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B11CF0CA-4050-40C0-9E1C-CC8A960265E7}"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R65" i="8" l="1"/>
  <c r="P65" i="8"/>
  <c r="N65" i="8"/>
  <c r="L65" i="8"/>
  <c r="J65" i="8"/>
  <c r="R64" i="8"/>
  <c r="P64" i="8"/>
  <c r="N64" i="8"/>
  <c r="L64" i="8"/>
  <c r="J64" i="8"/>
  <c r="R63" i="8"/>
  <c r="P63" i="8"/>
  <c r="N63" i="8"/>
  <c r="L63" i="8"/>
  <c r="J63" i="8"/>
  <c r="R62" i="8"/>
  <c r="P62" i="8"/>
  <c r="N62" i="8"/>
  <c r="L62" i="8"/>
  <c r="J62" i="8"/>
  <c r="R61" i="8"/>
  <c r="P61" i="8"/>
  <c r="N61" i="8"/>
  <c r="L61" i="8"/>
  <c r="J61" i="8"/>
  <c r="R60" i="8"/>
  <c r="P60" i="8"/>
  <c r="N60" i="8"/>
  <c r="L60" i="8"/>
  <c r="J60" i="8"/>
  <c r="R59" i="8"/>
  <c r="N59" i="8"/>
  <c r="L59" i="8"/>
  <c r="J59" i="8"/>
  <c r="R58" i="8"/>
  <c r="P58" i="8"/>
  <c r="N58" i="8"/>
  <c r="L58" i="8"/>
  <c r="J58" i="8"/>
  <c r="R57" i="8"/>
  <c r="P57" i="8"/>
  <c r="N57" i="8"/>
  <c r="L57" i="8"/>
  <c r="J57" i="8"/>
  <c r="R56" i="8"/>
  <c r="N56" i="8"/>
  <c r="L56" i="8"/>
  <c r="J56" i="8"/>
  <c r="R55" i="8"/>
  <c r="P55" i="8"/>
  <c r="N55" i="8"/>
  <c r="L55" i="8"/>
  <c r="J55" i="8"/>
  <c r="R54" i="8"/>
  <c r="P54" i="8"/>
  <c r="N54" i="8"/>
  <c r="L54" i="8"/>
  <c r="J54" i="8"/>
  <c r="R53" i="8"/>
  <c r="P53" i="8"/>
  <c r="N53" i="8"/>
  <c r="L53" i="8"/>
  <c r="J53" i="8"/>
  <c r="R52" i="8"/>
  <c r="P52" i="8"/>
  <c r="N52" i="8"/>
  <c r="L52" i="8"/>
  <c r="J52" i="8"/>
  <c r="R51" i="8"/>
  <c r="P51" i="8"/>
  <c r="N51" i="8"/>
  <c r="L51" i="8"/>
  <c r="J51" i="8"/>
  <c r="R50" i="8"/>
  <c r="N50" i="8"/>
  <c r="L50" i="8"/>
  <c r="J50" i="8"/>
  <c r="R49" i="8"/>
  <c r="P49" i="8"/>
  <c r="N49" i="8"/>
  <c r="L49" i="8"/>
  <c r="J49" i="8"/>
  <c r="R48" i="8"/>
  <c r="P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P27" i="8"/>
  <c r="N27" i="8"/>
  <c r="L27" i="8"/>
  <c r="J27" i="8"/>
  <c r="R26" i="8"/>
  <c r="N26" i="8"/>
  <c r="L26" i="8"/>
  <c r="J26" i="8"/>
  <c r="R25" i="8"/>
  <c r="P25" i="8"/>
  <c r="N25" i="8"/>
  <c r="L25" i="8"/>
  <c r="J25" i="8"/>
  <c r="R24" i="8"/>
  <c r="P24" i="8"/>
  <c r="N24" i="8"/>
  <c r="L24" i="8"/>
  <c r="J24" i="8"/>
  <c r="R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P14" i="8"/>
  <c r="N14" i="8"/>
  <c r="L14" i="8"/>
  <c r="J14" i="8"/>
  <c r="R13" i="8"/>
  <c r="P13" i="8"/>
  <c r="N13" i="8"/>
  <c r="L13" i="8"/>
  <c r="J13" i="8"/>
  <c r="R12" i="8"/>
  <c r="N12" i="8"/>
  <c r="L12" i="8"/>
  <c r="J12" i="8"/>
  <c r="R11" i="8"/>
  <c r="N11" i="8"/>
  <c r="L11" i="8"/>
  <c r="J11" i="8"/>
  <c r="R10" i="8"/>
  <c r="P10" i="8"/>
  <c r="N10" i="8"/>
  <c r="L10" i="8"/>
  <c r="J10" i="8"/>
  <c r="R9" i="8"/>
  <c r="P9" i="8"/>
  <c r="N9" i="8"/>
  <c r="L9" i="8"/>
  <c r="J9" i="8"/>
  <c r="R63" i="7"/>
  <c r="P63" i="7"/>
  <c r="N63" i="7"/>
  <c r="L63" i="7"/>
  <c r="J63" i="7"/>
  <c r="R62" i="7"/>
  <c r="P62" i="7"/>
  <c r="N62" i="7"/>
  <c r="L62" i="7"/>
  <c r="J62" i="7"/>
  <c r="R61" i="7"/>
  <c r="P61" i="7"/>
  <c r="N61" i="7"/>
  <c r="L61" i="7"/>
  <c r="J61" i="7"/>
  <c r="R60" i="7"/>
  <c r="P60" i="7"/>
  <c r="N60" i="7"/>
  <c r="L60" i="7"/>
  <c r="J60" i="7"/>
  <c r="R59" i="7"/>
  <c r="P59" i="7"/>
  <c r="N59" i="7"/>
  <c r="L59" i="7"/>
  <c r="J59" i="7"/>
  <c r="R58" i="7"/>
  <c r="N58" i="7"/>
  <c r="L58" i="7"/>
  <c r="J58" i="7"/>
  <c r="R57" i="7"/>
  <c r="N57" i="7"/>
  <c r="L57" i="7"/>
  <c r="J57" i="7"/>
  <c r="R56" i="7"/>
  <c r="P56" i="7"/>
  <c r="N56" i="7"/>
  <c r="L56" i="7"/>
  <c r="J56" i="7"/>
  <c r="R55" i="7"/>
  <c r="P55" i="7"/>
  <c r="N55" i="7"/>
  <c r="L55" i="7"/>
  <c r="J55" i="7"/>
  <c r="R54" i="7"/>
  <c r="P54" i="7"/>
  <c r="N54" i="7"/>
  <c r="L54" i="7"/>
  <c r="J54" i="7"/>
  <c r="R53" i="7"/>
  <c r="P53" i="7"/>
  <c r="N53" i="7"/>
  <c r="L53" i="7"/>
  <c r="J53" i="7"/>
  <c r="R52" i="7"/>
  <c r="P52" i="7"/>
  <c r="N52" i="7"/>
  <c r="L52" i="7"/>
  <c r="J52" i="7"/>
  <c r="R51" i="7"/>
  <c r="P51" i="7"/>
  <c r="N51" i="7"/>
  <c r="L51" i="7"/>
  <c r="J51" i="7"/>
  <c r="R50" i="7"/>
  <c r="P50" i="7"/>
  <c r="N50" i="7"/>
  <c r="L50" i="7"/>
  <c r="J50" i="7"/>
  <c r="R49" i="7"/>
  <c r="N49" i="7"/>
  <c r="L49" i="7"/>
  <c r="J49" i="7"/>
  <c r="R48" i="7"/>
  <c r="P48" i="7"/>
  <c r="N48" i="7"/>
  <c r="L48" i="7"/>
  <c r="J48" i="7"/>
  <c r="R47" i="7"/>
  <c r="N47" i="7"/>
  <c r="L47" i="7"/>
  <c r="J47" i="7"/>
  <c r="R46" i="7"/>
  <c r="N46" i="7"/>
  <c r="L46" i="7"/>
  <c r="J46" i="7"/>
  <c r="R45" i="7"/>
  <c r="P45" i="7"/>
  <c r="N45" i="7"/>
  <c r="L45" i="7"/>
  <c r="J45" i="7"/>
  <c r="R44" i="7"/>
  <c r="P44" i="7"/>
  <c r="N44" i="7"/>
  <c r="L44" i="7"/>
  <c r="J44" i="7"/>
  <c r="R43" i="7"/>
  <c r="P43" i="7"/>
  <c r="N43" i="7"/>
  <c r="L43" i="7"/>
  <c r="J43" i="7"/>
  <c r="R42" i="7"/>
  <c r="P42" i="7"/>
  <c r="N42" i="7"/>
  <c r="L42" i="7"/>
  <c r="J42" i="7"/>
  <c r="R41" i="7"/>
  <c r="P41" i="7"/>
  <c r="N41" i="7"/>
  <c r="L41" i="7"/>
  <c r="J41" i="7"/>
  <c r="R40" i="7"/>
  <c r="P40" i="7"/>
  <c r="N40" i="7"/>
  <c r="L40" i="7"/>
  <c r="J40" i="7"/>
  <c r="R39" i="7"/>
  <c r="P39" i="7"/>
  <c r="N39" i="7"/>
  <c r="L39" i="7"/>
  <c r="J39" i="7"/>
  <c r="R38" i="7"/>
  <c r="P38" i="7"/>
  <c r="N38" i="7"/>
  <c r="L38" i="7"/>
  <c r="J38" i="7"/>
  <c r="R37" i="7"/>
  <c r="N37" i="7"/>
  <c r="L37" i="7"/>
  <c r="J37" i="7"/>
  <c r="R36" i="7"/>
  <c r="P36" i="7"/>
  <c r="N36" i="7"/>
  <c r="L36" i="7"/>
  <c r="J36" i="7"/>
  <c r="R35" i="7"/>
  <c r="P35" i="7"/>
  <c r="N35" i="7"/>
  <c r="L35" i="7"/>
  <c r="J35" i="7"/>
  <c r="R34" i="7"/>
  <c r="P34" i="7"/>
  <c r="N34" i="7"/>
  <c r="L34" i="7"/>
  <c r="J34" i="7"/>
  <c r="R33" i="7"/>
  <c r="P33" i="7"/>
  <c r="N33" i="7"/>
  <c r="L33" i="7"/>
  <c r="J33" i="7"/>
  <c r="R32" i="7"/>
  <c r="P32" i="7"/>
  <c r="N32" i="7"/>
  <c r="L32" i="7"/>
  <c r="J32" i="7"/>
  <c r="R31" i="7"/>
  <c r="P31" i="7"/>
  <c r="N31" i="7"/>
  <c r="L31" i="7"/>
  <c r="J31" i="7"/>
  <c r="R30" i="7"/>
  <c r="P30" i="7"/>
  <c r="N30" i="7"/>
  <c r="L30" i="7"/>
  <c r="J30" i="7"/>
  <c r="R29" i="7"/>
  <c r="P29" i="7"/>
  <c r="N29" i="7"/>
  <c r="L29" i="7"/>
  <c r="J29" i="7"/>
  <c r="R28" i="7"/>
  <c r="N28" i="7"/>
  <c r="L28" i="7"/>
  <c r="J28" i="7"/>
  <c r="R27" i="7"/>
  <c r="P27" i="7"/>
  <c r="N27" i="7"/>
  <c r="L27" i="7"/>
  <c r="J27" i="7"/>
  <c r="R26" i="7"/>
  <c r="N26" i="7"/>
  <c r="L26" i="7"/>
  <c r="J26" i="7"/>
  <c r="R25" i="7"/>
  <c r="P25" i="7"/>
  <c r="N25" i="7"/>
  <c r="L25" i="7"/>
  <c r="J25" i="7"/>
  <c r="R24" i="7"/>
  <c r="P24" i="7"/>
  <c r="N24" i="7"/>
  <c r="L24" i="7"/>
  <c r="J24" i="7"/>
  <c r="R23" i="7"/>
  <c r="N23" i="7"/>
  <c r="L23" i="7"/>
  <c r="J23" i="7"/>
  <c r="R22" i="7"/>
  <c r="P22" i="7"/>
  <c r="N22" i="7"/>
  <c r="L22" i="7"/>
  <c r="J22" i="7"/>
  <c r="R21" i="7"/>
  <c r="P21" i="7"/>
  <c r="N21" i="7"/>
  <c r="L21" i="7"/>
  <c r="J21" i="7"/>
  <c r="R20" i="7"/>
  <c r="P20" i="7"/>
  <c r="N20" i="7"/>
  <c r="L20" i="7"/>
  <c r="J20" i="7"/>
  <c r="R19" i="7"/>
  <c r="P19" i="7"/>
  <c r="N19" i="7"/>
  <c r="L19" i="7"/>
  <c r="J19" i="7"/>
  <c r="R18" i="7"/>
  <c r="P18" i="7"/>
  <c r="N18" i="7"/>
  <c r="L18" i="7"/>
  <c r="J18" i="7"/>
  <c r="R17" i="7"/>
  <c r="P17" i="7"/>
  <c r="N17" i="7"/>
  <c r="L17" i="7"/>
  <c r="J17" i="7"/>
  <c r="R16" i="7"/>
  <c r="P16" i="7"/>
  <c r="N16" i="7"/>
  <c r="L16" i="7"/>
  <c r="J16" i="7"/>
  <c r="R15" i="7"/>
  <c r="P15" i="7"/>
  <c r="N15" i="7"/>
  <c r="L15" i="7"/>
  <c r="J15" i="7"/>
  <c r="R14" i="7"/>
  <c r="P14" i="7"/>
  <c r="N14" i="7"/>
  <c r="L14" i="7"/>
  <c r="J14" i="7"/>
  <c r="R13" i="7"/>
  <c r="P13" i="7"/>
  <c r="N13" i="7"/>
  <c r="L13" i="7"/>
  <c r="J13" i="7"/>
  <c r="R12" i="7"/>
  <c r="N12" i="7"/>
  <c r="L12" i="7"/>
  <c r="J12" i="7"/>
  <c r="R11" i="7"/>
  <c r="N11" i="7"/>
  <c r="L11" i="7"/>
  <c r="J11" i="7"/>
  <c r="R10" i="7"/>
  <c r="P10" i="7"/>
  <c r="N10" i="7"/>
  <c r="L10" i="7"/>
  <c r="J10" i="7"/>
  <c r="R9" i="7"/>
  <c r="P9" i="7"/>
  <c r="N9" i="7"/>
  <c r="L9" i="7"/>
  <c r="J9" i="7"/>
  <c r="R33" i="23"/>
  <c r="P33" i="23"/>
  <c r="N33" i="23"/>
  <c r="L33" i="23"/>
  <c r="R32" i="23"/>
  <c r="L32" i="23"/>
  <c r="R31" i="23"/>
  <c r="P31" i="23"/>
  <c r="N31" i="23"/>
  <c r="L31" i="23"/>
  <c r="R30" i="23"/>
  <c r="P30" i="23"/>
  <c r="N30" i="23"/>
  <c r="L30" i="23"/>
  <c r="R29" i="23"/>
  <c r="P29" i="23"/>
  <c r="N29" i="23"/>
  <c r="L29" i="23"/>
  <c r="R28" i="23"/>
  <c r="P28" i="23"/>
  <c r="N28" i="23"/>
  <c r="L28" i="23"/>
  <c r="R27" i="23"/>
  <c r="P27" i="23"/>
  <c r="N27" i="23"/>
  <c r="L27" i="23"/>
  <c r="R26" i="23"/>
  <c r="P26" i="23"/>
  <c r="N26" i="23"/>
  <c r="L26" i="23"/>
  <c r="R25" i="23"/>
  <c r="N25" i="23"/>
  <c r="L25" i="23"/>
  <c r="R24" i="23"/>
  <c r="P24" i="23"/>
  <c r="N24" i="23"/>
  <c r="L24" i="23"/>
  <c r="R23" i="23"/>
  <c r="L23" i="23"/>
  <c r="R22" i="23"/>
  <c r="P22" i="23"/>
  <c r="N22" i="23"/>
  <c r="L22" i="23"/>
  <c r="R21" i="23"/>
  <c r="P21" i="23"/>
  <c r="N21" i="23"/>
  <c r="L21" i="23"/>
  <c r="R20" i="23"/>
  <c r="P20" i="23"/>
  <c r="N20" i="23"/>
  <c r="L20" i="23"/>
  <c r="R19" i="23"/>
  <c r="P19" i="23"/>
  <c r="N19" i="23"/>
  <c r="L19" i="23"/>
  <c r="R18" i="23"/>
  <c r="P18" i="23"/>
  <c r="N18" i="23"/>
  <c r="L18" i="23"/>
  <c r="R17" i="23"/>
  <c r="P17" i="23"/>
  <c r="N17" i="23"/>
  <c r="L17" i="23"/>
  <c r="R16" i="23"/>
  <c r="N16" i="23"/>
  <c r="L16" i="23"/>
  <c r="R15" i="23"/>
  <c r="P15" i="23"/>
  <c r="N15" i="23"/>
  <c r="L15" i="23"/>
  <c r="R14" i="23"/>
  <c r="P14" i="23"/>
  <c r="N14" i="23"/>
  <c r="L14" i="23"/>
  <c r="R13" i="23"/>
  <c r="P13" i="23"/>
  <c r="N13" i="23"/>
  <c r="L13" i="23"/>
  <c r="R12" i="23"/>
  <c r="P12" i="23"/>
  <c r="N12" i="23"/>
  <c r="L12" i="23"/>
  <c r="R11" i="23"/>
  <c r="P11" i="23"/>
  <c r="N11" i="23"/>
  <c r="L11" i="23"/>
  <c r="R10" i="23"/>
  <c r="P10" i="23"/>
  <c r="N10" i="23"/>
  <c r="L10" i="23"/>
  <c r="R9" i="23"/>
  <c r="N9" i="23"/>
  <c r="L9" i="23"/>
  <c r="R33" i="24"/>
  <c r="P33" i="24"/>
  <c r="N33" i="24"/>
  <c r="L33" i="24"/>
  <c r="R32" i="24"/>
  <c r="L32" i="24"/>
  <c r="R31" i="24"/>
  <c r="P31" i="24"/>
  <c r="N31" i="24"/>
  <c r="L31" i="24"/>
  <c r="R30" i="24"/>
  <c r="P30" i="24"/>
  <c r="N30" i="24"/>
  <c r="L30" i="24"/>
  <c r="R29" i="24"/>
  <c r="P29" i="24"/>
  <c r="N29" i="24"/>
  <c r="L29" i="24"/>
  <c r="R28" i="24"/>
  <c r="P28" i="24"/>
  <c r="N28" i="24"/>
  <c r="L28" i="24"/>
  <c r="R27" i="24"/>
  <c r="P27" i="24"/>
  <c r="N27" i="24"/>
  <c r="L27" i="24"/>
  <c r="R26" i="24"/>
  <c r="P26" i="24"/>
  <c r="N26" i="24"/>
  <c r="L26" i="24"/>
  <c r="R25" i="24"/>
  <c r="N25" i="24"/>
  <c r="L25" i="24"/>
  <c r="R24" i="24"/>
  <c r="P24" i="24"/>
  <c r="N24" i="24"/>
  <c r="L24" i="24"/>
  <c r="R23" i="24"/>
  <c r="L23" i="24"/>
  <c r="R22" i="24"/>
  <c r="P22" i="24"/>
  <c r="N22" i="24"/>
  <c r="L22" i="24"/>
  <c r="R21" i="24"/>
  <c r="P21" i="24"/>
  <c r="N21" i="24"/>
  <c r="L21" i="24"/>
  <c r="R20" i="24"/>
  <c r="P20" i="24"/>
  <c r="N20" i="24"/>
  <c r="L20" i="24"/>
  <c r="R19" i="24"/>
  <c r="P19" i="24"/>
  <c r="N19" i="24"/>
  <c r="L19" i="24"/>
  <c r="R18" i="24"/>
  <c r="P18" i="24"/>
  <c r="N18" i="24"/>
  <c r="L18" i="24"/>
  <c r="R17" i="24"/>
  <c r="P17" i="24"/>
  <c r="N17" i="24"/>
  <c r="L17" i="24"/>
  <c r="R16" i="24"/>
  <c r="N16" i="24"/>
  <c r="L16" i="24"/>
  <c r="R15" i="24"/>
  <c r="P15" i="24"/>
  <c r="N15" i="24"/>
  <c r="L15" i="24"/>
  <c r="R14" i="24"/>
  <c r="P14" i="24"/>
  <c r="N14" i="24"/>
  <c r="L14" i="24"/>
  <c r="R13" i="24"/>
  <c r="P13" i="24"/>
  <c r="N13" i="24"/>
  <c r="L13" i="24"/>
  <c r="R12" i="24"/>
  <c r="P12" i="24"/>
  <c r="N12" i="24"/>
  <c r="L12" i="24"/>
  <c r="R11" i="24"/>
  <c r="P11" i="24"/>
  <c r="N11" i="24"/>
  <c r="L11" i="24"/>
  <c r="R10" i="24"/>
  <c r="P10" i="24"/>
  <c r="N10" i="24"/>
  <c r="L10" i="24"/>
  <c r="R9" i="24"/>
  <c r="N9" i="24"/>
  <c r="L9" i="24"/>
  <c r="L9" i="30"/>
  <c r="N9" i="30"/>
  <c r="P9" i="30"/>
  <c r="R9" i="30"/>
  <c r="L10" i="30"/>
  <c r="N10" i="30"/>
  <c r="R10" i="30"/>
  <c r="L11" i="30"/>
  <c r="N11" i="30"/>
  <c r="R11" i="30"/>
  <c r="L12" i="30"/>
  <c r="N12" i="30"/>
  <c r="P12" i="30"/>
  <c r="R12" i="30"/>
  <c r="L13" i="30"/>
  <c r="N13" i="30"/>
  <c r="R13" i="30"/>
  <c r="L14" i="30"/>
  <c r="N14" i="30"/>
  <c r="P14" i="30"/>
  <c r="R14" i="30"/>
  <c r="L15" i="30"/>
  <c r="N15" i="30"/>
  <c r="P15" i="30"/>
  <c r="R15" i="30"/>
  <c r="L16" i="30"/>
  <c r="N16" i="30"/>
  <c r="P16" i="30"/>
  <c r="R16" i="30"/>
  <c r="L17" i="30"/>
  <c r="N17" i="30"/>
  <c r="P17" i="30"/>
  <c r="R17" i="30"/>
  <c r="L18" i="30"/>
  <c r="N18" i="30"/>
  <c r="P18" i="30"/>
  <c r="R18" i="30"/>
  <c r="L19" i="30"/>
  <c r="N19" i="30"/>
  <c r="P19" i="30"/>
  <c r="R19" i="30"/>
  <c r="L20" i="30"/>
  <c r="R20" i="30"/>
  <c r="L21" i="30"/>
  <c r="N21" i="30"/>
  <c r="R21" i="30"/>
  <c r="L22" i="30"/>
  <c r="R22" i="30"/>
  <c r="L23" i="30"/>
  <c r="N23" i="30"/>
  <c r="P23" i="30"/>
  <c r="R23" i="30"/>
  <c r="L24" i="30"/>
  <c r="N24" i="30"/>
  <c r="P24" i="30"/>
  <c r="R24" i="30"/>
  <c r="L25" i="30"/>
  <c r="N25" i="30"/>
  <c r="P25" i="30"/>
  <c r="R25" i="30"/>
  <c r="L26" i="30"/>
  <c r="N26" i="30"/>
  <c r="P26" i="30"/>
  <c r="R26" i="30"/>
  <c r="L27" i="30"/>
  <c r="N27" i="30"/>
  <c r="P27" i="30"/>
  <c r="R27" i="30"/>
  <c r="L28" i="30"/>
  <c r="N28" i="30"/>
  <c r="R28" i="30"/>
  <c r="L29" i="30"/>
  <c r="N29" i="30"/>
  <c r="P29" i="30"/>
  <c r="R29" i="30"/>
  <c r="R32" i="70"/>
  <c r="P32" i="70"/>
  <c r="N32" i="70"/>
  <c r="L32" i="70"/>
  <c r="J32" i="70"/>
  <c r="R31" i="70"/>
  <c r="N31" i="70"/>
  <c r="L31" i="70"/>
  <c r="J31" i="70"/>
  <c r="R30" i="70"/>
  <c r="N30" i="70"/>
  <c r="L30" i="70"/>
  <c r="J30" i="70"/>
  <c r="R29" i="70"/>
  <c r="P29" i="70"/>
  <c r="N29" i="70"/>
  <c r="L29" i="70"/>
  <c r="J29" i="70"/>
  <c r="R28" i="70"/>
  <c r="P28" i="70"/>
  <c r="N28" i="70"/>
  <c r="L28" i="70"/>
  <c r="J28" i="70"/>
  <c r="R27" i="70"/>
  <c r="P27" i="70"/>
  <c r="N27" i="70"/>
  <c r="L27" i="70"/>
  <c r="J27" i="70"/>
  <c r="R26" i="70"/>
  <c r="P26" i="70"/>
  <c r="N26" i="70"/>
  <c r="L26" i="70"/>
  <c r="J26" i="70"/>
  <c r="R25" i="70"/>
  <c r="L25" i="70"/>
  <c r="J25" i="70"/>
  <c r="R24" i="70"/>
  <c r="L24" i="70"/>
  <c r="J24" i="70"/>
  <c r="R23" i="70"/>
  <c r="N23" i="70"/>
  <c r="L23" i="70"/>
  <c r="J23" i="70"/>
  <c r="R22" i="70"/>
  <c r="P22" i="70"/>
  <c r="N22" i="70"/>
  <c r="L22" i="70"/>
  <c r="J22" i="70"/>
  <c r="R21" i="70"/>
  <c r="P21" i="70"/>
  <c r="N21" i="70"/>
  <c r="L21" i="70"/>
  <c r="J21" i="70"/>
  <c r="R20" i="70"/>
  <c r="N20" i="70"/>
  <c r="L20" i="70"/>
  <c r="J20" i="70"/>
  <c r="R19" i="70"/>
  <c r="P19" i="70"/>
  <c r="N19" i="70"/>
  <c r="L19" i="70"/>
  <c r="J19" i="70"/>
  <c r="R18" i="70"/>
  <c r="P18" i="70"/>
  <c r="N18" i="70"/>
  <c r="L18" i="70"/>
  <c r="J18" i="70"/>
  <c r="R17" i="70"/>
  <c r="P17" i="70"/>
  <c r="N17" i="70"/>
  <c r="L17" i="70"/>
  <c r="J17" i="70"/>
  <c r="R16" i="70"/>
  <c r="P16" i="70"/>
  <c r="N16" i="70"/>
  <c r="L16" i="70"/>
  <c r="J16" i="70"/>
  <c r="R15" i="70"/>
  <c r="P15" i="70"/>
  <c r="N15" i="70"/>
  <c r="L15" i="70"/>
  <c r="J15" i="70"/>
  <c r="R14" i="70"/>
  <c r="P14" i="70"/>
  <c r="N14" i="70"/>
  <c r="L14" i="70"/>
  <c r="J14" i="70"/>
  <c r="R13" i="70"/>
  <c r="P13" i="70"/>
  <c r="N13" i="70"/>
  <c r="L13" i="70"/>
  <c r="J13" i="70"/>
  <c r="R12" i="70"/>
  <c r="N12" i="70"/>
  <c r="L12" i="70"/>
  <c r="J12" i="70"/>
  <c r="R11" i="70"/>
  <c r="P11" i="70"/>
  <c r="N11" i="70"/>
  <c r="L11" i="70"/>
  <c r="J11" i="70"/>
  <c r="R10" i="70"/>
  <c r="N10" i="70"/>
  <c r="L10" i="70"/>
  <c r="J10" i="70"/>
  <c r="R9" i="70"/>
  <c r="P9" i="70"/>
  <c r="N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20" i="72"/>
  <c r="P20" i="72"/>
  <c r="N20" i="72"/>
  <c r="L20" i="72"/>
  <c r="J20" i="72"/>
  <c r="R19" i="72"/>
  <c r="P19" i="72"/>
  <c r="N19" i="72"/>
  <c r="L19" i="72"/>
  <c r="J19" i="72"/>
  <c r="R18" i="72"/>
  <c r="N18" i="72"/>
  <c r="L18" i="72"/>
  <c r="J18" i="72"/>
  <c r="R17" i="72"/>
  <c r="P17" i="72"/>
  <c r="N17" i="72"/>
  <c r="L17" i="72"/>
  <c r="J17" i="72"/>
  <c r="R16" i="72"/>
  <c r="P16" i="72"/>
  <c r="N16" i="72"/>
  <c r="L16" i="72"/>
  <c r="J16" i="72"/>
  <c r="R15" i="72"/>
  <c r="P15" i="72"/>
  <c r="N15" i="72"/>
  <c r="L15" i="72"/>
  <c r="J15" i="72"/>
  <c r="R14" i="72"/>
  <c r="P14" i="72"/>
  <c r="N14" i="72"/>
  <c r="L14" i="72"/>
  <c r="J14" i="72"/>
  <c r="R13" i="72"/>
  <c r="N13" i="72"/>
  <c r="L13" i="72"/>
  <c r="J13" i="72"/>
  <c r="R12" i="72"/>
  <c r="P12" i="72"/>
  <c r="N12" i="72"/>
  <c r="L12" i="72"/>
  <c r="J12" i="72"/>
  <c r="R11" i="72"/>
  <c r="P11" i="72"/>
  <c r="N11" i="72"/>
  <c r="L11" i="72"/>
  <c r="J11" i="72"/>
  <c r="R10" i="72"/>
  <c r="N10" i="72"/>
  <c r="L10" i="72"/>
  <c r="J10"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7" i="71"/>
  <c r="P17" i="71"/>
  <c r="N17" i="71"/>
  <c r="L17" i="71"/>
  <c r="J17" i="71"/>
  <c r="R16" i="71"/>
  <c r="P16" i="71"/>
  <c r="N16" i="71"/>
  <c r="L16" i="71"/>
  <c r="J16" i="71"/>
  <c r="R15" i="71"/>
  <c r="P15" i="71"/>
  <c r="N15" i="71"/>
  <c r="L15" i="71"/>
  <c r="J15" i="71"/>
  <c r="R14" i="71"/>
  <c r="P14" i="71"/>
  <c r="N14" i="71"/>
  <c r="L14" i="71"/>
  <c r="J14" i="71"/>
  <c r="R13" i="71"/>
  <c r="P13" i="71"/>
  <c r="N13" i="71"/>
  <c r="L13" i="71"/>
  <c r="J13" i="71"/>
  <c r="R12" i="71"/>
  <c r="N12" i="71"/>
  <c r="L12" i="71"/>
  <c r="J12" i="71"/>
  <c r="R11" i="71"/>
  <c r="P11" i="71"/>
  <c r="N11" i="71"/>
  <c r="L11" i="71"/>
  <c r="J11" i="71"/>
  <c r="R10" i="71"/>
  <c r="N10" i="71"/>
  <c r="L10" i="71"/>
  <c r="J10"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20" i="73"/>
  <c r="P20" i="73"/>
  <c r="N20" i="73"/>
  <c r="L20" i="73"/>
  <c r="J20" i="73"/>
  <c r="H20" i="73"/>
  <c r="F20" i="73"/>
  <c r="D20" i="73"/>
  <c r="C20" i="73"/>
  <c r="R19" i="73"/>
  <c r="P19" i="73"/>
  <c r="N19" i="73"/>
  <c r="L19" i="73"/>
  <c r="J19" i="73"/>
  <c r="H19" i="73"/>
  <c r="F19" i="73"/>
  <c r="D19" i="73"/>
  <c r="C19" i="73"/>
  <c r="R18" i="73"/>
  <c r="N18" i="73"/>
  <c r="L18" i="73"/>
  <c r="J18" i="73"/>
  <c r="H18" i="73"/>
  <c r="F18" i="73"/>
  <c r="D18" i="73"/>
  <c r="C18" i="73"/>
  <c r="R17" i="73"/>
  <c r="P17" i="73"/>
  <c r="N17" i="73"/>
  <c r="L17" i="73"/>
  <c r="J17" i="73"/>
  <c r="H17" i="73"/>
  <c r="F17" i="73"/>
  <c r="D17" i="73"/>
  <c r="C17" i="73"/>
  <c r="R16" i="73"/>
  <c r="P16" i="73"/>
  <c r="N16" i="73"/>
  <c r="L16" i="73"/>
  <c r="J16" i="73"/>
  <c r="H16" i="73"/>
  <c r="F16" i="73"/>
  <c r="D16" i="73"/>
  <c r="C16" i="73"/>
  <c r="R15" i="73"/>
  <c r="P15" i="73"/>
  <c r="N15" i="73"/>
  <c r="L15" i="73"/>
  <c r="J15" i="73"/>
  <c r="H15" i="73"/>
  <c r="F15" i="73"/>
  <c r="D15" i="73"/>
  <c r="C15" i="73"/>
  <c r="R14" i="73"/>
  <c r="P14" i="73"/>
  <c r="N14" i="73"/>
  <c r="L14" i="73"/>
  <c r="J14" i="73"/>
  <c r="H14" i="73"/>
  <c r="F14" i="73"/>
  <c r="D14" i="73"/>
  <c r="C14" i="73"/>
  <c r="R13" i="73"/>
  <c r="N13" i="73"/>
  <c r="L13" i="73"/>
  <c r="J13" i="73"/>
  <c r="H13" i="73"/>
  <c r="F13" i="73"/>
  <c r="D13" i="73"/>
  <c r="C13" i="73"/>
  <c r="R12" i="73"/>
  <c r="P12" i="73"/>
  <c r="N12" i="73"/>
  <c r="L12" i="73"/>
  <c r="J12" i="73"/>
  <c r="H12" i="73"/>
  <c r="F12" i="73"/>
  <c r="D12" i="73"/>
  <c r="C12" i="73"/>
  <c r="R11" i="73"/>
  <c r="P11" i="73"/>
  <c r="N11" i="73"/>
  <c r="L11" i="73"/>
  <c r="J11" i="73"/>
  <c r="H11" i="73"/>
  <c r="F11" i="73"/>
  <c r="D11" i="73"/>
  <c r="C11" i="73"/>
  <c r="R10" i="73"/>
  <c r="N10" i="73"/>
  <c r="L10" i="73"/>
  <c r="J10" i="73"/>
  <c r="H10" i="73"/>
  <c r="F10" i="73"/>
  <c r="D10" i="73"/>
  <c r="C10"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20" i="72"/>
  <c r="F20" i="72"/>
  <c r="D20" i="72"/>
  <c r="C20" i="72"/>
  <c r="H19" i="72"/>
  <c r="F19" i="72"/>
  <c r="D19" i="72"/>
  <c r="C19" i="72"/>
  <c r="H18" i="72"/>
  <c r="F18" i="72"/>
  <c r="D18" i="72"/>
  <c r="C18" i="72"/>
  <c r="H17" i="72"/>
  <c r="F17" i="72"/>
  <c r="D17" i="72"/>
  <c r="C17" i="72"/>
  <c r="H16" i="72"/>
  <c r="F16" i="72"/>
  <c r="D16" i="72"/>
  <c r="C16" i="72"/>
  <c r="H15" i="72"/>
  <c r="F15" i="72"/>
  <c r="D15" i="72"/>
  <c r="C15" i="72"/>
  <c r="H14" i="72"/>
  <c r="F14" i="72"/>
  <c r="D14" i="72"/>
  <c r="C14" i="72"/>
  <c r="H13" i="72"/>
  <c r="F13" i="72"/>
  <c r="D13" i="72"/>
  <c r="C13" i="72"/>
  <c r="H12" i="72"/>
  <c r="F12" i="72"/>
  <c r="D12" i="72"/>
  <c r="C12" i="72"/>
  <c r="H11" i="72"/>
  <c r="F11" i="72"/>
  <c r="D11" i="72"/>
  <c r="C11" i="72"/>
  <c r="H10" i="72"/>
  <c r="F10" i="72"/>
  <c r="D10" i="72"/>
  <c r="C10" i="72"/>
  <c r="H9" i="72"/>
  <c r="F9" i="72"/>
  <c r="D9" i="72"/>
  <c r="C9" i="72"/>
  <c r="R26" i="69"/>
  <c r="P26" i="69"/>
  <c r="N26" i="69"/>
  <c r="L26" i="69"/>
  <c r="J26" i="69"/>
  <c r="R26" i="68"/>
  <c r="P26" i="68"/>
  <c r="N26" i="68"/>
  <c r="L26" i="6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38" i="38"/>
  <c r="P38" i="38"/>
  <c r="N38" i="38"/>
  <c r="L38" i="38"/>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N30" i="38"/>
  <c r="L30" i="38"/>
  <c r="R29" i="38"/>
  <c r="N29" i="38"/>
  <c r="L29" i="38"/>
  <c r="R28" i="38"/>
  <c r="P28" i="38"/>
  <c r="N28" i="38"/>
  <c r="L28" i="38"/>
  <c r="R27" i="38"/>
  <c r="N27" i="38"/>
  <c r="L27" i="38"/>
  <c r="R26" i="38"/>
  <c r="P26" i="38"/>
  <c r="N26" i="38"/>
  <c r="L26" i="38"/>
  <c r="R25" i="38"/>
  <c r="P25" i="38"/>
  <c r="N25" i="38"/>
  <c r="L25" i="38"/>
  <c r="R24" i="38"/>
  <c r="P24" i="38"/>
  <c r="N24" i="38"/>
  <c r="L24" i="38"/>
  <c r="R23" i="38"/>
  <c r="N23" i="38"/>
  <c r="L23" i="38"/>
  <c r="R22" i="38"/>
  <c r="N22" i="38"/>
  <c r="L22" i="38"/>
  <c r="R21" i="38"/>
  <c r="P21" i="38"/>
  <c r="N21" i="38"/>
  <c r="L21" i="38"/>
  <c r="R20" i="38"/>
  <c r="P20" i="38"/>
  <c r="N20" i="38"/>
  <c r="L20" i="38"/>
  <c r="R19" i="38"/>
  <c r="P19" i="38"/>
  <c r="N19" i="38"/>
  <c r="L19" i="38"/>
  <c r="R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10" i="38"/>
  <c r="P10" i="38"/>
  <c r="N10" i="38"/>
  <c r="L10"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1" i="61"/>
  <c r="N10"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10" i="50"/>
  <c r="X10" i="50"/>
  <c r="V10" i="50"/>
  <c r="T10" i="50"/>
  <c r="R10" i="50"/>
  <c r="Z9" i="50"/>
  <c r="X9" i="50"/>
  <c r="V9" i="50"/>
  <c r="T9" i="50"/>
  <c r="R9" i="50"/>
  <c r="X22" i="49"/>
  <c r="X10" i="49"/>
  <c r="V10" i="49"/>
  <c r="X9" i="49"/>
  <c r="V9" i="49"/>
  <c r="V20" i="49"/>
  <c r="T20" i="49"/>
  <c r="N28" i="3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0" i="3"/>
  <c r="P10" i="3"/>
  <c r="N10" i="3"/>
  <c r="R15" i="3"/>
  <c r="P15" i="3"/>
  <c r="N15" i="3"/>
  <c r="R14" i="3"/>
  <c r="P14" i="3"/>
  <c r="N14" i="3"/>
  <c r="R13" i="3"/>
  <c r="P13" i="3"/>
  <c r="N13" i="3"/>
  <c r="R12" i="3"/>
  <c r="N12" i="3"/>
  <c r="R11" i="3"/>
  <c r="P11" i="3"/>
  <c r="N11" i="3"/>
  <c r="R9" i="3"/>
  <c r="P9" i="3"/>
  <c r="N9" i="3"/>
  <c r="L14" i="41"/>
  <c r="R14" i="42"/>
  <c r="L14" i="42"/>
  <c r="R25" i="63"/>
  <c r="P25" i="63"/>
  <c r="N25" i="63"/>
  <c r="R24" i="63"/>
  <c r="P24" i="63"/>
  <c r="N24" i="63"/>
  <c r="R23" i="63"/>
  <c r="P23" i="63"/>
  <c r="N23" i="63"/>
  <c r="R22" i="63"/>
  <c r="P22" i="63"/>
  <c r="N22" i="63"/>
  <c r="R21" i="63"/>
  <c r="P21" i="63"/>
  <c r="N21" i="63"/>
  <c r="R20" i="63"/>
  <c r="P20" i="63"/>
  <c r="N20" i="63"/>
  <c r="R15" i="63"/>
  <c r="P15" i="63"/>
  <c r="N15" i="63"/>
  <c r="R19" i="63"/>
  <c r="P19" i="63"/>
  <c r="N19" i="63"/>
  <c r="R18" i="63"/>
  <c r="P18" i="63"/>
  <c r="N18" i="63"/>
  <c r="R17" i="63"/>
  <c r="P17" i="63"/>
  <c r="N17" i="63"/>
  <c r="R16" i="63"/>
  <c r="P16" i="63"/>
  <c r="N16" i="63"/>
  <c r="R14" i="63"/>
  <c r="P14" i="63"/>
  <c r="N14" i="63"/>
  <c r="R13" i="63"/>
  <c r="P13" i="63"/>
  <c r="N13" i="63"/>
  <c r="R12" i="63"/>
  <c r="P12" i="63"/>
  <c r="N12" i="63"/>
  <c r="R11" i="63"/>
  <c r="P11" i="63"/>
  <c r="N11" i="63"/>
  <c r="R10" i="63"/>
  <c r="P10" i="63"/>
  <c r="N10" i="63"/>
  <c r="R9" i="63"/>
  <c r="P9" i="63"/>
  <c r="N9" i="63"/>
  <c r="P25" i="62"/>
  <c r="P24" i="62"/>
  <c r="P23" i="62"/>
  <c r="P22" i="62"/>
  <c r="P21" i="62"/>
  <c r="P20" i="62"/>
  <c r="P15" i="62"/>
  <c r="P19" i="62"/>
  <c r="P18" i="62"/>
  <c r="P17" i="62"/>
  <c r="P16"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9" i="29"/>
  <c r="N11" i="29"/>
  <c r="N12" i="29"/>
  <c r="L20" i="29"/>
  <c r="L21" i="29"/>
  <c r="L22" i="29"/>
  <c r="N13" i="39"/>
  <c r="N10" i="39"/>
  <c r="N14" i="39"/>
  <c r="N15" i="39"/>
  <c r="N26" i="22"/>
  <c r="N26"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J29" i="30"/>
  <c r="J28" i="30"/>
  <c r="J27" i="30"/>
  <c r="J26" i="30"/>
  <c r="J25" i="30"/>
  <c r="J24" i="30"/>
  <c r="J17" i="30"/>
  <c r="J23" i="30"/>
  <c r="J22" i="30"/>
  <c r="J21" i="30"/>
  <c r="J20" i="30"/>
  <c r="J19" i="30"/>
  <c r="J18" i="30"/>
  <c r="J16" i="30"/>
  <c r="J15" i="30"/>
  <c r="J14" i="30"/>
  <c r="J13" i="30"/>
  <c r="J12" i="30"/>
  <c r="J11" i="30"/>
  <c r="J10"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17" i="29"/>
  <c r="P17" i="29"/>
  <c r="N17" i="29"/>
  <c r="L17" i="29"/>
  <c r="J17" i="29"/>
  <c r="H17" i="29"/>
  <c r="R23" i="29"/>
  <c r="P23" i="29"/>
  <c r="N23" i="29"/>
  <c r="L23" i="29"/>
  <c r="J23" i="29"/>
  <c r="H23" i="29"/>
  <c r="R22" i="29"/>
  <c r="J22" i="29"/>
  <c r="H22" i="29"/>
  <c r="R21" i="29"/>
  <c r="N21" i="29"/>
  <c r="J21" i="29"/>
  <c r="H21" i="29"/>
  <c r="R20" i="29"/>
  <c r="J20" i="29"/>
  <c r="H20" i="29"/>
  <c r="R19" i="29"/>
  <c r="N19" i="29"/>
  <c r="L19" i="29"/>
  <c r="J19" i="29"/>
  <c r="H19" i="29"/>
  <c r="R18" i="29"/>
  <c r="P18" i="29"/>
  <c r="N18" i="29"/>
  <c r="L18" i="29"/>
  <c r="J18" i="29"/>
  <c r="H18"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J33" i="23"/>
  <c r="J32" i="23"/>
  <c r="J31" i="23"/>
  <c r="J30" i="23"/>
  <c r="J29" i="23"/>
  <c r="J28" i="23"/>
  <c r="J27" i="23"/>
  <c r="J26" i="23"/>
  <c r="J25" i="23"/>
  <c r="J24" i="23"/>
  <c r="J23" i="23"/>
  <c r="J22" i="23"/>
  <c r="J21" i="23"/>
  <c r="J20" i="23"/>
  <c r="J19" i="23"/>
  <c r="J18" i="23"/>
  <c r="J17" i="23"/>
  <c r="J16" i="23"/>
  <c r="J15" i="23"/>
  <c r="J14" i="23"/>
  <c r="J13" i="23"/>
  <c r="J12" i="23"/>
  <c r="J11" i="23"/>
  <c r="J10" i="23"/>
  <c r="J9" i="23"/>
  <c r="J32" i="24"/>
  <c r="J31" i="24"/>
  <c r="J30" i="24"/>
  <c r="J29" i="24"/>
  <c r="J28" i="24"/>
  <c r="J27" i="24"/>
  <c r="J26" i="24"/>
  <c r="J25" i="24"/>
  <c r="J24" i="24"/>
  <c r="J23" i="24"/>
  <c r="J22" i="24"/>
  <c r="J21" i="24"/>
  <c r="J20" i="24"/>
  <c r="J19" i="24"/>
  <c r="J18" i="24"/>
  <c r="J17" i="24"/>
  <c r="J16" i="24"/>
  <c r="J15" i="24"/>
  <c r="J14" i="24"/>
  <c r="J13" i="24"/>
  <c r="J12" i="24"/>
  <c r="J11" i="24"/>
  <c r="J10"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5" i="63"/>
  <c r="L19" i="63"/>
  <c r="L18" i="63"/>
  <c r="L17" i="63"/>
  <c r="L16"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6" i="64"/>
  <c r="N21" i="64"/>
  <c r="N20" i="64"/>
  <c r="N19" i="64"/>
  <c r="N18" i="64"/>
  <c r="N17" i="64"/>
  <c r="N15" i="64"/>
  <c r="N14" i="64"/>
  <c r="N13" i="64"/>
  <c r="N11" i="64"/>
  <c r="N12"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8" i="38"/>
  <c r="J37" i="38"/>
  <c r="J36" i="38"/>
  <c r="J35" i="38"/>
  <c r="J34" i="38"/>
  <c r="J33" i="38"/>
  <c r="J32" i="38"/>
  <c r="J31" i="38"/>
  <c r="J30" i="38"/>
  <c r="J29" i="38"/>
  <c r="J28" i="38"/>
  <c r="J27" i="38"/>
  <c r="J26" i="38"/>
  <c r="J17" i="38"/>
  <c r="J25" i="38"/>
  <c r="J24" i="38"/>
  <c r="J23" i="38"/>
  <c r="J22" i="38"/>
  <c r="J21" i="38"/>
  <c r="J20" i="38"/>
  <c r="J19" i="38"/>
  <c r="J18" i="38"/>
  <c r="J16" i="38"/>
  <c r="J15" i="38"/>
  <c r="J14" i="38"/>
  <c r="J13" i="38"/>
  <c r="J12" i="38"/>
  <c r="J10" i="38"/>
  <c r="J11" i="38"/>
  <c r="J9" i="38"/>
  <c r="R8" i="37"/>
  <c r="P8" i="37"/>
  <c r="N8" i="37"/>
  <c r="L8" i="37"/>
  <c r="P8" i="72"/>
  <c r="N8" i="72"/>
  <c r="H32" i="71"/>
  <c r="H31" i="71"/>
  <c r="H30" i="71"/>
  <c r="H29" i="71"/>
  <c r="H28" i="71"/>
  <c r="H27" i="71"/>
  <c r="H26" i="71"/>
  <c r="H25" i="71"/>
  <c r="H24" i="71"/>
  <c r="H23" i="71"/>
  <c r="H15" i="71"/>
  <c r="H22" i="71"/>
  <c r="H21" i="71"/>
  <c r="H20" i="71"/>
  <c r="H19" i="71"/>
  <c r="H18" i="71"/>
  <c r="H17" i="71"/>
  <c r="H16" i="71"/>
  <c r="H14" i="71"/>
  <c r="H13" i="71"/>
  <c r="H12" i="71"/>
  <c r="H10" i="71"/>
  <c r="H11" i="71"/>
  <c r="H9" i="71"/>
  <c r="N11" i="34"/>
  <c r="L11" i="34"/>
  <c r="R9" i="34"/>
  <c r="J9" i="34"/>
  <c r="H9" i="34"/>
  <c r="F9" i="34"/>
  <c r="D9" i="34"/>
  <c r="C9" i="34"/>
  <c r="B9" i="34"/>
  <c r="N11" i="33"/>
  <c r="L11" i="33"/>
  <c r="R9" i="33"/>
  <c r="J9" i="33"/>
  <c r="H9" i="33"/>
  <c r="F9" i="33"/>
  <c r="D9" i="33"/>
  <c r="C9" i="33"/>
  <c r="B9" i="33"/>
  <c r="L8" i="32"/>
  <c r="L19" i="31"/>
  <c r="L21" i="31"/>
  <c r="L28" i="31"/>
  <c r="L27" i="31"/>
  <c r="L35" i="4"/>
  <c r="J35" i="4"/>
  <c r="P26" i="4"/>
  <c r="N26" i="4"/>
  <c r="N11" i="4"/>
  <c r="L11" i="4"/>
  <c r="N10" i="4"/>
  <c r="L10" i="4"/>
  <c r="L31" i="2"/>
  <c r="J31" i="2"/>
  <c r="P22" i="2"/>
  <c r="N22" i="2"/>
  <c r="N9" i="2"/>
  <c r="L9" i="2"/>
  <c r="Q9" i="73" l="1"/>
  <c r="E9" i="73"/>
  <c r="O11" i="73"/>
  <c r="K9" i="73"/>
  <c r="S9" i="73"/>
  <c r="Q14" i="73"/>
  <c r="O11" i="72"/>
  <c r="G10" i="73"/>
  <c r="O10" i="73"/>
  <c r="I14" i="73"/>
  <c r="E16" i="73"/>
  <c r="S18" i="73"/>
  <c r="G20" i="73"/>
  <c r="I24" i="73"/>
  <c r="G30" i="73"/>
  <c r="Q14" i="72"/>
  <c r="O19" i="72"/>
  <c r="O23" i="72"/>
  <c r="Q26" i="72"/>
  <c r="G11" i="73"/>
  <c r="Q23" i="73"/>
  <c r="O9" i="24"/>
  <c r="Q10" i="24"/>
  <c r="Q11" i="24"/>
  <c r="Q12" i="24"/>
  <c r="Q13" i="24"/>
  <c r="Q14" i="24"/>
  <c r="Q15" i="24"/>
  <c r="S16" i="24"/>
  <c r="S17" i="24"/>
  <c r="S18" i="24"/>
  <c r="S19" i="24"/>
  <c r="S20" i="24"/>
  <c r="S21" i="24"/>
  <c r="S22" i="24"/>
  <c r="O24" i="24"/>
  <c r="O25" i="24"/>
  <c r="Q26" i="24"/>
  <c r="Q27" i="24"/>
  <c r="Q28" i="24"/>
  <c r="Q29" i="24"/>
  <c r="Q30" i="24"/>
  <c r="Q31" i="24"/>
  <c r="M33" i="24"/>
  <c r="Q9" i="7"/>
  <c r="O10" i="7"/>
  <c r="M11" i="7"/>
  <c r="M12" i="7"/>
  <c r="M13" i="7"/>
  <c r="S14" i="7"/>
  <c r="Q15" i="7"/>
  <c r="O16" i="7"/>
  <c r="M17" i="7"/>
  <c r="S18" i="7"/>
  <c r="Q19" i="7"/>
  <c r="O20" i="7"/>
  <c r="M21" i="7"/>
  <c r="S22" i="7"/>
  <c r="S23" i="7"/>
  <c r="Q24" i="7"/>
  <c r="O25" i="7"/>
  <c r="M26" i="7"/>
  <c r="M27" i="7"/>
  <c r="S29" i="7"/>
  <c r="M16" i="73"/>
  <c r="I18" i="73"/>
  <c r="K22" i="73"/>
  <c r="M26" i="73"/>
  <c r="I28" i="73"/>
  <c r="O15" i="72"/>
  <c r="O27" i="72"/>
  <c r="S11" i="73"/>
  <c r="M27" i="73"/>
  <c r="M9" i="73"/>
  <c r="O20" i="73"/>
  <c r="Q24" i="73"/>
  <c r="E26" i="73"/>
  <c r="Q28" i="73"/>
  <c r="O30" i="73"/>
  <c r="I9" i="73"/>
  <c r="G29" i="73"/>
  <c r="K11" i="73"/>
  <c r="K29" i="73"/>
  <c r="Q27" i="73"/>
  <c r="E23" i="73"/>
  <c r="M23" i="73"/>
  <c r="I12" i="73"/>
  <c r="Q12" i="73"/>
  <c r="G14" i="73"/>
  <c r="O14" i="73"/>
  <c r="K16" i="73"/>
  <c r="S16" i="73"/>
  <c r="G18" i="73"/>
  <c r="O18" i="73"/>
  <c r="E20" i="73"/>
  <c r="M20" i="73"/>
  <c r="I22" i="73"/>
  <c r="S22" i="73"/>
  <c r="G24" i="73"/>
  <c r="O24" i="73"/>
  <c r="K26" i="73"/>
  <c r="S26" i="73"/>
  <c r="G28" i="73"/>
  <c r="O28" i="73"/>
  <c r="E30" i="73"/>
  <c r="M30" i="73"/>
  <c r="Q9" i="72"/>
  <c r="O10" i="72"/>
  <c r="O14" i="72"/>
  <c r="Q17" i="72"/>
  <c r="O18" i="72"/>
  <c r="Q21" i="72"/>
  <c r="O22" i="72"/>
  <c r="Q25" i="72"/>
  <c r="O26" i="72"/>
  <c r="O30" i="72"/>
  <c r="O9" i="37"/>
  <c r="Q10" i="37"/>
  <c r="M23" i="37"/>
  <c r="I27" i="73"/>
  <c r="S29" i="73"/>
  <c r="I23" i="73"/>
  <c r="E12" i="73"/>
  <c r="M12" i="73"/>
  <c r="K14" i="73"/>
  <c r="S14" i="73"/>
  <c r="G16" i="73"/>
  <c r="O16" i="73"/>
  <c r="K18" i="73"/>
  <c r="I20" i="73"/>
  <c r="Q20" i="73"/>
  <c r="E22" i="73"/>
  <c r="M22" i="73"/>
  <c r="K24" i="73"/>
  <c r="S24" i="73"/>
  <c r="G26" i="73"/>
  <c r="O26" i="73"/>
  <c r="K28" i="73"/>
  <c r="S28" i="73"/>
  <c r="I30" i="73"/>
  <c r="S30" i="73"/>
  <c r="E27" i="73"/>
  <c r="O29" i="73"/>
  <c r="K10" i="73"/>
  <c r="S10" i="73"/>
  <c r="G23" i="73"/>
  <c r="O9" i="73"/>
  <c r="E14" i="73"/>
  <c r="M14" i="73"/>
  <c r="I16" i="73"/>
  <c r="Q16" i="73"/>
  <c r="E18" i="73"/>
  <c r="M18" i="73"/>
  <c r="K20" i="73"/>
  <c r="S20" i="73"/>
  <c r="G22" i="73"/>
  <c r="O22" i="73"/>
  <c r="E24" i="73"/>
  <c r="M24" i="73"/>
  <c r="I26" i="73"/>
  <c r="Q26" i="73"/>
  <c r="E28" i="73"/>
  <c r="M28" i="73"/>
  <c r="K30" i="73"/>
  <c r="Q11" i="72"/>
  <c r="O12" i="72"/>
  <c r="Q15" i="72"/>
  <c r="O16" i="72"/>
  <c r="Q19" i="72"/>
  <c r="O20" i="72"/>
  <c r="Q23" i="72"/>
  <c r="O24" i="72"/>
  <c r="Q27" i="72"/>
  <c r="O28" i="72"/>
  <c r="O9" i="72"/>
  <c r="Q12" i="72"/>
  <c r="O13" i="72"/>
  <c r="Q16" i="72"/>
  <c r="O17" i="72"/>
  <c r="Q20" i="72"/>
  <c r="O21" i="72"/>
  <c r="Q24" i="72"/>
  <c r="O25" i="72"/>
  <c r="Q28" i="72"/>
  <c r="O29" i="72"/>
  <c r="M9" i="24"/>
  <c r="O10" i="24"/>
  <c r="O11" i="24"/>
  <c r="O12" i="24"/>
  <c r="O13" i="24"/>
  <c r="O14" i="24"/>
  <c r="O15" i="24"/>
  <c r="O16" i="24"/>
  <c r="Q17" i="24"/>
  <c r="Q18" i="24"/>
  <c r="Q19" i="24"/>
  <c r="Q20" i="24"/>
  <c r="Q21" i="24"/>
  <c r="Q22" i="24"/>
  <c r="M24" i="24"/>
  <c r="M25" i="24"/>
  <c r="O26" i="24"/>
  <c r="O27" i="24"/>
  <c r="O28" i="24"/>
  <c r="O29" i="24"/>
  <c r="O30" i="24"/>
  <c r="O31" i="24"/>
  <c r="S32" i="24"/>
  <c r="S33" i="24"/>
  <c r="O9" i="7"/>
  <c r="M10" i="7"/>
  <c r="S13" i="7"/>
  <c r="Q14" i="7"/>
  <c r="O15" i="7"/>
  <c r="M16" i="7"/>
  <c r="S17" i="7"/>
  <c r="Q18" i="7"/>
  <c r="O19" i="7"/>
  <c r="M20" i="7"/>
  <c r="S21" i="7"/>
  <c r="Q22" i="7"/>
  <c r="O23" i="7"/>
  <c r="O24" i="7"/>
  <c r="M25" i="7"/>
  <c r="S27" i="7"/>
  <c r="S28" i="7"/>
  <c r="Q29" i="7"/>
  <c r="S9" i="24"/>
  <c r="S10" i="24"/>
  <c r="S11" i="24"/>
  <c r="S12" i="24"/>
  <c r="S13" i="24"/>
  <c r="S14" i="24"/>
  <c r="S15" i="24"/>
  <c r="M17" i="24"/>
  <c r="M18" i="24"/>
  <c r="M19" i="24"/>
  <c r="M20" i="24"/>
  <c r="M21" i="24"/>
  <c r="M22" i="24"/>
  <c r="M23" i="24"/>
  <c r="Q24" i="24"/>
  <c r="S25" i="24"/>
  <c r="S26" i="24"/>
  <c r="S27" i="24"/>
  <c r="S28" i="24"/>
  <c r="S29" i="24"/>
  <c r="S30" i="24"/>
  <c r="S31" i="24"/>
  <c r="O33" i="24"/>
  <c r="S9" i="7"/>
  <c r="Q10" i="7"/>
  <c r="O11" i="7"/>
  <c r="O12" i="7"/>
  <c r="O13" i="7"/>
  <c r="M14" i="7"/>
  <c r="S15" i="7"/>
  <c r="Q16" i="7"/>
  <c r="O17" i="7"/>
  <c r="M18" i="7"/>
  <c r="S19" i="7"/>
  <c r="Q20" i="7"/>
  <c r="O21" i="7"/>
  <c r="M22" i="7"/>
  <c r="S24" i="7"/>
  <c r="Q25" i="7"/>
  <c r="O26" i="7"/>
  <c r="O27" i="7"/>
  <c r="M28" i="7"/>
  <c r="M29" i="7"/>
  <c r="M10" i="24"/>
  <c r="M11" i="24"/>
  <c r="M12" i="24"/>
  <c r="M13" i="24"/>
  <c r="M14" i="24"/>
  <c r="M15" i="24"/>
  <c r="M16" i="24"/>
  <c r="O17" i="24"/>
  <c r="O18" i="24"/>
  <c r="O19" i="24"/>
  <c r="O20" i="24"/>
  <c r="O21" i="24"/>
  <c r="O22" i="24"/>
  <c r="S23" i="24"/>
  <c r="S24" i="24"/>
  <c r="M26" i="24"/>
  <c r="M27" i="24"/>
  <c r="M28" i="24"/>
  <c r="M29" i="24"/>
  <c r="M30" i="24"/>
  <c r="M31" i="24"/>
  <c r="M32" i="24"/>
  <c r="Q33" i="24"/>
  <c r="M9" i="7"/>
  <c r="S10" i="7"/>
  <c r="S11" i="7"/>
  <c r="S12" i="7"/>
  <c r="Q13" i="7"/>
  <c r="O14" i="7"/>
  <c r="M15" i="7"/>
  <c r="S16" i="7"/>
  <c r="Q17" i="7"/>
  <c r="O18" i="7"/>
  <c r="M19" i="7"/>
  <c r="S20" i="7"/>
  <c r="Q21" i="7"/>
  <c r="O22" i="7"/>
  <c r="M23" i="7"/>
  <c r="M24" i="7"/>
  <c r="S25" i="7"/>
  <c r="S26" i="7"/>
  <c r="Q27" i="7"/>
  <c r="O28" i="7"/>
  <c r="O29" i="7"/>
  <c r="O30" i="7"/>
  <c r="M31" i="7"/>
  <c r="S32" i="7"/>
  <c r="Q33" i="7"/>
  <c r="O34" i="7"/>
  <c r="M35" i="7"/>
  <c r="S36" i="7"/>
  <c r="O38" i="7"/>
  <c r="M39" i="7"/>
  <c r="S40" i="7"/>
  <c r="Q41" i="7"/>
  <c r="O42" i="7"/>
  <c r="M43" i="7"/>
  <c r="S44" i="7"/>
  <c r="Q45" i="7"/>
  <c r="O46" i="7"/>
  <c r="M47" i="7"/>
  <c r="S48" i="7"/>
  <c r="O50" i="7"/>
  <c r="M51" i="7"/>
  <c r="S52" i="7"/>
  <c r="Q53" i="7"/>
  <c r="O54" i="7"/>
  <c r="M55" i="7"/>
  <c r="S56" i="7"/>
  <c r="O58" i="7"/>
  <c r="M59" i="7"/>
  <c r="S60" i="7"/>
  <c r="Q61" i="7"/>
  <c r="O62" i="7"/>
  <c r="M63" i="7"/>
  <c r="Q30" i="7"/>
  <c r="O31" i="7"/>
  <c r="M32" i="7"/>
  <c r="S33" i="7"/>
  <c r="Q34" i="7"/>
  <c r="O35" i="7"/>
  <c r="M36" i="7"/>
  <c r="S37" i="7"/>
  <c r="Q38" i="7"/>
  <c r="O39" i="7"/>
  <c r="M40" i="7"/>
  <c r="S41" i="7"/>
  <c r="Q42" i="7"/>
  <c r="O43" i="7"/>
  <c r="M44" i="7"/>
  <c r="S45" i="7"/>
  <c r="O47" i="7"/>
  <c r="M48" i="7"/>
  <c r="S49" i="7"/>
  <c r="Q50" i="7"/>
  <c r="O51" i="7"/>
  <c r="M52" i="7"/>
  <c r="S53" i="7"/>
  <c r="Q54" i="7"/>
  <c r="O55" i="7"/>
  <c r="M56" i="7"/>
  <c r="S57" i="7"/>
  <c r="O59" i="7"/>
  <c r="M60" i="7"/>
  <c r="S61" i="7"/>
  <c r="Q62" i="7"/>
  <c r="O63" i="7"/>
  <c r="S30" i="7"/>
  <c r="Q31" i="7"/>
  <c r="O32" i="7"/>
  <c r="M33" i="7"/>
  <c r="S34" i="7"/>
  <c r="Q35" i="7"/>
  <c r="O36" i="7"/>
  <c r="M37" i="7"/>
  <c r="S38" i="7"/>
  <c r="Q39" i="7"/>
  <c r="O40" i="7"/>
  <c r="M41" i="7"/>
  <c r="S42" i="7"/>
  <c r="Q43" i="7"/>
  <c r="O44" i="7"/>
  <c r="M45" i="7"/>
  <c r="S46" i="7"/>
  <c r="O48" i="7"/>
  <c r="M49" i="7"/>
  <c r="S50" i="7"/>
  <c r="Q51" i="7"/>
  <c r="O52" i="7"/>
  <c r="M53" i="7"/>
  <c r="S54" i="7"/>
  <c r="Q55" i="7"/>
  <c r="O56" i="7"/>
  <c r="M57" i="7"/>
  <c r="S58" i="7"/>
  <c r="Q59" i="7"/>
  <c r="O60" i="7"/>
  <c r="M61" i="7"/>
  <c r="S62" i="7"/>
  <c r="Q63" i="7"/>
  <c r="M30" i="7"/>
  <c r="S31" i="7"/>
  <c r="Q32" i="7"/>
  <c r="O33" i="7"/>
  <c r="M34" i="7"/>
  <c r="S35" i="7"/>
  <c r="Q36" i="7"/>
  <c r="O37" i="7"/>
  <c r="M38" i="7"/>
  <c r="S39" i="7"/>
  <c r="Q40" i="7"/>
  <c r="O41" i="7"/>
  <c r="M42" i="7"/>
  <c r="S43" i="7"/>
  <c r="Q44" i="7"/>
  <c r="O45" i="7"/>
  <c r="M46" i="7"/>
  <c r="S47" i="7"/>
  <c r="Q48" i="7"/>
  <c r="O49" i="7"/>
  <c r="M50" i="7"/>
  <c r="S51" i="7"/>
  <c r="Q52" i="7"/>
  <c r="O53" i="7"/>
  <c r="M54" i="7"/>
  <c r="S55" i="7"/>
  <c r="Q56" i="7"/>
  <c r="O57" i="7"/>
  <c r="M58" i="7"/>
  <c r="S59" i="7"/>
  <c r="Q60" i="7"/>
  <c r="O61" i="7"/>
  <c r="M62" i="7"/>
  <c r="S63" i="7"/>
  <c r="I13" i="73"/>
  <c r="K15" i="73"/>
  <c r="E17" i="73"/>
  <c r="M17" i="73"/>
  <c r="Q17" i="73"/>
  <c r="G19" i="73"/>
  <c r="E21" i="73"/>
  <c r="M21" i="73"/>
  <c r="Q21" i="73"/>
  <c r="K23" i="73"/>
  <c r="E25" i="73"/>
  <c r="M25" i="73"/>
  <c r="G27" i="73"/>
  <c r="K27" i="73"/>
  <c r="O27" i="73"/>
  <c r="S27" i="73"/>
  <c r="E29" i="73"/>
  <c r="I29" i="73"/>
  <c r="E10" i="73"/>
  <c r="I10" i="73"/>
  <c r="M10" i="73"/>
  <c r="G12" i="73"/>
  <c r="K12" i="73"/>
  <c r="O12" i="73"/>
  <c r="S12" i="73"/>
  <c r="E13" i="73"/>
  <c r="M13" i="73"/>
  <c r="G15" i="73"/>
  <c r="O15" i="73"/>
  <c r="S15" i="73"/>
  <c r="I17" i="73"/>
  <c r="K19" i="73"/>
  <c r="O19" i="73"/>
  <c r="S19" i="73"/>
  <c r="I21" i="73"/>
  <c r="O23" i="73"/>
  <c r="S23" i="73"/>
  <c r="I25" i="73"/>
  <c r="Q25" i="73"/>
  <c r="M29" i="73"/>
  <c r="G9" i="73"/>
  <c r="E11" i="73"/>
  <c r="I11" i="73"/>
  <c r="M11" i="73"/>
  <c r="Q11" i="73"/>
  <c r="G13" i="73"/>
  <c r="K13" i="73"/>
  <c r="O13" i="73"/>
  <c r="S13" i="73"/>
  <c r="E15" i="73"/>
  <c r="I15" i="73"/>
  <c r="M15" i="73"/>
  <c r="Q15" i="73"/>
  <c r="G17" i="73"/>
  <c r="K17" i="73"/>
  <c r="O17" i="73"/>
  <c r="S17" i="73"/>
  <c r="E19" i="73"/>
  <c r="I19" i="73"/>
  <c r="M19" i="73"/>
  <c r="Q19" i="73"/>
  <c r="G21" i="73"/>
  <c r="K21" i="73"/>
  <c r="O21" i="73"/>
  <c r="S21" i="73"/>
  <c r="G25" i="73"/>
  <c r="K25" i="73"/>
  <c r="O25" i="73"/>
  <c r="S25" i="73"/>
  <c r="Q12" i="37"/>
  <c r="Q15" i="37"/>
  <c r="S18" i="37"/>
  <c r="S21" i="37"/>
  <c r="O26" i="37"/>
  <c r="S29" i="37"/>
  <c r="M33" i="37"/>
  <c r="M38" i="37"/>
  <c r="S9" i="37"/>
  <c r="S10" i="37"/>
  <c r="S11" i="37"/>
  <c r="S12" i="37"/>
  <c r="S13" i="37"/>
  <c r="S14" i="37"/>
  <c r="S15" i="37"/>
  <c r="S16" i="37"/>
  <c r="S17" i="37"/>
  <c r="M19" i="37"/>
  <c r="M20" i="37"/>
  <c r="M21" i="37"/>
  <c r="M22" i="37"/>
  <c r="O23" i="37"/>
  <c r="Q24" i="37"/>
  <c r="Q25" i="37"/>
  <c r="Q26" i="37"/>
  <c r="S27" i="37"/>
  <c r="S28" i="37"/>
  <c r="M30" i="37"/>
  <c r="O31" i="37"/>
  <c r="O32" i="37"/>
  <c r="O33" i="37"/>
  <c r="O34" i="37"/>
  <c r="O35" i="37"/>
  <c r="O36" i="37"/>
  <c r="O37" i="37"/>
  <c r="O38" i="37"/>
  <c r="Q13" i="37"/>
  <c r="Q16" i="37"/>
  <c r="S19" i="37"/>
  <c r="S20" i="37"/>
  <c r="O24" i="37"/>
  <c r="Q28" i="37"/>
  <c r="M31" i="37"/>
  <c r="M34" i="37"/>
  <c r="M36" i="37"/>
  <c r="M10" i="37"/>
  <c r="M11" i="37"/>
  <c r="M12" i="37"/>
  <c r="M13" i="37"/>
  <c r="M14" i="37"/>
  <c r="M15" i="37"/>
  <c r="M16" i="37"/>
  <c r="M17" i="37"/>
  <c r="M18" i="37"/>
  <c r="O19" i="37"/>
  <c r="O20" i="37"/>
  <c r="O21" i="37"/>
  <c r="O22" i="37"/>
  <c r="S23" i="37"/>
  <c r="S24" i="37"/>
  <c r="S25" i="37"/>
  <c r="S26" i="37"/>
  <c r="M28" i="37"/>
  <c r="M29" i="37"/>
  <c r="O30" i="37"/>
  <c r="Q31" i="37"/>
  <c r="Q32" i="37"/>
  <c r="Q33" i="37"/>
  <c r="Q34" i="37"/>
  <c r="Q35" i="37"/>
  <c r="Q36" i="37"/>
  <c r="Q37" i="37"/>
  <c r="Q38" i="37"/>
  <c r="Q11" i="37"/>
  <c r="Q14" i="37"/>
  <c r="Q17" i="37"/>
  <c r="O25" i="37"/>
  <c r="O27" i="37"/>
  <c r="M32" i="37"/>
  <c r="M35" i="37"/>
  <c r="M37" i="37"/>
  <c r="M9" i="37"/>
  <c r="O10" i="37"/>
  <c r="O11" i="37"/>
  <c r="O12" i="37"/>
  <c r="O13" i="37"/>
  <c r="O14" i="37"/>
  <c r="O15" i="37"/>
  <c r="O16" i="37"/>
  <c r="O17" i="37"/>
  <c r="O18" i="37"/>
  <c r="Q19" i="37"/>
  <c r="Q20" i="37"/>
  <c r="Q21" i="37"/>
  <c r="S22" i="37"/>
  <c r="M24" i="37"/>
  <c r="M25" i="37"/>
  <c r="M26" i="37"/>
  <c r="M27" i="37"/>
  <c r="O28" i="37"/>
  <c r="O29" i="37"/>
  <c r="S30" i="37"/>
  <c r="S31" i="37"/>
  <c r="S32" i="37"/>
  <c r="S33" i="37"/>
  <c r="S34" i="37"/>
  <c r="S35" i="37"/>
  <c r="S36" i="37"/>
  <c r="S37" i="37"/>
  <c r="S38" i="37"/>
  <c r="O9" i="32"/>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O8" i="7"/>
  <c r="S8" i="7"/>
  <c r="Q8"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0" i="7"/>
  <c r="F20" i="7"/>
  <c r="H30" i="7"/>
  <c r="F30" i="7"/>
  <c r="H29" i="7"/>
  <c r="F29" i="7"/>
  <c r="H28" i="7"/>
  <c r="F28" i="7"/>
  <c r="H27" i="7"/>
  <c r="F27" i="7"/>
  <c r="H26" i="7"/>
  <c r="F26" i="7"/>
  <c r="H25" i="7"/>
  <c r="F25" i="7"/>
  <c r="H24" i="7"/>
  <c r="F24" i="7"/>
  <c r="H23" i="7"/>
  <c r="F23" i="7"/>
  <c r="H22" i="7"/>
  <c r="F22" i="7"/>
  <c r="H21" i="7"/>
  <c r="F21" i="7"/>
  <c r="H19" i="7"/>
  <c r="F19" i="7"/>
  <c r="H18" i="7"/>
  <c r="F18" i="7"/>
  <c r="H17" i="7"/>
  <c r="F17" i="7"/>
  <c r="H16" i="7"/>
  <c r="F16" i="7"/>
  <c r="H15" i="7"/>
  <c r="F15" i="7"/>
  <c r="H13" i="7"/>
  <c r="F13" i="7"/>
  <c r="H12" i="7"/>
  <c r="F12" i="7"/>
  <c r="H11" i="7"/>
  <c r="F11" i="7"/>
  <c r="H14" i="7"/>
  <c r="F14" i="7"/>
  <c r="H10" i="7"/>
  <c r="F10" i="7"/>
  <c r="H9" i="7"/>
  <c r="F9" i="7"/>
  <c r="H65" i="8"/>
  <c r="F65" i="8"/>
  <c r="H64" i="8"/>
  <c r="F64" i="8"/>
  <c r="H63" i="8"/>
  <c r="F63" i="8"/>
  <c r="H62" i="8"/>
  <c r="F62" i="8"/>
  <c r="H61" i="8"/>
  <c r="F61" i="8"/>
  <c r="H59" i="8"/>
  <c r="F59"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60" i="8"/>
  <c r="F60" i="8"/>
  <c r="H38" i="8"/>
  <c r="F38" i="8"/>
  <c r="H37" i="8"/>
  <c r="F37" i="8"/>
  <c r="H36" i="8"/>
  <c r="F36" i="8"/>
  <c r="H35" i="8"/>
  <c r="F35" i="8"/>
  <c r="H34" i="8"/>
  <c r="F34" i="8"/>
  <c r="H33" i="8"/>
  <c r="F33" i="8"/>
  <c r="H32" i="8"/>
  <c r="F32" i="8"/>
  <c r="H31" i="8"/>
  <c r="F31" i="8"/>
  <c r="H20" i="8"/>
  <c r="F20" i="8"/>
  <c r="H30" i="8"/>
  <c r="F30" i="8"/>
  <c r="H29" i="8"/>
  <c r="F29" i="8"/>
  <c r="H28" i="8"/>
  <c r="F28" i="8"/>
  <c r="H27" i="8"/>
  <c r="F27" i="8"/>
  <c r="H26" i="8"/>
  <c r="F26" i="8"/>
  <c r="H25" i="8"/>
  <c r="F25" i="8"/>
  <c r="H24" i="8"/>
  <c r="F24" i="8"/>
  <c r="H23" i="8"/>
  <c r="F23" i="8"/>
  <c r="H22" i="8"/>
  <c r="F22" i="8"/>
  <c r="H21" i="8"/>
  <c r="F21" i="8"/>
  <c r="H19" i="8"/>
  <c r="F19" i="8"/>
  <c r="H18" i="8"/>
  <c r="F18" i="8"/>
  <c r="H17" i="8"/>
  <c r="F17" i="8"/>
  <c r="H16" i="8"/>
  <c r="F16" i="8"/>
  <c r="H15" i="8"/>
  <c r="F15" i="8"/>
  <c r="H13" i="8"/>
  <c r="F13" i="8"/>
  <c r="H12" i="8"/>
  <c r="F12" i="8"/>
  <c r="H11" i="8"/>
  <c r="F11" i="8"/>
  <c r="H14" i="8"/>
  <c r="F14"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30" i="57"/>
  <c r="P30" i="57"/>
  <c r="N30" i="57"/>
  <c r="L30" i="57"/>
  <c r="J30" i="57"/>
  <c r="H30" i="57"/>
  <c r="R21" i="57"/>
  <c r="P21" i="57"/>
  <c r="N21" i="57"/>
  <c r="L21" i="57"/>
  <c r="J21" i="57"/>
  <c r="H21"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23" i="57"/>
  <c r="P23" i="57"/>
  <c r="N23" i="57"/>
  <c r="L23" i="57"/>
  <c r="J23" i="57"/>
  <c r="H23" i="57"/>
  <c r="R20" i="57"/>
  <c r="P20" i="57"/>
  <c r="N20" i="57"/>
  <c r="L20" i="57"/>
  <c r="J20" i="57"/>
  <c r="H20" i="57"/>
  <c r="R19" i="57"/>
  <c r="P19" i="57"/>
  <c r="N19" i="57"/>
  <c r="L19" i="57"/>
  <c r="J19" i="57"/>
  <c r="H19" i="57"/>
  <c r="R16" i="57"/>
  <c r="P16" i="57"/>
  <c r="N16" i="57"/>
  <c r="L16" i="57"/>
  <c r="J16" i="57"/>
  <c r="H16" i="57"/>
  <c r="R13" i="57"/>
  <c r="P13" i="57"/>
  <c r="N13" i="57"/>
  <c r="L13" i="57"/>
  <c r="J13" i="57"/>
  <c r="H13"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18" i="57"/>
  <c r="P18" i="57"/>
  <c r="N18" i="57"/>
  <c r="L18" i="57"/>
  <c r="J18" i="57"/>
  <c r="H18" i="57"/>
  <c r="R27" i="57"/>
  <c r="P27" i="57"/>
  <c r="N27" i="57"/>
  <c r="L27" i="57"/>
  <c r="J27" i="57"/>
  <c r="H27" i="57"/>
  <c r="R24" i="57"/>
  <c r="P24" i="57"/>
  <c r="N24" i="57"/>
  <c r="L24" i="57"/>
  <c r="J24" i="57"/>
  <c r="H24" i="57"/>
  <c r="R22" i="57"/>
  <c r="P22" i="57"/>
  <c r="N22" i="57"/>
  <c r="L22" i="57"/>
  <c r="J22" i="57"/>
  <c r="H22" i="57"/>
  <c r="R17" i="57"/>
  <c r="P17" i="57"/>
  <c r="N17" i="57"/>
  <c r="L17" i="57"/>
  <c r="J17" i="57"/>
  <c r="H17" i="57"/>
  <c r="R15" i="57"/>
  <c r="P15" i="57"/>
  <c r="N15" i="57"/>
  <c r="L15" i="57"/>
  <c r="J15" i="57"/>
  <c r="H15" i="57"/>
  <c r="R14" i="57"/>
  <c r="P14" i="57"/>
  <c r="N14" i="57"/>
  <c r="L14" i="57"/>
  <c r="J14" i="57"/>
  <c r="H14" i="57"/>
  <c r="R12" i="57"/>
  <c r="P12" i="57"/>
  <c r="N12" i="57"/>
  <c r="L12" i="57"/>
  <c r="J12" i="57"/>
  <c r="H12"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23" i="56"/>
  <c r="P23" i="56"/>
  <c r="N23" i="56"/>
  <c r="L23" i="56"/>
  <c r="J23" i="56"/>
  <c r="R20" i="56"/>
  <c r="P20" i="56"/>
  <c r="N20" i="56"/>
  <c r="L20" i="56"/>
  <c r="J20" i="56"/>
  <c r="R19" i="56"/>
  <c r="P19" i="56"/>
  <c r="N19" i="56"/>
  <c r="L19" i="56"/>
  <c r="J19" i="56"/>
  <c r="R16" i="56"/>
  <c r="P16" i="56"/>
  <c r="N16" i="56"/>
  <c r="L16" i="56"/>
  <c r="J16" i="56"/>
  <c r="R13" i="56"/>
  <c r="P13" i="56"/>
  <c r="N13" i="56"/>
  <c r="L13" i="56"/>
  <c r="J13" i="56"/>
  <c r="R8" i="56"/>
  <c r="P8" i="56"/>
  <c r="N8" i="56"/>
  <c r="L8" i="56"/>
  <c r="J8" i="56"/>
  <c r="R39" i="56"/>
  <c r="P39" i="56"/>
  <c r="N39" i="56"/>
  <c r="L39" i="56"/>
  <c r="J39" i="56"/>
  <c r="L38" i="56"/>
  <c r="J38" i="56"/>
  <c r="L35" i="56"/>
  <c r="J35" i="56"/>
  <c r="L34" i="56"/>
  <c r="J34" i="56"/>
  <c r="L32" i="56"/>
  <c r="J32" i="56"/>
  <c r="R31" i="56"/>
  <c r="P31" i="56"/>
  <c r="N31" i="56"/>
  <c r="L31" i="56"/>
  <c r="J31" i="56"/>
  <c r="R18" i="56"/>
  <c r="P18" i="56"/>
  <c r="N18" i="56"/>
  <c r="L18" i="56"/>
  <c r="J18" i="56"/>
  <c r="R27" i="56"/>
  <c r="P27" i="56"/>
  <c r="N27" i="56"/>
  <c r="L27" i="56"/>
  <c r="J27" i="56"/>
  <c r="R24" i="56"/>
  <c r="P24" i="56"/>
  <c r="N24" i="56"/>
  <c r="L24" i="56"/>
  <c r="J24" i="56"/>
  <c r="R22" i="56"/>
  <c r="P22" i="56"/>
  <c r="N22" i="56"/>
  <c r="L22" i="56"/>
  <c r="J22" i="56"/>
  <c r="R17" i="56"/>
  <c r="P17" i="56"/>
  <c r="N17" i="56"/>
  <c r="L17" i="56"/>
  <c r="J17" i="56"/>
  <c r="R15" i="56"/>
  <c r="P15" i="56"/>
  <c r="N15" i="56"/>
  <c r="L15" i="56"/>
  <c r="J15" i="56"/>
  <c r="R14" i="56"/>
  <c r="P14" i="56"/>
  <c r="N14" i="56"/>
  <c r="L14" i="56"/>
  <c r="J14" i="56"/>
  <c r="R12" i="56"/>
  <c r="P12" i="56"/>
  <c r="N12" i="56"/>
  <c r="L12" i="56"/>
  <c r="J12"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5" i="70"/>
  <c r="F15" i="70"/>
  <c r="H22" i="70"/>
  <c r="F22" i="70"/>
  <c r="H21" i="70"/>
  <c r="F21" i="70"/>
  <c r="H20" i="70"/>
  <c r="F20" i="70"/>
  <c r="H19" i="70"/>
  <c r="F19" i="70"/>
  <c r="H18" i="70"/>
  <c r="F18" i="70"/>
  <c r="H17" i="70"/>
  <c r="F17" i="70"/>
  <c r="H16" i="70"/>
  <c r="F16" i="70"/>
  <c r="H14" i="70"/>
  <c r="F14" i="70"/>
  <c r="H13" i="70"/>
  <c r="F13" i="70"/>
  <c r="H12" i="70"/>
  <c r="F12" i="70"/>
  <c r="H10" i="70"/>
  <c r="F10" i="70"/>
  <c r="H11" i="70"/>
  <c r="F11" i="70"/>
  <c r="H9" i="70"/>
  <c r="F9" i="70"/>
  <c r="J26" i="68"/>
  <c r="H26" i="68"/>
  <c r="H26" i="69"/>
  <c r="N12"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0" i="3"/>
  <c r="J10" i="3"/>
  <c r="L15" i="3"/>
  <c r="J15" i="3"/>
  <c r="L14" i="3"/>
  <c r="J14" i="3"/>
  <c r="L13" i="3"/>
  <c r="J13" i="3"/>
  <c r="L12" i="3"/>
  <c r="J12" i="3"/>
  <c r="L11" i="3"/>
  <c r="J11"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0" i="1"/>
  <c r="P10" i="1"/>
  <c r="N10" i="1"/>
  <c r="L10" i="1"/>
  <c r="J10" i="1"/>
  <c r="R15" i="1"/>
  <c r="P15" i="1"/>
  <c r="N15" i="1"/>
  <c r="L15" i="1"/>
  <c r="J15" i="1"/>
  <c r="R14" i="1"/>
  <c r="P14" i="1"/>
  <c r="N14" i="1"/>
  <c r="L14" i="1"/>
  <c r="J14" i="1"/>
  <c r="R13" i="1"/>
  <c r="P13" i="1"/>
  <c r="N13" i="1"/>
  <c r="L13" i="1"/>
  <c r="J13" i="1"/>
  <c r="R12" i="1"/>
  <c r="L12" i="1"/>
  <c r="J12" i="1"/>
  <c r="R11" i="1"/>
  <c r="P11" i="1"/>
  <c r="N11" i="1"/>
  <c r="L11" i="1"/>
  <c r="J11" i="1"/>
  <c r="R9" i="1"/>
  <c r="P9" i="1"/>
  <c r="N9" i="1"/>
  <c r="L9" i="1"/>
  <c r="J9" i="1"/>
  <c r="R25" i="64"/>
  <c r="P25" i="64"/>
  <c r="L25" i="64"/>
  <c r="R24" i="64"/>
  <c r="L24" i="64"/>
  <c r="R23" i="64"/>
  <c r="P23" i="64"/>
  <c r="L23" i="64"/>
  <c r="R22" i="64"/>
  <c r="P22" i="64"/>
  <c r="N22" i="64"/>
  <c r="O12" i="64" s="1"/>
  <c r="L22" i="64"/>
  <c r="R16" i="64"/>
  <c r="P16" i="64"/>
  <c r="L16" i="64"/>
  <c r="R21" i="64"/>
  <c r="P21" i="64"/>
  <c r="L21" i="64"/>
  <c r="R20" i="64"/>
  <c r="P20" i="64"/>
  <c r="L20" i="64"/>
  <c r="R19" i="64"/>
  <c r="P19" i="64"/>
  <c r="L19" i="64"/>
  <c r="R18" i="64"/>
  <c r="P18" i="64"/>
  <c r="L18" i="64"/>
  <c r="R17" i="64"/>
  <c r="P17" i="64"/>
  <c r="L17" i="64"/>
  <c r="R15" i="64"/>
  <c r="P15" i="64"/>
  <c r="L15" i="64"/>
  <c r="R14" i="64"/>
  <c r="P14" i="64"/>
  <c r="L14" i="64"/>
  <c r="R13" i="64"/>
  <c r="P13" i="64"/>
  <c r="L13" i="64"/>
  <c r="R11" i="64"/>
  <c r="P11" i="64"/>
  <c r="L11" i="64"/>
  <c r="R12" i="64"/>
  <c r="P12" i="64"/>
  <c r="L12" i="64"/>
  <c r="R10" i="64"/>
  <c r="P10" i="64"/>
  <c r="L10" i="64"/>
  <c r="R9" i="64"/>
  <c r="L9" i="64"/>
  <c r="F29" i="29"/>
  <c r="F28" i="29"/>
  <c r="F27" i="29"/>
  <c r="F26" i="29"/>
  <c r="F25" i="29"/>
  <c r="F24" i="29"/>
  <c r="F17" i="29"/>
  <c r="F23" i="29"/>
  <c r="F22" i="29"/>
  <c r="F21" i="29"/>
  <c r="F20" i="29"/>
  <c r="F19" i="29"/>
  <c r="F18" i="29"/>
  <c r="F16" i="29"/>
  <c r="F15" i="29"/>
  <c r="F14" i="29"/>
  <c r="F13" i="29"/>
  <c r="F12" i="29"/>
  <c r="F11" i="29"/>
  <c r="F10" i="29"/>
  <c r="F9" i="29"/>
  <c r="H29" i="30"/>
  <c r="H28" i="30"/>
  <c r="H27" i="30"/>
  <c r="H26" i="30"/>
  <c r="H25" i="30"/>
  <c r="H24" i="30"/>
  <c r="H17" i="30"/>
  <c r="H23" i="30"/>
  <c r="H22" i="30"/>
  <c r="H21" i="30"/>
  <c r="H20" i="30"/>
  <c r="H19" i="30"/>
  <c r="H18" i="30"/>
  <c r="H16" i="30"/>
  <c r="H15" i="30"/>
  <c r="H14" i="30"/>
  <c r="H13" i="30"/>
  <c r="H12" i="30"/>
  <c r="H11" i="30"/>
  <c r="H10" i="30"/>
  <c r="H9" i="30"/>
  <c r="J14" i="41"/>
  <c r="H14" i="41"/>
  <c r="J14" i="42"/>
  <c r="H14" i="42"/>
  <c r="L11" i="61"/>
  <c r="L10"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6" i="65"/>
  <c r="P16" i="65"/>
  <c r="N16" i="65"/>
  <c r="L16" i="65"/>
  <c r="J16" i="65"/>
  <c r="H16" i="65"/>
  <c r="F16" i="65"/>
  <c r="D16" i="65"/>
  <c r="C16"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1" i="65"/>
  <c r="P11" i="65"/>
  <c r="N11" i="65"/>
  <c r="L11" i="65"/>
  <c r="J11" i="65"/>
  <c r="H11" i="65"/>
  <c r="F11" i="65"/>
  <c r="D11" i="65"/>
  <c r="C11" i="65"/>
  <c r="R12" i="65"/>
  <c r="P12" i="65"/>
  <c r="N12" i="65"/>
  <c r="L12" i="65"/>
  <c r="J12" i="65"/>
  <c r="H12" i="65"/>
  <c r="F12" i="65"/>
  <c r="D12" i="65"/>
  <c r="C12"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5" i="62"/>
  <c r="N15" i="62"/>
  <c r="L15" i="62"/>
  <c r="J15" i="62"/>
  <c r="H15" i="62"/>
  <c r="F15" i="62"/>
  <c r="D15"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16" i="64"/>
  <c r="H16" i="64"/>
  <c r="F16" i="64"/>
  <c r="D16" i="64"/>
  <c r="J21" i="64"/>
  <c r="H21" i="64"/>
  <c r="F21" i="64"/>
  <c r="D21" i="64"/>
  <c r="J20" i="64"/>
  <c r="H20" i="64"/>
  <c r="F20" i="64"/>
  <c r="D20" i="64"/>
  <c r="J19" i="64"/>
  <c r="H19" i="64"/>
  <c r="F19" i="64"/>
  <c r="D19" i="64"/>
  <c r="J18" i="64"/>
  <c r="H18" i="64"/>
  <c r="F18" i="64"/>
  <c r="D18" i="64"/>
  <c r="J17" i="64"/>
  <c r="H17" i="64"/>
  <c r="F17" i="64"/>
  <c r="D17" i="64"/>
  <c r="J15" i="64"/>
  <c r="H15" i="64"/>
  <c r="F15" i="64"/>
  <c r="D15" i="64"/>
  <c r="J14" i="64"/>
  <c r="H14" i="64"/>
  <c r="F14" i="64"/>
  <c r="D14" i="64"/>
  <c r="J13" i="64"/>
  <c r="H13" i="64"/>
  <c r="F13" i="64"/>
  <c r="D13" i="64"/>
  <c r="J11" i="64"/>
  <c r="H11" i="64"/>
  <c r="F11" i="64"/>
  <c r="D11" i="64"/>
  <c r="J12" i="64"/>
  <c r="H12" i="64"/>
  <c r="F12" i="64"/>
  <c r="D12" i="64"/>
  <c r="J10" i="64"/>
  <c r="H10" i="64"/>
  <c r="F10" i="64"/>
  <c r="D10" i="64"/>
  <c r="F32" i="71"/>
  <c r="D32" i="71"/>
  <c r="F31" i="71"/>
  <c r="D31" i="71"/>
  <c r="F30" i="71"/>
  <c r="D30" i="71"/>
  <c r="F28" i="71"/>
  <c r="D28" i="71"/>
  <c r="F29" i="71"/>
  <c r="D29" i="71"/>
  <c r="F27" i="71"/>
  <c r="D27" i="71"/>
  <c r="F26" i="71"/>
  <c r="D26" i="71"/>
  <c r="F25" i="71"/>
  <c r="D25" i="71"/>
  <c r="F24" i="71"/>
  <c r="D24" i="71"/>
  <c r="F23" i="71"/>
  <c r="D23" i="71"/>
  <c r="F15" i="71"/>
  <c r="D15" i="71"/>
  <c r="F22" i="71"/>
  <c r="D22" i="71"/>
  <c r="F21" i="71"/>
  <c r="D21" i="71"/>
  <c r="F20" i="71"/>
  <c r="D20" i="71"/>
  <c r="F19" i="71"/>
  <c r="D19" i="71"/>
  <c r="F18" i="71"/>
  <c r="D18" i="71"/>
  <c r="F17" i="71"/>
  <c r="D17" i="71"/>
  <c r="F16" i="71"/>
  <c r="D16" i="71"/>
  <c r="F14" i="71"/>
  <c r="D14" i="71"/>
  <c r="F13" i="71"/>
  <c r="D13" i="71"/>
  <c r="F12" i="71"/>
  <c r="D12" i="71"/>
  <c r="F10" i="71"/>
  <c r="D10" i="71"/>
  <c r="F11" i="71"/>
  <c r="D11" i="71"/>
  <c r="F9" i="71"/>
  <c r="D9" i="71"/>
  <c r="D32" i="70"/>
  <c r="D31" i="70"/>
  <c r="D30" i="70"/>
  <c r="D28" i="70"/>
  <c r="D29" i="70"/>
  <c r="D27" i="70"/>
  <c r="D26" i="70"/>
  <c r="D25" i="70"/>
  <c r="D24" i="70"/>
  <c r="D23" i="70"/>
  <c r="D15" i="70"/>
  <c r="D22" i="70"/>
  <c r="D21" i="70"/>
  <c r="D20" i="70"/>
  <c r="D19" i="70"/>
  <c r="D18" i="70"/>
  <c r="D17" i="70"/>
  <c r="D16" i="70"/>
  <c r="D14" i="70"/>
  <c r="D13" i="70"/>
  <c r="D12" i="70"/>
  <c r="D10" i="70"/>
  <c r="D11" i="70"/>
  <c r="D9" i="70"/>
  <c r="H16" i="39"/>
  <c r="H15" i="39"/>
  <c r="H14" i="39"/>
  <c r="H10" i="39"/>
  <c r="H13" i="39"/>
  <c r="H12" i="39"/>
  <c r="H11" i="39"/>
  <c r="H9" i="39"/>
  <c r="P8" i="40"/>
  <c r="N8" i="40"/>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O11" i="40" l="1"/>
  <c r="O16" i="40"/>
  <c r="O14" i="40"/>
  <c r="O13" i="40"/>
  <c r="Q9" i="40"/>
  <c r="Q14" i="40"/>
  <c r="O15" i="40"/>
  <c r="M11" i="11"/>
  <c r="M11" i="9"/>
  <c r="O15" i="9"/>
  <c r="O14" i="9"/>
  <c r="O13" i="9"/>
  <c r="O12" i="9"/>
  <c r="O11" i="9"/>
  <c r="O9" i="9"/>
  <c r="O15" i="11"/>
  <c r="O14" i="11"/>
  <c r="O13" i="11"/>
  <c r="O12" i="11"/>
  <c r="O11" i="11"/>
  <c r="O9" i="11"/>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M8" i="24"/>
  <c r="O8" i="24"/>
  <c r="Q8" i="24"/>
  <c r="M8" i="7"/>
  <c r="O10" i="40"/>
  <c r="M14" i="40"/>
  <c r="O9" i="40"/>
  <c r="M12" i="40"/>
  <c r="M16" i="40"/>
  <c r="M13" i="40"/>
  <c r="M10" i="40"/>
  <c r="M11" i="40"/>
  <c r="Q11" i="40"/>
  <c r="M9" i="40"/>
  <c r="Q10" i="40"/>
  <c r="O18" i="64"/>
  <c r="O15" i="64"/>
  <c r="O11" i="64"/>
  <c r="O14" i="64"/>
  <c r="O13" i="64"/>
  <c r="O25" i="64"/>
  <c r="O8" i="64"/>
  <c r="O10" i="64"/>
  <c r="O9" i="64"/>
  <c r="O21" i="64"/>
  <c r="O20" i="64"/>
  <c r="O16" i="64"/>
  <c r="O23" i="64"/>
  <c r="O17" i="64"/>
  <c r="O19"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4" i="49"/>
  <c r="V14" i="49"/>
  <c r="X18" i="49"/>
  <c r="V18" i="49"/>
  <c r="X17" i="49"/>
  <c r="V17" i="49"/>
  <c r="X16" i="49"/>
  <c r="V16" i="49"/>
  <c r="X15" i="49"/>
  <c r="V15" i="49"/>
  <c r="X13" i="49"/>
  <c r="V13" i="49"/>
  <c r="X12" i="49"/>
  <c r="V12" i="49"/>
  <c r="X11" i="49"/>
  <c r="V11" i="49"/>
  <c r="X8" i="49"/>
  <c r="V8" i="49"/>
  <c r="P20" i="49"/>
  <c r="P20" i="50"/>
  <c r="J11" i="61"/>
  <c r="J10" i="61"/>
  <c r="L26" i="61"/>
  <c r="L24" i="60"/>
  <c r="F30" i="28" l="1"/>
  <c r="H27" i="32"/>
  <c r="H27" i="31"/>
  <c r="H12" i="40"/>
  <c r="F14" i="41"/>
  <c r="F14" i="42"/>
  <c r="T9" i="49" l="1"/>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5" i="4"/>
  <c r="J11" i="4"/>
  <c r="J10" i="4"/>
  <c r="H31" i="2"/>
  <c r="J9" i="2"/>
  <c r="H11" i="61"/>
  <c r="H10" i="61"/>
  <c r="J26" i="61"/>
  <c r="J24" i="60"/>
  <c r="H36" i="56"/>
  <c r="H38" i="56"/>
  <c r="H32" i="56"/>
  <c r="F23" i="24"/>
  <c r="F22" i="30"/>
  <c r="F20" i="30"/>
  <c r="J28" i="31"/>
  <c r="J19" i="31"/>
  <c r="J27" i="37"/>
  <c r="F12" i="39"/>
  <c r="F12"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15" i="70"/>
  <c r="B15" i="70"/>
  <c r="C22" i="70"/>
  <c r="B22" i="70"/>
  <c r="C21" i="70"/>
  <c r="B21" i="70"/>
  <c r="C20" i="70"/>
  <c r="B20" i="70"/>
  <c r="C19" i="70"/>
  <c r="B19" i="70"/>
  <c r="C18" i="70"/>
  <c r="B18" i="70"/>
  <c r="C17" i="70"/>
  <c r="B17" i="70"/>
  <c r="C16" i="70"/>
  <c r="B16" i="70"/>
  <c r="C14" i="70"/>
  <c r="B14" i="70"/>
  <c r="C13" i="70"/>
  <c r="B13" i="70"/>
  <c r="C12" i="70"/>
  <c r="B12" i="70"/>
  <c r="C10" i="70"/>
  <c r="B10" i="70"/>
  <c r="C11" i="70"/>
  <c r="B11"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5" i="71"/>
  <c r="B15" i="71"/>
  <c r="C22" i="71"/>
  <c r="B22" i="71"/>
  <c r="C21" i="71"/>
  <c r="B21" i="71"/>
  <c r="C20" i="71"/>
  <c r="B20" i="71"/>
  <c r="C19" i="71"/>
  <c r="B19" i="71"/>
  <c r="C18" i="71"/>
  <c r="B18" i="71"/>
  <c r="C17" i="71"/>
  <c r="B17" i="71"/>
  <c r="C16" i="71"/>
  <c r="B16" i="71"/>
  <c r="C14" i="71"/>
  <c r="B14" i="71"/>
  <c r="C13" i="71"/>
  <c r="B13" i="71"/>
  <c r="C12" i="71"/>
  <c r="B12" i="71"/>
  <c r="C10" i="71"/>
  <c r="B10" i="71"/>
  <c r="C11" i="71"/>
  <c r="B11" i="71"/>
  <c r="C9" i="71"/>
  <c r="B9" i="71"/>
  <c r="R8" i="71"/>
  <c r="P8" i="71"/>
  <c r="N8" i="71"/>
  <c r="L8" i="71"/>
  <c r="J8" i="71"/>
  <c r="H8" i="71"/>
  <c r="F8" i="71"/>
  <c r="D8" i="71"/>
  <c r="C8" i="71"/>
  <c r="B8" i="71"/>
  <c r="B30" i="72"/>
  <c r="B29" i="72"/>
  <c r="B28" i="72"/>
  <c r="B26" i="72"/>
  <c r="B27" i="72"/>
  <c r="B25" i="72"/>
  <c r="B24" i="72"/>
  <c r="B23" i="72"/>
  <c r="B22" i="72"/>
  <c r="B21" i="72"/>
  <c r="B20" i="72"/>
  <c r="B19" i="72"/>
  <c r="B18" i="72"/>
  <c r="B17" i="72"/>
  <c r="B16" i="72"/>
  <c r="B15" i="72"/>
  <c r="B14" i="72"/>
  <c r="B13" i="72"/>
  <c r="B12" i="72"/>
  <c r="B11" i="72"/>
  <c r="B10" i="72"/>
  <c r="B9" i="72"/>
  <c r="R8" i="72"/>
  <c r="L8" i="72"/>
  <c r="J8" i="72"/>
  <c r="H8" i="72"/>
  <c r="F8" i="72"/>
  <c r="D8" i="72"/>
  <c r="C8" i="72"/>
  <c r="B8" i="72"/>
  <c r="B30" i="73"/>
  <c r="B29" i="73"/>
  <c r="B28" i="73"/>
  <c r="B26" i="73"/>
  <c r="B27" i="73"/>
  <c r="B25" i="73"/>
  <c r="B24" i="73"/>
  <c r="B23" i="73"/>
  <c r="B22" i="73"/>
  <c r="B21" i="73"/>
  <c r="B20" i="73"/>
  <c r="B19" i="73"/>
  <c r="B18" i="73"/>
  <c r="B17" i="73"/>
  <c r="B16" i="73"/>
  <c r="B15" i="73"/>
  <c r="B14" i="73"/>
  <c r="B13" i="73"/>
  <c r="B12" i="73"/>
  <c r="B11" i="73"/>
  <c r="B10" i="73"/>
  <c r="B9" i="73"/>
  <c r="C8" i="73"/>
  <c r="B8" i="73"/>
  <c r="R27" i="68"/>
  <c r="P27" i="68"/>
  <c r="N27" i="68"/>
  <c r="L27" i="68"/>
  <c r="J27" i="68"/>
  <c r="H27" i="68"/>
  <c r="F27" i="68"/>
  <c r="D27" i="68"/>
  <c r="C27" i="68"/>
  <c r="B27"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17" i="37"/>
  <c r="H17" i="37"/>
  <c r="F17" i="37"/>
  <c r="D17" i="37"/>
  <c r="C17" i="37"/>
  <c r="B17"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0" i="37"/>
  <c r="H10" i="37"/>
  <c r="F10" i="37"/>
  <c r="D10" i="37"/>
  <c r="C10" i="37"/>
  <c r="B10" i="37"/>
  <c r="J11" i="37"/>
  <c r="H11" i="37"/>
  <c r="F11" i="37"/>
  <c r="D11" i="37"/>
  <c r="C11" i="37"/>
  <c r="B11"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4" i="49"/>
  <c r="T14" i="49"/>
  <c r="R14" i="49"/>
  <c r="P14" i="49"/>
  <c r="N14" i="49"/>
  <c r="L14" i="49"/>
  <c r="J14" i="49"/>
  <c r="H14" i="49"/>
  <c r="F14" i="49"/>
  <c r="D14" i="49"/>
  <c r="C14" i="49"/>
  <c r="B14"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4" i="50"/>
  <c r="N14" i="50"/>
  <c r="L14" i="50"/>
  <c r="J14" i="50"/>
  <c r="H14" i="50"/>
  <c r="F14" i="50"/>
  <c r="D14" i="50"/>
  <c r="C14" i="50"/>
  <c r="B14" i="50"/>
  <c r="P18" i="50"/>
  <c r="N18" i="50"/>
  <c r="L18" i="50"/>
  <c r="J18" i="50"/>
  <c r="H18" i="50"/>
  <c r="F18" i="50"/>
  <c r="D18" i="50"/>
  <c r="C18" i="50"/>
  <c r="B18" i="50"/>
  <c r="P17" i="50"/>
  <c r="N17" i="50"/>
  <c r="L17" i="50"/>
  <c r="J17" i="50"/>
  <c r="H17" i="50"/>
  <c r="F17" i="50"/>
  <c r="D17" i="50"/>
  <c r="C17" i="50"/>
  <c r="B17" i="50"/>
  <c r="P16" i="50"/>
  <c r="N16" i="50"/>
  <c r="L16" i="50"/>
  <c r="J16" i="50"/>
  <c r="H16" i="50"/>
  <c r="F16" i="50"/>
  <c r="D16" i="50"/>
  <c r="C16" i="50"/>
  <c r="B16" i="50"/>
  <c r="P15" i="50"/>
  <c r="N15" i="50"/>
  <c r="L15" i="50"/>
  <c r="J15" i="50"/>
  <c r="H15" i="50"/>
  <c r="F15" i="50"/>
  <c r="D15" i="50"/>
  <c r="C15" i="50"/>
  <c r="B15"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10" i="50"/>
  <c r="N10" i="50"/>
  <c r="L10" i="50"/>
  <c r="J10" i="50"/>
  <c r="H10" i="50"/>
  <c r="F10" i="50"/>
  <c r="D10" i="50"/>
  <c r="C10" i="50"/>
  <c r="B10"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0" i="4"/>
  <c r="P20" i="4"/>
  <c r="N20" i="4"/>
  <c r="L20" i="4"/>
  <c r="J20" i="4"/>
  <c r="H20" i="4"/>
  <c r="F20" i="4"/>
  <c r="D20" i="4"/>
  <c r="C20" i="4"/>
  <c r="B20"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6" i="2"/>
  <c r="P16" i="2"/>
  <c r="N16" i="2"/>
  <c r="L16" i="2"/>
  <c r="J16" i="2"/>
  <c r="H16" i="2"/>
  <c r="F16" i="2"/>
  <c r="D16" i="2"/>
  <c r="C16" i="2"/>
  <c r="B16"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5" i="63"/>
  <c r="H15" i="63"/>
  <c r="F15" i="63"/>
  <c r="D15" i="63"/>
  <c r="C15" i="63"/>
  <c r="B15" i="63"/>
  <c r="J19" i="63"/>
  <c r="H19" i="63"/>
  <c r="F19" i="63"/>
  <c r="D19" i="63"/>
  <c r="C19" i="63"/>
  <c r="B19" i="63"/>
  <c r="J18" i="63"/>
  <c r="H18" i="63"/>
  <c r="F18" i="63"/>
  <c r="D18" i="63"/>
  <c r="C18" i="63"/>
  <c r="B18" i="63"/>
  <c r="J17" i="63"/>
  <c r="H17" i="63"/>
  <c r="F17" i="63"/>
  <c r="D17" i="63"/>
  <c r="C17" i="63"/>
  <c r="B17" i="63"/>
  <c r="J16" i="63"/>
  <c r="H16" i="63"/>
  <c r="F16" i="63"/>
  <c r="D16" i="63"/>
  <c r="C16" i="63"/>
  <c r="B16"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5" i="62"/>
  <c r="B15" i="62"/>
  <c r="C19" i="62"/>
  <c r="B19" i="62"/>
  <c r="C18" i="62"/>
  <c r="B18" i="62"/>
  <c r="C17" i="62"/>
  <c r="B17" i="62"/>
  <c r="C16" i="62"/>
  <c r="B16"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16" i="64"/>
  <c r="B16" i="64"/>
  <c r="C21" i="64"/>
  <c r="B21" i="64"/>
  <c r="C20" i="64"/>
  <c r="B20" i="64"/>
  <c r="C19" i="64"/>
  <c r="B19" i="64"/>
  <c r="C18" i="64"/>
  <c r="B18" i="64"/>
  <c r="C17" i="64"/>
  <c r="B17" i="64"/>
  <c r="C15" i="64"/>
  <c r="B15" i="64"/>
  <c r="C14" i="64"/>
  <c r="B14" i="64"/>
  <c r="C13" i="64"/>
  <c r="B13" i="64"/>
  <c r="C11" i="64"/>
  <c r="B11" i="64"/>
  <c r="C12" i="64"/>
  <c r="B12" i="64"/>
  <c r="C10" i="64"/>
  <c r="B10" i="64"/>
  <c r="C9" i="64"/>
  <c r="B9" i="64"/>
  <c r="R8" i="64"/>
  <c r="P8" i="64"/>
  <c r="L8" i="64"/>
  <c r="J8" i="64"/>
  <c r="H8" i="64"/>
  <c r="F8" i="64"/>
  <c r="D8" i="64"/>
  <c r="C8" i="64"/>
  <c r="B8" i="64"/>
  <c r="B25" i="65"/>
  <c r="B24" i="65"/>
  <c r="B23" i="65"/>
  <c r="B22" i="65"/>
  <c r="B16" i="65"/>
  <c r="B21" i="65"/>
  <c r="B20" i="65"/>
  <c r="B19" i="65"/>
  <c r="B18" i="65"/>
  <c r="B17" i="65"/>
  <c r="B15" i="65"/>
  <c r="B14" i="65"/>
  <c r="B13" i="65"/>
  <c r="B11" i="65"/>
  <c r="B12"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1" i="61"/>
  <c r="F11" i="61"/>
  <c r="D11" i="61"/>
  <c r="C11" i="61"/>
  <c r="B11" i="61"/>
  <c r="R10" i="61"/>
  <c r="F10" i="61"/>
  <c r="D10" i="61"/>
  <c r="C10" i="61"/>
  <c r="B10"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6" i="61"/>
  <c r="P16" i="61"/>
  <c r="N16" i="61"/>
  <c r="L16" i="61"/>
  <c r="J16" i="61"/>
  <c r="H16" i="61"/>
  <c r="F16" i="61"/>
  <c r="D16" i="61"/>
  <c r="C16" i="61"/>
  <c r="B16"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4" i="60"/>
  <c r="P14" i="60"/>
  <c r="N14" i="60"/>
  <c r="L14" i="60"/>
  <c r="J14" i="60"/>
  <c r="H14" i="60"/>
  <c r="F14" i="60"/>
  <c r="D14" i="60"/>
  <c r="C14" i="60"/>
  <c r="B14"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21" i="58"/>
  <c r="P21" i="58"/>
  <c r="N21" i="58"/>
  <c r="L21" i="58"/>
  <c r="J21" i="58"/>
  <c r="H21" i="58"/>
  <c r="F21" i="58"/>
  <c r="D21" i="58"/>
  <c r="C21" i="58"/>
  <c r="B21" i="58"/>
  <c r="R18" i="58"/>
  <c r="P18" i="58"/>
  <c r="N18" i="58"/>
  <c r="L18" i="58"/>
  <c r="J18" i="58"/>
  <c r="H18" i="58"/>
  <c r="F18" i="58"/>
  <c r="D18" i="58"/>
  <c r="C18" i="58"/>
  <c r="B18" i="58"/>
  <c r="R12" i="58"/>
  <c r="P12" i="58"/>
  <c r="N12" i="58"/>
  <c r="L12" i="58"/>
  <c r="J12" i="58"/>
  <c r="H12" i="58"/>
  <c r="F12" i="58"/>
  <c r="D12" i="58"/>
  <c r="C12" i="58"/>
  <c r="B12"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7" i="58"/>
  <c r="P17" i="58"/>
  <c r="N17" i="58"/>
  <c r="L17" i="58"/>
  <c r="J17" i="58"/>
  <c r="H17" i="58"/>
  <c r="F17" i="58"/>
  <c r="D17" i="58"/>
  <c r="C17" i="58"/>
  <c r="B17"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0" i="58"/>
  <c r="P20" i="58"/>
  <c r="N20" i="58"/>
  <c r="L20" i="58"/>
  <c r="J20" i="58"/>
  <c r="H20" i="58"/>
  <c r="F20" i="58"/>
  <c r="D20" i="58"/>
  <c r="C20" i="58"/>
  <c r="B20" i="58"/>
  <c r="R19" i="58"/>
  <c r="P19" i="58"/>
  <c r="N19" i="58"/>
  <c r="L19" i="58"/>
  <c r="J19" i="58"/>
  <c r="H19" i="58"/>
  <c r="F19" i="58"/>
  <c r="D19" i="58"/>
  <c r="C19" i="58"/>
  <c r="B19"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21" i="59"/>
  <c r="P21" i="59"/>
  <c r="N21" i="59"/>
  <c r="L21" i="59"/>
  <c r="J21" i="59"/>
  <c r="H21" i="59"/>
  <c r="F21" i="59"/>
  <c r="D21" i="59"/>
  <c r="C21" i="59"/>
  <c r="B21" i="59"/>
  <c r="R18" i="59"/>
  <c r="P18" i="59"/>
  <c r="N18" i="59"/>
  <c r="L18" i="59"/>
  <c r="J18" i="59"/>
  <c r="H18" i="59"/>
  <c r="F18" i="59"/>
  <c r="D18" i="59"/>
  <c r="C18" i="59"/>
  <c r="B18" i="59"/>
  <c r="R12" i="59"/>
  <c r="P12" i="59"/>
  <c r="N12" i="59"/>
  <c r="L12" i="59"/>
  <c r="J12" i="59"/>
  <c r="H12" i="59"/>
  <c r="F12" i="59"/>
  <c r="D12" i="59"/>
  <c r="C12" i="59"/>
  <c r="B12"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7" i="59"/>
  <c r="P17" i="59"/>
  <c r="N17" i="59"/>
  <c r="L17" i="59"/>
  <c r="J17" i="59"/>
  <c r="H17" i="59"/>
  <c r="F17" i="59"/>
  <c r="D17" i="59"/>
  <c r="C17" i="59"/>
  <c r="B17"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0" i="59"/>
  <c r="P20" i="59"/>
  <c r="N20" i="59"/>
  <c r="L20" i="59"/>
  <c r="J20" i="59"/>
  <c r="H20" i="59"/>
  <c r="F20" i="59"/>
  <c r="D20" i="59"/>
  <c r="C20" i="59"/>
  <c r="B20" i="59"/>
  <c r="R19" i="59"/>
  <c r="P19" i="59"/>
  <c r="N19" i="59"/>
  <c r="L19" i="59"/>
  <c r="J19" i="59"/>
  <c r="H19" i="59"/>
  <c r="F19" i="59"/>
  <c r="D19" i="59"/>
  <c r="C19" i="59"/>
  <c r="B19"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30" i="56"/>
  <c r="F30" i="56"/>
  <c r="D30" i="56"/>
  <c r="C30" i="56"/>
  <c r="B30" i="56"/>
  <c r="R21" i="56"/>
  <c r="P21" i="56"/>
  <c r="N21" i="56"/>
  <c r="L21" i="56"/>
  <c r="J21" i="56"/>
  <c r="H21" i="56"/>
  <c r="F21" i="56"/>
  <c r="D21" i="56"/>
  <c r="C21" i="56"/>
  <c r="B21"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23" i="56"/>
  <c r="F23" i="56"/>
  <c r="D23" i="56"/>
  <c r="C23" i="56"/>
  <c r="B23" i="56"/>
  <c r="H20" i="56"/>
  <c r="F20" i="56"/>
  <c r="D20" i="56"/>
  <c r="C20" i="56"/>
  <c r="B20" i="56"/>
  <c r="H19" i="56"/>
  <c r="F19" i="56"/>
  <c r="D19" i="56"/>
  <c r="C19" i="56"/>
  <c r="B19" i="56"/>
  <c r="H16" i="56"/>
  <c r="F16" i="56"/>
  <c r="D16" i="56"/>
  <c r="C16" i="56"/>
  <c r="B16" i="56"/>
  <c r="H13" i="56"/>
  <c r="F13" i="56"/>
  <c r="D13" i="56"/>
  <c r="C13" i="56"/>
  <c r="B13"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18" i="56"/>
  <c r="F18" i="56"/>
  <c r="D18" i="56"/>
  <c r="C18" i="56"/>
  <c r="B18" i="56"/>
  <c r="H27" i="56"/>
  <c r="F27" i="56"/>
  <c r="D27" i="56"/>
  <c r="C27" i="56"/>
  <c r="B27" i="56"/>
  <c r="H24" i="56"/>
  <c r="F24" i="56"/>
  <c r="D24" i="56"/>
  <c r="C24" i="56"/>
  <c r="B24" i="56"/>
  <c r="H22" i="56"/>
  <c r="F22" i="56"/>
  <c r="D22" i="56"/>
  <c r="C22" i="56"/>
  <c r="B22" i="56"/>
  <c r="H17" i="56"/>
  <c r="F17" i="56"/>
  <c r="D17" i="56"/>
  <c r="C17" i="56"/>
  <c r="B17" i="56"/>
  <c r="H15" i="56"/>
  <c r="F15" i="56"/>
  <c r="D15" i="56"/>
  <c r="C15" i="56"/>
  <c r="B15" i="56"/>
  <c r="H14" i="56"/>
  <c r="F14" i="56"/>
  <c r="D14" i="56"/>
  <c r="C14" i="56"/>
  <c r="B14" i="56"/>
  <c r="H12" i="56"/>
  <c r="F12" i="56"/>
  <c r="D12" i="56"/>
  <c r="C12" i="56"/>
  <c r="B12" i="56"/>
  <c r="H11" i="56"/>
  <c r="F11" i="56"/>
  <c r="D11" i="56"/>
  <c r="C11" i="56"/>
  <c r="B11" i="56"/>
  <c r="B10" i="56"/>
  <c r="R9" i="56"/>
  <c r="S10" i="56" s="1"/>
  <c r="P9" i="56"/>
  <c r="N9" i="56"/>
  <c r="L9" i="56"/>
  <c r="M10" i="56" s="1"/>
  <c r="J9" i="56"/>
  <c r="K10" i="56" s="1"/>
  <c r="H9" i="56"/>
  <c r="F9" i="56"/>
  <c r="D9" i="56"/>
  <c r="C9" i="56"/>
  <c r="B9" i="56"/>
  <c r="F30" i="57"/>
  <c r="D30" i="57"/>
  <c r="C30" i="57"/>
  <c r="B30" i="57"/>
  <c r="F21" i="57"/>
  <c r="D21" i="57"/>
  <c r="C21" i="57"/>
  <c r="B21"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23" i="57"/>
  <c r="D23" i="57"/>
  <c r="C23" i="57"/>
  <c r="B23" i="57"/>
  <c r="F20" i="57"/>
  <c r="D20" i="57"/>
  <c r="C20" i="57"/>
  <c r="B20" i="57"/>
  <c r="F19" i="57"/>
  <c r="D19" i="57"/>
  <c r="C19" i="57"/>
  <c r="B19" i="57"/>
  <c r="F16" i="57"/>
  <c r="D16" i="57"/>
  <c r="C16" i="57"/>
  <c r="B16" i="57"/>
  <c r="F13" i="57"/>
  <c r="D13" i="57"/>
  <c r="C13" i="57"/>
  <c r="B13" i="57"/>
  <c r="F8" i="57"/>
  <c r="D8" i="57"/>
  <c r="C8" i="57"/>
  <c r="B8" i="57"/>
  <c r="F39" i="57"/>
  <c r="D39" i="57"/>
  <c r="C39" i="57"/>
  <c r="B39" i="57"/>
  <c r="B38" i="57"/>
  <c r="F35" i="57"/>
  <c r="D35" i="57"/>
  <c r="C35" i="57"/>
  <c r="B35" i="57"/>
  <c r="F34" i="57"/>
  <c r="D34" i="57"/>
  <c r="C34" i="57"/>
  <c r="B34" i="57"/>
  <c r="B32" i="57"/>
  <c r="F31" i="57"/>
  <c r="D31" i="57"/>
  <c r="C31" i="57"/>
  <c r="B31" i="57"/>
  <c r="F18" i="57"/>
  <c r="D18" i="57"/>
  <c r="C18" i="57"/>
  <c r="B18" i="57"/>
  <c r="F27" i="57"/>
  <c r="D27" i="57"/>
  <c r="C27" i="57"/>
  <c r="B27" i="57"/>
  <c r="F24" i="57"/>
  <c r="D24" i="57"/>
  <c r="C24" i="57"/>
  <c r="B24" i="57"/>
  <c r="F22" i="57"/>
  <c r="D22" i="57"/>
  <c r="C22" i="57"/>
  <c r="B22" i="57"/>
  <c r="F17" i="57"/>
  <c r="D17" i="57"/>
  <c r="C17" i="57"/>
  <c r="B17" i="57"/>
  <c r="F15" i="57"/>
  <c r="D15" i="57"/>
  <c r="C15" i="57"/>
  <c r="B15" i="57"/>
  <c r="F14" i="57"/>
  <c r="D14" i="57"/>
  <c r="C14" i="57"/>
  <c r="B14" i="57"/>
  <c r="F12" i="57"/>
  <c r="D12" i="57"/>
  <c r="C12" i="57"/>
  <c r="B12"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Q23" i="55" s="1"/>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20" i="8"/>
  <c r="C20" i="8"/>
  <c r="B20"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19" i="8"/>
  <c r="C19" i="8"/>
  <c r="B19" i="8"/>
  <c r="D18" i="8"/>
  <c r="C18" i="8"/>
  <c r="B18" i="8"/>
  <c r="D35" i="8"/>
  <c r="C35" i="8"/>
  <c r="B35" i="8"/>
  <c r="D17" i="8"/>
  <c r="C17" i="8"/>
  <c r="B17" i="8"/>
  <c r="D16" i="8"/>
  <c r="C16" i="8"/>
  <c r="B16" i="8"/>
  <c r="D15" i="8"/>
  <c r="C15" i="8"/>
  <c r="B15" i="8"/>
  <c r="D13" i="8"/>
  <c r="C13" i="8"/>
  <c r="B13" i="8"/>
  <c r="D12" i="8"/>
  <c r="C12" i="8"/>
  <c r="B12" i="8"/>
  <c r="D11" i="8"/>
  <c r="C11" i="8"/>
  <c r="B11" i="8"/>
  <c r="D14" i="8"/>
  <c r="C14" i="8"/>
  <c r="B14"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0" i="7"/>
  <c r="C20" i="7"/>
  <c r="B20"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19" i="7"/>
  <c r="C19" i="7"/>
  <c r="B19" i="7"/>
  <c r="D18" i="7"/>
  <c r="C18" i="7"/>
  <c r="B18" i="7"/>
  <c r="D35" i="7"/>
  <c r="C35" i="7"/>
  <c r="B35" i="7"/>
  <c r="D17" i="7"/>
  <c r="C17" i="7"/>
  <c r="B17" i="7"/>
  <c r="D16" i="7"/>
  <c r="C16" i="7"/>
  <c r="B16" i="7"/>
  <c r="D15" i="7"/>
  <c r="C15" i="7"/>
  <c r="B15" i="7"/>
  <c r="D13" i="7"/>
  <c r="C13" i="7"/>
  <c r="B13" i="7"/>
  <c r="D12" i="7"/>
  <c r="C12" i="7"/>
  <c r="B12" i="7"/>
  <c r="D11" i="7"/>
  <c r="C11" i="7"/>
  <c r="B11" i="7"/>
  <c r="D14" i="7"/>
  <c r="C14" i="7"/>
  <c r="B14"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17" i="29"/>
  <c r="C17" i="29"/>
  <c r="B17" i="29"/>
  <c r="D23" i="29"/>
  <c r="C23" i="29"/>
  <c r="B23" i="29"/>
  <c r="D22" i="29"/>
  <c r="C22" i="29"/>
  <c r="B22" i="29"/>
  <c r="D21" i="29"/>
  <c r="C21" i="29"/>
  <c r="B21" i="29"/>
  <c r="D20" i="29"/>
  <c r="C20" i="29"/>
  <c r="B20" i="29"/>
  <c r="D19" i="29"/>
  <c r="C19" i="29"/>
  <c r="B19" i="29"/>
  <c r="D18" i="29"/>
  <c r="C18" i="29"/>
  <c r="B18"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9"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17" i="30"/>
  <c r="D17" i="30"/>
  <c r="C17" i="30"/>
  <c r="B17" i="30"/>
  <c r="F23" i="30"/>
  <c r="D23" i="30"/>
  <c r="C23" i="30"/>
  <c r="B23" i="30"/>
  <c r="D22" i="30"/>
  <c r="C22" i="30"/>
  <c r="B22" i="30"/>
  <c r="F21" i="30"/>
  <c r="D21" i="30"/>
  <c r="C21" i="30"/>
  <c r="B21" i="30"/>
  <c r="D20" i="30"/>
  <c r="C20" i="30"/>
  <c r="B2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17" i="38"/>
  <c r="F17" i="38"/>
  <c r="D17" i="38"/>
  <c r="C17" i="38"/>
  <c r="B17"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0" i="38"/>
  <c r="F10" i="38"/>
  <c r="D10" i="38"/>
  <c r="C10" i="38"/>
  <c r="B10" i="38"/>
  <c r="H11" i="38"/>
  <c r="F11" i="38"/>
  <c r="D11" i="38"/>
  <c r="C11" i="38"/>
  <c r="B11"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0" i="3"/>
  <c r="F10" i="3"/>
  <c r="D10" i="3"/>
  <c r="C10" i="3"/>
  <c r="B10" i="3"/>
  <c r="H15" i="3"/>
  <c r="F15" i="3"/>
  <c r="D15" i="3"/>
  <c r="C15" i="3"/>
  <c r="B15" i="3"/>
  <c r="H14" i="3"/>
  <c r="F14" i="3"/>
  <c r="D14" i="3"/>
  <c r="C14" i="3"/>
  <c r="B14" i="3"/>
  <c r="H13" i="3"/>
  <c r="F13" i="3"/>
  <c r="D13" i="3"/>
  <c r="C13" i="3"/>
  <c r="B13" i="3"/>
  <c r="H12" i="3"/>
  <c r="F12" i="3"/>
  <c r="D12" i="3"/>
  <c r="C12" i="3"/>
  <c r="B12" i="3"/>
  <c r="H11" i="3"/>
  <c r="F11" i="3"/>
  <c r="D11" i="3"/>
  <c r="C11" i="3"/>
  <c r="B11"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0" i="1"/>
  <c r="F10" i="1"/>
  <c r="D10" i="1"/>
  <c r="C10" i="1"/>
  <c r="B10" i="1"/>
  <c r="H15" i="1"/>
  <c r="F15" i="1"/>
  <c r="D15" i="1"/>
  <c r="C15" i="1"/>
  <c r="B15" i="1"/>
  <c r="H14" i="1"/>
  <c r="F14" i="1"/>
  <c r="D14" i="1"/>
  <c r="C14" i="1"/>
  <c r="B14" i="1"/>
  <c r="H13" i="1"/>
  <c r="F13" i="1"/>
  <c r="D13" i="1"/>
  <c r="C13" i="1"/>
  <c r="B13" i="1"/>
  <c r="H12" i="1"/>
  <c r="F12" i="1"/>
  <c r="D12" i="1"/>
  <c r="C12" i="1"/>
  <c r="B12" i="1"/>
  <c r="H11" i="1"/>
  <c r="F11" i="1"/>
  <c r="D11" i="1"/>
  <c r="C11" i="1"/>
  <c r="B11" i="1"/>
  <c r="H9" i="1"/>
  <c r="F9" i="1"/>
  <c r="D9" i="1"/>
  <c r="C9" i="1"/>
  <c r="B9" i="1"/>
  <c r="R8" i="1"/>
  <c r="P8" i="1"/>
  <c r="N8" i="1"/>
  <c r="L8" i="1"/>
  <c r="J8" i="1"/>
  <c r="H8" i="1"/>
  <c r="F8" i="1"/>
  <c r="D8" i="1"/>
  <c r="C8" i="1"/>
  <c r="B8" i="1"/>
  <c r="S26" i="68" l="1"/>
  <c r="M26" i="69"/>
  <c r="Q26" i="68"/>
  <c r="K26" i="69"/>
  <c r="S26" i="69"/>
  <c r="O26" i="68"/>
  <c r="O24" i="60"/>
  <c r="O26" i="69"/>
  <c r="Q26" i="69"/>
  <c r="M26" i="68"/>
  <c r="O17" i="30"/>
  <c r="O16" i="30"/>
  <c r="O19" i="30"/>
  <c r="O15" i="30"/>
  <c r="O18" i="30"/>
  <c r="O14" i="30"/>
  <c r="O25" i="30"/>
  <c r="O10" i="30"/>
  <c r="O28" i="30"/>
  <c r="O12" i="30"/>
  <c r="O27" i="30"/>
  <c r="O21" i="30"/>
  <c r="O24" i="30"/>
  <c r="O11" i="30"/>
  <c r="O9" i="30"/>
  <c r="O26" i="30"/>
  <c r="O29" i="30"/>
  <c r="O23" i="30"/>
  <c r="O13" i="30"/>
  <c r="S32" i="23"/>
  <c r="S33" i="23"/>
  <c r="S18" i="23"/>
  <c r="S22" i="23"/>
  <c r="S9" i="23"/>
  <c r="S13" i="23"/>
  <c r="S26" i="23"/>
  <c r="S30" i="23"/>
  <c r="S19" i="23"/>
  <c r="S10" i="23"/>
  <c r="S14" i="23"/>
  <c r="S27" i="23"/>
  <c r="S31" i="23"/>
  <c r="S23" i="23"/>
  <c r="S16" i="23"/>
  <c r="S20" i="23"/>
  <c r="S11" i="23"/>
  <c r="S15" i="23"/>
  <c r="S28" i="23"/>
  <c r="S24" i="23"/>
  <c r="S17" i="23"/>
  <c r="S21" i="23"/>
  <c r="S12" i="23"/>
  <c r="S25" i="23"/>
  <c r="S29" i="23"/>
  <c r="K14" i="7"/>
  <c r="K18" i="7"/>
  <c r="K28" i="7"/>
  <c r="K22" i="7"/>
  <c r="K29" i="7"/>
  <c r="K13" i="7"/>
  <c r="K26" i="7"/>
  <c r="K24" i="7"/>
  <c r="K10" i="7"/>
  <c r="K20" i="7"/>
  <c r="K48" i="7"/>
  <c r="K52" i="7"/>
  <c r="K45" i="7"/>
  <c r="K49" i="7"/>
  <c r="K38" i="7"/>
  <c r="K58" i="7"/>
  <c r="K43" i="7"/>
  <c r="K59" i="7"/>
  <c r="K17" i="7"/>
  <c r="K27" i="7"/>
  <c r="K15" i="7"/>
  <c r="K32" i="7"/>
  <c r="K56" i="7"/>
  <c r="K60" i="7"/>
  <c r="K33" i="7"/>
  <c r="K53" i="7"/>
  <c r="K42" i="7"/>
  <c r="K62" i="7"/>
  <c r="K31" i="7"/>
  <c r="K47" i="7"/>
  <c r="K63" i="7"/>
  <c r="K11" i="7"/>
  <c r="K21" i="7"/>
  <c r="K9" i="7"/>
  <c r="K19" i="7"/>
  <c r="K25" i="7"/>
  <c r="K36" i="7"/>
  <c r="K40" i="7"/>
  <c r="K37" i="7"/>
  <c r="K57" i="7"/>
  <c r="K61" i="7"/>
  <c r="K30" i="7"/>
  <c r="K46" i="7"/>
  <c r="K50" i="7"/>
  <c r="K35" i="7"/>
  <c r="K51" i="7"/>
  <c r="K12" i="7"/>
  <c r="K23" i="7"/>
  <c r="K16" i="7"/>
  <c r="K44" i="7"/>
  <c r="K41" i="7"/>
  <c r="K34" i="7"/>
  <c r="K54" i="7"/>
  <c r="K39" i="7"/>
  <c r="K55" i="7"/>
  <c r="M13" i="8"/>
  <c r="M11" i="8"/>
  <c r="M25" i="8"/>
  <c r="M41" i="8"/>
  <c r="M61" i="8"/>
  <c r="M23" i="8"/>
  <c r="M21" i="8"/>
  <c r="M49" i="8"/>
  <c r="M16" i="8"/>
  <c r="M46" i="8"/>
  <c r="M35" i="8"/>
  <c r="M39" i="8"/>
  <c r="M55" i="8"/>
  <c r="M40" i="8"/>
  <c r="M64" i="8"/>
  <c r="M31" i="8"/>
  <c r="M65" i="8"/>
  <c r="M18" i="8"/>
  <c r="M10" i="8"/>
  <c r="M12" i="8"/>
  <c r="M14" i="8"/>
  <c r="M20" i="8"/>
  <c r="M34" i="8"/>
  <c r="M50" i="8"/>
  <c r="M43" i="8"/>
  <c r="M59" i="8"/>
  <c r="M44" i="8"/>
  <c r="M48" i="8"/>
  <c r="M52" i="8"/>
  <c r="M29" i="8"/>
  <c r="M17" i="8"/>
  <c r="M9" i="8"/>
  <c r="M22" i="8"/>
  <c r="M15" i="8"/>
  <c r="M33" i="8"/>
  <c r="M53" i="8"/>
  <c r="M24" i="8"/>
  <c r="M28" i="8"/>
  <c r="M38" i="8"/>
  <c r="M54" i="8"/>
  <c r="M58" i="8"/>
  <c r="M47" i="8"/>
  <c r="M63" i="8"/>
  <c r="M32" i="8"/>
  <c r="M56" i="8"/>
  <c r="M27" i="8"/>
  <c r="M26" i="8"/>
  <c r="M30" i="8"/>
  <c r="M45" i="8"/>
  <c r="M57" i="8"/>
  <c r="M19" i="8"/>
  <c r="M37" i="8"/>
  <c r="M42" i="8"/>
  <c r="M62" i="8"/>
  <c r="M51" i="8"/>
  <c r="M36" i="8"/>
  <c r="M60" i="8"/>
  <c r="U10" i="50"/>
  <c r="U23" i="50"/>
  <c r="U9" i="50"/>
  <c r="U22" i="50"/>
  <c r="U18" i="50"/>
  <c r="U11" i="50"/>
  <c r="U24" i="50"/>
  <c r="U12" i="50"/>
  <c r="U13" i="50"/>
  <c r="U15" i="50"/>
  <c r="U16" i="50"/>
  <c r="U17" i="50"/>
  <c r="U19" i="50"/>
  <c r="U20" i="50"/>
  <c r="U14" i="50"/>
  <c r="U21" i="50"/>
  <c r="E27" i="72"/>
  <c r="E9" i="72"/>
  <c r="E25" i="72"/>
  <c r="E15" i="72"/>
  <c r="E20" i="72"/>
  <c r="E26" i="72"/>
  <c r="E11" i="72"/>
  <c r="E16" i="72"/>
  <c r="E22" i="72"/>
  <c r="E28" i="72"/>
  <c r="E12" i="72"/>
  <c r="E18" i="72"/>
  <c r="E23" i="72"/>
  <c r="E30" i="72"/>
  <c r="E14" i="72"/>
  <c r="E19" i="72"/>
  <c r="E24" i="72"/>
  <c r="E13" i="72"/>
  <c r="E17" i="72"/>
  <c r="E29" i="72"/>
  <c r="E10" i="72"/>
  <c r="E21" i="72"/>
  <c r="M20" i="72"/>
  <c r="M15" i="72"/>
  <c r="M24" i="72"/>
  <c r="M19" i="72"/>
  <c r="M12" i="72"/>
  <c r="M16" i="72"/>
  <c r="M23" i="72"/>
  <c r="M28" i="72"/>
  <c r="M11" i="72"/>
  <c r="M27" i="72"/>
  <c r="M21" i="72"/>
  <c r="M14" i="72"/>
  <c r="M30" i="72"/>
  <c r="M9" i="72"/>
  <c r="M25" i="72"/>
  <c r="M18" i="72"/>
  <c r="M13" i="72"/>
  <c r="M29" i="72"/>
  <c r="M22" i="72"/>
  <c r="M17" i="72"/>
  <c r="M10" i="72"/>
  <c r="M26" i="72"/>
  <c r="Q9" i="71"/>
  <c r="Q22" i="71"/>
  <c r="Q11" i="71"/>
  <c r="Q21" i="71"/>
  <c r="Q14" i="71"/>
  <c r="Q13" i="71"/>
  <c r="Q27" i="71"/>
  <c r="Q18" i="71"/>
  <c r="Q28" i="71"/>
  <c r="Q17" i="71"/>
  <c r="Q16" i="71"/>
  <c r="Q26" i="71"/>
  <c r="Q15" i="71"/>
  <c r="Q29" i="71"/>
  <c r="Q32" i="71"/>
  <c r="Q19" i="71"/>
  <c r="M32" i="70"/>
  <c r="M9" i="70"/>
  <c r="M10" i="70"/>
  <c r="M16" i="70"/>
  <c r="M20" i="70"/>
  <c r="M26" i="70"/>
  <c r="M21" i="70"/>
  <c r="M30" i="70"/>
  <c r="M11" i="70"/>
  <c r="M31" i="70"/>
  <c r="M12" i="70"/>
  <c r="M22" i="70"/>
  <c r="M18" i="70"/>
  <c r="M15" i="70"/>
  <c r="M29" i="70"/>
  <c r="M13" i="70"/>
  <c r="M27" i="70"/>
  <c r="M19" i="70"/>
  <c r="M17" i="70"/>
  <c r="M23" i="70"/>
  <c r="M28" i="70"/>
  <c r="M25" i="70"/>
  <c r="M14" i="70"/>
  <c r="M24" i="70"/>
  <c r="Q9" i="30"/>
  <c r="Q26" i="30"/>
  <c r="Q25" i="30"/>
  <c r="Q24" i="30"/>
  <c r="Q27" i="30"/>
  <c r="Q23" i="30"/>
  <c r="Q29" i="30"/>
  <c r="Q14" i="30"/>
  <c r="Q17" i="30"/>
  <c r="Q12" i="30"/>
  <c r="Q19" i="30"/>
  <c r="Q16" i="30"/>
  <c r="Q18" i="30"/>
  <c r="Q15" i="30"/>
  <c r="M9" i="23"/>
  <c r="M24" i="23"/>
  <c r="M25" i="23"/>
  <c r="M13" i="23"/>
  <c r="M26" i="23"/>
  <c r="M30" i="23"/>
  <c r="M18" i="23"/>
  <c r="M22" i="23"/>
  <c r="M10" i="23"/>
  <c r="M14" i="23"/>
  <c r="M27" i="23"/>
  <c r="M31" i="23"/>
  <c r="M33" i="23"/>
  <c r="M19" i="23"/>
  <c r="M23" i="23"/>
  <c r="M11" i="23"/>
  <c r="M15" i="23"/>
  <c r="M28" i="23"/>
  <c r="M32" i="23"/>
  <c r="M20" i="23"/>
  <c r="M12" i="23"/>
  <c r="M16" i="23"/>
  <c r="M29" i="23"/>
  <c r="M17" i="23"/>
  <c r="M21" i="23"/>
  <c r="O9" i="8"/>
  <c r="O14" i="8"/>
  <c r="O17" i="8"/>
  <c r="O60" i="8"/>
  <c r="O26" i="8"/>
  <c r="O11" i="8"/>
  <c r="O19" i="8"/>
  <c r="O33" i="8"/>
  <c r="O49" i="8"/>
  <c r="O42" i="8"/>
  <c r="O58" i="8"/>
  <c r="O43" i="8"/>
  <c r="O47" i="8"/>
  <c r="O51" i="8"/>
  <c r="O44" i="8"/>
  <c r="O21" i="8"/>
  <c r="O40" i="8"/>
  <c r="O52" i="8"/>
  <c r="O24" i="8"/>
  <c r="O32" i="8"/>
  <c r="O23" i="8"/>
  <c r="O27" i="8"/>
  <c r="O37" i="8"/>
  <c r="O53" i="8"/>
  <c r="O57" i="8"/>
  <c r="O46" i="8"/>
  <c r="O62" i="8"/>
  <c r="O55" i="8"/>
  <c r="O36" i="8"/>
  <c r="O56" i="8"/>
  <c r="O25" i="8"/>
  <c r="O29" i="8"/>
  <c r="O30" i="8"/>
  <c r="O18" i="8"/>
  <c r="O16" i="8"/>
  <c r="O64" i="8"/>
  <c r="O31" i="8"/>
  <c r="O41" i="8"/>
  <c r="O61" i="8"/>
  <c r="O50" i="8"/>
  <c r="O35" i="8"/>
  <c r="O59" i="8"/>
  <c r="O12" i="8"/>
  <c r="O20" i="8"/>
  <c r="O48" i="8"/>
  <c r="O10" i="8"/>
  <c r="O28" i="8"/>
  <c r="O22" i="8"/>
  <c r="O13" i="8"/>
  <c r="O15" i="8"/>
  <c r="O45" i="8"/>
  <c r="O65" i="8"/>
  <c r="O34" i="8"/>
  <c r="O38" i="8"/>
  <c r="O54" i="8"/>
  <c r="O39" i="8"/>
  <c r="O63" i="8"/>
  <c r="Q24" i="60"/>
  <c r="Q26" i="61"/>
  <c r="W12" i="50"/>
  <c r="W17" i="50"/>
  <c r="W14" i="50"/>
  <c r="W15" i="50"/>
  <c r="W16" i="50"/>
  <c r="W18" i="50"/>
  <c r="W9" i="50"/>
  <c r="W22" i="50"/>
  <c r="W19" i="50"/>
  <c r="W20" i="50"/>
  <c r="W13" i="50"/>
  <c r="W21" i="50"/>
  <c r="W10" i="50"/>
  <c r="W23" i="50"/>
  <c r="W11" i="50"/>
  <c r="W24" i="50"/>
  <c r="U20" i="49"/>
  <c r="G11" i="72"/>
  <c r="G14" i="72"/>
  <c r="G20" i="72"/>
  <c r="G26" i="72"/>
  <c r="G16" i="72"/>
  <c r="G21" i="72"/>
  <c r="G28" i="72"/>
  <c r="G10" i="72"/>
  <c r="G12" i="72"/>
  <c r="G17" i="72"/>
  <c r="G22" i="72"/>
  <c r="G30" i="72"/>
  <c r="G13" i="72"/>
  <c r="G18" i="72"/>
  <c r="G24" i="72"/>
  <c r="G29" i="72"/>
  <c r="G15" i="72"/>
  <c r="G27" i="72"/>
  <c r="G9" i="72"/>
  <c r="G25" i="72"/>
  <c r="G19" i="72"/>
  <c r="G23" i="72"/>
  <c r="S29" i="72"/>
  <c r="S21" i="72"/>
  <c r="S24" i="72"/>
  <c r="S9" i="72"/>
  <c r="S13" i="72"/>
  <c r="S12" i="72"/>
  <c r="S28" i="72"/>
  <c r="S25" i="72"/>
  <c r="S16" i="72"/>
  <c r="S17" i="72"/>
  <c r="S20" i="72"/>
  <c r="S14" i="72"/>
  <c r="S30" i="72"/>
  <c r="S23" i="72"/>
  <c r="S18" i="72"/>
  <c r="S11" i="72"/>
  <c r="S27" i="72"/>
  <c r="S22" i="72"/>
  <c r="S15" i="72"/>
  <c r="S10" i="72"/>
  <c r="S26" i="72"/>
  <c r="S19" i="72"/>
  <c r="K26" i="71"/>
  <c r="K13" i="71"/>
  <c r="K12" i="71"/>
  <c r="K22" i="71"/>
  <c r="K16" i="71"/>
  <c r="K30" i="71"/>
  <c r="K15" i="71"/>
  <c r="K27" i="71"/>
  <c r="K25" i="71"/>
  <c r="K10" i="71"/>
  <c r="K20" i="71"/>
  <c r="K31" i="71"/>
  <c r="K9" i="71"/>
  <c r="K19" i="71"/>
  <c r="K17" i="71"/>
  <c r="K11" i="71"/>
  <c r="K21" i="71"/>
  <c r="K32" i="71"/>
  <c r="K18" i="71"/>
  <c r="K23" i="71"/>
  <c r="K29" i="71"/>
  <c r="K14" i="71"/>
  <c r="K24" i="71"/>
  <c r="K28" i="71"/>
  <c r="S13" i="71"/>
  <c r="S22" i="71"/>
  <c r="S11" i="71"/>
  <c r="S21" i="71"/>
  <c r="S32" i="71"/>
  <c r="S23" i="71"/>
  <c r="S12" i="71"/>
  <c r="S26" i="71"/>
  <c r="S17" i="71"/>
  <c r="S27" i="71"/>
  <c r="S16" i="71"/>
  <c r="S15" i="71"/>
  <c r="S24" i="71"/>
  <c r="S9" i="71"/>
  <c r="S29" i="71"/>
  <c r="S14" i="71"/>
  <c r="S28" i="71"/>
  <c r="S10" i="71"/>
  <c r="S30" i="71"/>
  <c r="S18" i="71"/>
  <c r="S19" i="71"/>
  <c r="S31" i="71"/>
  <c r="S20" i="71"/>
  <c r="S25" i="71"/>
  <c r="O15" i="70"/>
  <c r="O19" i="70"/>
  <c r="O29" i="70"/>
  <c r="O9" i="70"/>
  <c r="O14" i="70"/>
  <c r="O28" i="70"/>
  <c r="O26" i="70"/>
  <c r="O18" i="70"/>
  <c r="O16" i="70"/>
  <c r="O30" i="70"/>
  <c r="O12" i="70"/>
  <c r="O22" i="70"/>
  <c r="O27" i="70"/>
  <c r="O10" i="70"/>
  <c r="O20" i="70"/>
  <c r="O31" i="70"/>
  <c r="O13" i="70"/>
  <c r="O23" i="70"/>
  <c r="O11" i="70"/>
  <c r="O21" i="70"/>
  <c r="O32" i="70"/>
  <c r="O17" i="70"/>
  <c r="S29" i="30"/>
  <c r="S20" i="30"/>
  <c r="S28" i="30"/>
  <c r="S10" i="30"/>
  <c r="S26" i="30"/>
  <c r="S22" i="30"/>
  <c r="S18" i="30"/>
  <c r="S21" i="30"/>
  <c r="S17" i="30"/>
  <c r="S13" i="30"/>
  <c r="S12" i="30"/>
  <c r="S25" i="30"/>
  <c r="S16" i="30"/>
  <c r="S9" i="30"/>
  <c r="S24" i="30"/>
  <c r="S15" i="30"/>
  <c r="S11" i="30"/>
  <c r="S27" i="30"/>
  <c r="S23" i="30"/>
  <c r="S19" i="30"/>
  <c r="S14" i="30"/>
  <c r="O13" i="23"/>
  <c r="O26" i="23"/>
  <c r="O30" i="23"/>
  <c r="O10" i="23"/>
  <c r="O14" i="23"/>
  <c r="O27" i="23"/>
  <c r="O31" i="23"/>
  <c r="O11" i="23"/>
  <c r="O15" i="23"/>
  <c r="O28" i="23"/>
  <c r="O12" i="23"/>
  <c r="O16" i="23"/>
  <c r="O29" i="23"/>
  <c r="O17" i="23"/>
  <c r="O21" i="23"/>
  <c r="O18" i="23"/>
  <c r="O22" i="23"/>
  <c r="O24" i="23"/>
  <c r="O19" i="23"/>
  <c r="O25" i="23"/>
  <c r="O33" i="23"/>
  <c r="O20" i="23"/>
  <c r="O9" i="23"/>
  <c r="Q9" i="8"/>
  <c r="Q20" i="8"/>
  <c r="Q27" i="8"/>
  <c r="Q19" i="8"/>
  <c r="Q39" i="8"/>
  <c r="Q22" i="8"/>
  <c r="Q36" i="8"/>
  <c r="Q52" i="8"/>
  <c r="Q45" i="8"/>
  <c r="Q61" i="8"/>
  <c r="Q54" i="8"/>
  <c r="Q24" i="8"/>
  <c r="Q25" i="8"/>
  <c r="Q17" i="8"/>
  <c r="Q51" i="8"/>
  <c r="Q30" i="8"/>
  <c r="Q40" i="8"/>
  <c r="Q60" i="8"/>
  <c r="Q49" i="8"/>
  <c r="Q65" i="8"/>
  <c r="Q34" i="8"/>
  <c r="Q58" i="8"/>
  <c r="Q31" i="8"/>
  <c r="Q15" i="8"/>
  <c r="Q63" i="8"/>
  <c r="Q21" i="8"/>
  <c r="Q43" i="8"/>
  <c r="Q10" i="8"/>
  <c r="Q14" i="8"/>
  <c r="Q44" i="8"/>
  <c r="Q64" i="8"/>
  <c r="Q33" i="8"/>
  <c r="Q53" i="8"/>
  <c r="Q38" i="8"/>
  <c r="Q62" i="8"/>
  <c r="Q13" i="8"/>
  <c r="Q16" i="8"/>
  <c r="Q29" i="8"/>
  <c r="Q35" i="8"/>
  <c r="Q55" i="8"/>
  <c r="Q18" i="8"/>
  <c r="Q32" i="8"/>
  <c r="Q48" i="8"/>
  <c r="Q41" i="8"/>
  <c r="Q57" i="8"/>
  <c r="Q42" i="8"/>
  <c r="Y15" i="50"/>
  <c r="Y17" i="50"/>
  <c r="Y18" i="50"/>
  <c r="Y12" i="50"/>
  <c r="Y19" i="50"/>
  <c r="Y21" i="50"/>
  <c r="Y9" i="50"/>
  <c r="Y22" i="50"/>
  <c r="Y10" i="50"/>
  <c r="Y23" i="50"/>
  <c r="Y11" i="50"/>
  <c r="Y24" i="50"/>
  <c r="Y13" i="50"/>
  <c r="Y16" i="50"/>
  <c r="Y14" i="50"/>
  <c r="W10" i="49"/>
  <c r="W20" i="49"/>
  <c r="W9" i="49"/>
  <c r="I9" i="72"/>
  <c r="I15" i="72"/>
  <c r="I20" i="72"/>
  <c r="I26" i="72"/>
  <c r="I27" i="72"/>
  <c r="I29" i="72"/>
  <c r="I11" i="72"/>
  <c r="I16" i="72"/>
  <c r="I22" i="72"/>
  <c r="I28" i="72"/>
  <c r="I12" i="72"/>
  <c r="I18" i="72"/>
  <c r="I23" i="72"/>
  <c r="I30" i="72"/>
  <c r="I14" i="72"/>
  <c r="I19" i="72"/>
  <c r="I24" i="72"/>
  <c r="I25" i="72"/>
  <c r="I10" i="72"/>
  <c r="I17" i="72"/>
  <c r="I21" i="72"/>
  <c r="I13" i="72"/>
  <c r="M11" i="71"/>
  <c r="M21" i="71"/>
  <c r="M32" i="71"/>
  <c r="M31" i="71"/>
  <c r="M15" i="71"/>
  <c r="M29" i="71"/>
  <c r="M26" i="71"/>
  <c r="M9" i="71"/>
  <c r="M19" i="71"/>
  <c r="M18" i="71"/>
  <c r="M16" i="71"/>
  <c r="M10" i="71"/>
  <c r="M20" i="71"/>
  <c r="M30" i="71"/>
  <c r="M25" i="71"/>
  <c r="M23" i="71"/>
  <c r="M12" i="71"/>
  <c r="M22" i="71"/>
  <c r="M24" i="71"/>
  <c r="M28" i="71"/>
  <c r="M13" i="71"/>
  <c r="M27" i="71"/>
  <c r="M14" i="71"/>
  <c r="M17" i="71"/>
  <c r="Q28" i="70"/>
  <c r="Q17" i="70"/>
  <c r="Q15" i="70"/>
  <c r="Q29" i="70"/>
  <c r="Q11" i="70"/>
  <c r="Q21" i="70"/>
  <c r="Q18" i="70"/>
  <c r="Q9" i="70"/>
  <c r="Q19" i="70"/>
  <c r="Q26" i="70"/>
  <c r="Q22" i="70"/>
  <c r="Q16" i="70"/>
  <c r="Q32" i="70"/>
  <c r="Q13" i="70"/>
  <c r="Q27" i="70"/>
  <c r="Q14" i="70"/>
  <c r="M22" i="30"/>
  <c r="M13" i="30"/>
  <c r="M12" i="30"/>
  <c r="M28" i="30"/>
  <c r="M24" i="30"/>
  <c r="M17" i="30"/>
  <c r="M9" i="30"/>
  <c r="M21" i="30"/>
  <c r="M27" i="30"/>
  <c r="M23" i="30"/>
  <c r="M20" i="30"/>
  <c r="M16" i="30"/>
  <c r="M29" i="30"/>
  <c r="M26" i="30"/>
  <c r="M19" i="30"/>
  <c r="M15" i="30"/>
  <c r="M25" i="30"/>
  <c r="M18" i="30"/>
  <c r="M14" i="30"/>
  <c r="M10" i="30"/>
  <c r="M11" i="30"/>
  <c r="Q17" i="23"/>
  <c r="Q21" i="23"/>
  <c r="Q18" i="23"/>
  <c r="Q22" i="23"/>
  <c r="Q19" i="23"/>
  <c r="Q20" i="23"/>
  <c r="Q10" i="23"/>
  <c r="Q14" i="23"/>
  <c r="Q27" i="23"/>
  <c r="Q31" i="23"/>
  <c r="Q11" i="23"/>
  <c r="Q15" i="23"/>
  <c r="Q28" i="23"/>
  <c r="Q12" i="23"/>
  <c r="Q29" i="23"/>
  <c r="Q24" i="23"/>
  <c r="Q33" i="23"/>
  <c r="Q13" i="23"/>
  <c r="Q26" i="23"/>
  <c r="Q30" i="23"/>
  <c r="K14" i="8"/>
  <c r="K10" i="8"/>
  <c r="K27" i="8"/>
  <c r="K31" i="8"/>
  <c r="K38" i="8"/>
  <c r="K50" i="8"/>
  <c r="K28" i="8"/>
  <c r="K20" i="8"/>
  <c r="K58" i="8"/>
  <c r="K43" i="8"/>
  <c r="K63" i="8"/>
  <c r="K32" i="8"/>
  <c r="K52" i="8"/>
  <c r="K37" i="8"/>
  <c r="K61" i="8"/>
  <c r="K12" i="8"/>
  <c r="K34" i="8"/>
  <c r="K54" i="8"/>
  <c r="K15" i="8"/>
  <c r="K22" i="8"/>
  <c r="K62" i="8"/>
  <c r="K26" i="8"/>
  <c r="K24" i="8"/>
  <c r="K42" i="8"/>
  <c r="K17" i="8"/>
  <c r="K47" i="8"/>
  <c r="K36" i="8"/>
  <c r="K40" i="8"/>
  <c r="K56" i="8"/>
  <c r="K41" i="8"/>
  <c r="K65" i="8"/>
  <c r="K19" i="8"/>
  <c r="K13" i="8"/>
  <c r="K21" i="8"/>
  <c r="K35" i="8"/>
  <c r="K51" i="8"/>
  <c r="K44" i="8"/>
  <c r="K60" i="8"/>
  <c r="K45" i="8"/>
  <c r="K49" i="8"/>
  <c r="K53" i="8"/>
  <c r="K23" i="8"/>
  <c r="K18" i="8"/>
  <c r="K30" i="8"/>
  <c r="K16" i="8"/>
  <c r="K46" i="8"/>
  <c r="K9" i="8"/>
  <c r="K11" i="8"/>
  <c r="K25" i="8"/>
  <c r="K29" i="8"/>
  <c r="K39" i="8"/>
  <c r="K55" i="8"/>
  <c r="K59" i="8"/>
  <c r="K48" i="8"/>
  <c r="K64" i="8"/>
  <c r="K33" i="8"/>
  <c r="K57" i="8"/>
  <c r="S22" i="8"/>
  <c r="S50" i="8"/>
  <c r="S10" i="8"/>
  <c r="S23" i="8"/>
  <c r="S26" i="8"/>
  <c r="S16" i="8"/>
  <c r="S9" i="8"/>
  <c r="S13" i="8"/>
  <c r="S25" i="8"/>
  <c r="S29" i="8"/>
  <c r="S39" i="8"/>
  <c r="S55" i="8"/>
  <c r="S59" i="8"/>
  <c r="S48" i="8"/>
  <c r="S64" i="8"/>
  <c r="S33" i="8"/>
  <c r="S57" i="8"/>
  <c r="S11" i="8"/>
  <c r="S14" i="8"/>
  <c r="S27" i="8"/>
  <c r="S31" i="8"/>
  <c r="S24" i="8"/>
  <c r="S20" i="8"/>
  <c r="S62" i="8"/>
  <c r="S43" i="8"/>
  <c r="S63" i="8"/>
  <c r="S32" i="8"/>
  <c r="S52" i="8"/>
  <c r="S37" i="8"/>
  <c r="S61" i="8"/>
  <c r="S12" i="8"/>
  <c r="S46" i="8"/>
  <c r="S15" i="8"/>
  <c r="S34" i="8"/>
  <c r="S42" i="8"/>
  <c r="S54" i="8"/>
  <c r="S30" i="8"/>
  <c r="S17" i="8"/>
  <c r="S47" i="8"/>
  <c r="S36" i="8"/>
  <c r="S40" i="8"/>
  <c r="S56" i="8"/>
  <c r="S41" i="8"/>
  <c r="S65" i="8"/>
  <c r="S38" i="8"/>
  <c r="S58" i="8"/>
  <c r="S19" i="8"/>
  <c r="S28" i="8"/>
  <c r="S18" i="8"/>
  <c r="S21" i="8"/>
  <c r="S35" i="8"/>
  <c r="S51" i="8"/>
  <c r="S44" i="8"/>
  <c r="S60" i="8"/>
  <c r="S45" i="8"/>
  <c r="S49" i="8"/>
  <c r="S53" i="8"/>
  <c r="S21" i="50"/>
  <c r="S19" i="50"/>
  <c r="S9" i="50"/>
  <c r="S22" i="50"/>
  <c r="S10" i="50"/>
  <c r="S23" i="50"/>
  <c r="S12" i="50"/>
  <c r="S13" i="50"/>
  <c r="S14" i="50"/>
  <c r="S11" i="50"/>
  <c r="S24" i="50"/>
  <c r="S16" i="50"/>
  <c r="S17" i="50"/>
  <c r="S18" i="50"/>
  <c r="S15" i="50"/>
  <c r="S20" i="50"/>
  <c r="AA18" i="50"/>
  <c r="AA20" i="50"/>
  <c r="AA21" i="50"/>
  <c r="AA9" i="50"/>
  <c r="AA22" i="50"/>
  <c r="AA15" i="50"/>
  <c r="AA10" i="50"/>
  <c r="AA23" i="50"/>
  <c r="AA11" i="50"/>
  <c r="AA24" i="50"/>
  <c r="AA12" i="50"/>
  <c r="AA13" i="50"/>
  <c r="AA19" i="50"/>
  <c r="AA14" i="50"/>
  <c r="AA16" i="50"/>
  <c r="AA17" i="50"/>
  <c r="Y22" i="49"/>
  <c r="Y9" i="49"/>
  <c r="Y10" i="49"/>
  <c r="K17" i="72"/>
  <c r="K9" i="72"/>
  <c r="K12" i="72"/>
  <c r="K28" i="72"/>
  <c r="K29" i="72"/>
  <c r="K13" i="72"/>
  <c r="K16" i="72"/>
  <c r="K21" i="72"/>
  <c r="K25" i="72"/>
  <c r="K20" i="72"/>
  <c r="K24" i="72"/>
  <c r="K18" i="72"/>
  <c r="K11" i="72"/>
  <c r="K27" i="72"/>
  <c r="K22" i="72"/>
  <c r="K15" i="72"/>
  <c r="K10" i="72"/>
  <c r="K26" i="72"/>
  <c r="K19" i="72"/>
  <c r="K14" i="72"/>
  <c r="K30" i="72"/>
  <c r="K23" i="72"/>
  <c r="O9" i="71"/>
  <c r="O19" i="71"/>
  <c r="O18" i="71"/>
  <c r="O15" i="71"/>
  <c r="O10" i="71"/>
  <c r="O23" i="71"/>
  <c r="O12" i="71"/>
  <c r="O29" i="71"/>
  <c r="O14" i="71"/>
  <c r="O28" i="71"/>
  <c r="O22" i="71"/>
  <c r="O11" i="71"/>
  <c r="O21" i="71"/>
  <c r="O32" i="71"/>
  <c r="O17" i="71"/>
  <c r="O27" i="71"/>
  <c r="O26" i="71"/>
  <c r="O13" i="71"/>
  <c r="O16" i="71"/>
  <c r="O30" i="71"/>
  <c r="O20" i="71"/>
  <c r="O31" i="71"/>
  <c r="K25" i="70"/>
  <c r="K12" i="70"/>
  <c r="K10" i="70"/>
  <c r="K13" i="70"/>
  <c r="K17" i="70"/>
  <c r="K27" i="70"/>
  <c r="K22" i="70"/>
  <c r="K11" i="70"/>
  <c r="K21" i="70"/>
  <c r="K32" i="70"/>
  <c r="K15" i="70"/>
  <c r="K26" i="70"/>
  <c r="K23" i="70"/>
  <c r="K9" i="70"/>
  <c r="K19" i="70"/>
  <c r="K16" i="70"/>
  <c r="K30" i="70"/>
  <c r="K14" i="70"/>
  <c r="K24" i="70"/>
  <c r="K28" i="70"/>
  <c r="K20" i="70"/>
  <c r="K31" i="70"/>
  <c r="K18" i="70"/>
  <c r="K29" i="70"/>
  <c r="S22" i="70"/>
  <c r="S12" i="70"/>
  <c r="S13" i="70"/>
  <c r="S17" i="70"/>
  <c r="S23" i="70"/>
  <c r="S27" i="70"/>
  <c r="S11" i="70"/>
  <c r="S24" i="70"/>
  <c r="S18" i="70"/>
  <c r="S25" i="70"/>
  <c r="S29" i="70"/>
  <c r="S21" i="70"/>
  <c r="S32" i="70"/>
  <c r="S15" i="70"/>
  <c r="S30" i="70"/>
  <c r="S26" i="70"/>
  <c r="S9" i="70"/>
  <c r="S19" i="70"/>
  <c r="S31" i="70"/>
  <c r="S16" i="70"/>
  <c r="S14" i="70"/>
  <c r="S28" i="70"/>
  <c r="S10" i="70"/>
  <c r="S20" i="70"/>
  <c r="Q11" i="38"/>
  <c r="Q25" i="38"/>
  <c r="Q32" i="38"/>
  <c r="Q36" i="38"/>
  <c r="Q13" i="38"/>
  <c r="Q21" i="38"/>
  <c r="Q15" i="38"/>
  <c r="Q26" i="38"/>
  <c r="Q33" i="38"/>
  <c r="Q37" i="38"/>
  <c r="Q16" i="38"/>
  <c r="Q24" i="38"/>
  <c r="Q14" i="38"/>
  <c r="Q35" i="38"/>
  <c r="Q20" i="38"/>
  <c r="Q17" i="38"/>
  <c r="Q12" i="38"/>
  <c r="Q34" i="38"/>
  <c r="Q38" i="38"/>
  <c r="Q19" i="38"/>
  <c r="Q28" i="38"/>
  <c r="Q31" i="38"/>
  <c r="Q10" i="38"/>
  <c r="S12" i="38"/>
  <c r="S16" i="38"/>
  <c r="S18" i="38"/>
  <c r="S23" i="38"/>
  <c r="S30" i="38"/>
  <c r="S34" i="38"/>
  <c r="S38" i="38"/>
  <c r="S11" i="38"/>
  <c r="S37" i="38"/>
  <c r="S9" i="38"/>
  <c r="S13" i="38"/>
  <c r="S17" i="38"/>
  <c r="S20" i="38"/>
  <c r="S24" i="38"/>
  <c r="S29" i="38"/>
  <c r="S22" i="38"/>
  <c r="S31" i="38"/>
  <c r="S35" i="38"/>
  <c r="S15" i="38"/>
  <c r="S26" i="38"/>
  <c r="S10" i="38"/>
  <c r="S14" i="38"/>
  <c r="S27" i="38"/>
  <c r="S25" i="38"/>
  <c r="S19" i="38"/>
  <c r="S32" i="38"/>
  <c r="S36" i="38"/>
  <c r="S21" i="38"/>
  <c r="S28" i="38"/>
  <c r="S33" i="38"/>
  <c r="O25" i="38"/>
  <c r="O34" i="38"/>
  <c r="O38" i="38"/>
  <c r="O19" i="38"/>
  <c r="O26" i="38"/>
  <c r="O13" i="38"/>
  <c r="O17" i="38"/>
  <c r="O27" i="38"/>
  <c r="O31" i="38"/>
  <c r="O35" i="38"/>
  <c r="O9" i="38"/>
  <c r="O20" i="38"/>
  <c r="O10" i="38"/>
  <c r="O14" i="38"/>
  <c r="O18" i="38"/>
  <c r="O33" i="38"/>
  <c r="O12" i="38"/>
  <c r="O29" i="38"/>
  <c r="O23" i="38"/>
  <c r="O32" i="38"/>
  <c r="O36" i="38"/>
  <c r="O24" i="38"/>
  <c r="O21" i="38"/>
  <c r="O30" i="38"/>
  <c r="O11" i="38"/>
  <c r="O15" i="38"/>
  <c r="O28" i="38"/>
  <c r="O37" i="38"/>
  <c r="O22" i="38"/>
  <c r="O16" i="38"/>
  <c r="M38" i="38"/>
  <c r="M21" i="38"/>
  <c r="M30" i="38"/>
  <c r="M31" i="38"/>
  <c r="M11" i="38"/>
  <c r="M15" i="38"/>
  <c r="M28" i="38"/>
  <c r="M9" i="38"/>
  <c r="M26" i="38"/>
  <c r="M22" i="38"/>
  <c r="M35" i="38"/>
  <c r="M12" i="38"/>
  <c r="M16" i="38"/>
  <c r="M29" i="38"/>
  <c r="M27" i="38"/>
  <c r="M34" i="38"/>
  <c r="M10" i="38"/>
  <c r="M18" i="38"/>
  <c r="M23" i="38"/>
  <c r="M32" i="38"/>
  <c r="M19" i="38"/>
  <c r="M37" i="38"/>
  <c r="M13" i="38"/>
  <c r="M17" i="38"/>
  <c r="M33" i="38"/>
  <c r="M24" i="38"/>
  <c r="M20" i="38"/>
  <c r="M14" i="38"/>
  <c r="M36" i="38"/>
  <c r="M25"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1" i="61"/>
  <c r="O10" i="61"/>
  <c r="Q11" i="3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8" i="63"/>
  <c r="O17" i="63"/>
  <c r="O11" i="63"/>
  <c r="O19" i="63"/>
  <c r="O13" i="63"/>
  <c r="O12" i="63"/>
  <c r="O23" i="63"/>
  <c r="O14" i="63"/>
  <c r="O9" i="63"/>
  <c r="O25" i="63"/>
  <c r="O24" i="63"/>
  <c r="O15" i="63"/>
  <c r="O10" i="63"/>
  <c r="O21" i="63"/>
  <c r="O20" i="63"/>
  <c r="O16" i="63"/>
  <c r="O22" i="63"/>
  <c r="O21" i="3"/>
  <c r="O9" i="3"/>
  <c r="O20" i="3"/>
  <c r="O12" i="3"/>
  <c r="O11" i="3"/>
  <c r="O16" i="3"/>
  <c r="O18" i="3"/>
  <c r="O17" i="3"/>
  <c r="O13" i="3"/>
  <c r="O19" i="3"/>
  <c r="O15" i="3"/>
  <c r="O14" i="3"/>
  <c r="O10" i="3"/>
  <c r="O12" i="1"/>
  <c r="O20" i="1"/>
  <c r="Q10" i="3"/>
  <c r="Q15" i="3"/>
  <c r="Q16" i="3"/>
  <c r="Q21" i="3"/>
  <c r="Q11" i="3"/>
  <c r="Q13" i="3"/>
  <c r="Q17" i="3"/>
  <c r="Q19" i="3"/>
  <c r="Q18" i="3"/>
  <c r="Q14" i="3"/>
  <c r="Q9" i="3"/>
  <c r="M14" i="41"/>
  <c r="Q19" i="62"/>
  <c r="Q16" i="62"/>
  <c r="Q17" i="62"/>
  <c r="Q21" i="62"/>
  <c r="Q22" i="62"/>
  <c r="Q15" i="62"/>
  <c r="Q20" i="62"/>
  <c r="Q9" i="62"/>
  <c r="Q25" i="62"/>
  <c r="Q10" i="62"/>
  <c r="Q23" i="62"/>
  <c r="Q24" i="62"/>
  <c r="Q13" i="62"/>
  <c r="Q14" i="62"/>
  <c r="Q11" i="62"/>
  <c r="Q12" i="62"/>
  <c r="Q18" i="62"/>
  <c r="Q22" i="63"/>
  <c r="Q21" i="63"/>
  <c r="Q17" i="63"/>
  <c r="Q23" i="63"/>
  <c r="Q19" i="63"/>
  <c r="Q18" i="63"/>
  <c r="Q12" i="63"/>
  <c r="Q15" i="63"/>
  <c r="Q14" i="63"/>
  <c r="Q13" i="63"/>
  <c r="Q24" i="63"/>
  <c r="Q16"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8" i="63"/>
  <c r="S24" i="63"/>
  <c r="S15" i="63"/>
  <c r="S19" i="63"/>
  <c r="S13" i="63"/>
  <c r="S20" i="63"/>
  <c r="S16" i="63"/>
  <c r="S14" i="63"/>
  <c r="S9" i="63"/>
  <c r="S25" i="63"/>
  <c r="S17" i="63"/>
  <c r="Y18" i="45"/>
  <c r="Y24" i="45"/>
  <c r="Y17" i="45"/>
  <c r="Y19" i="45"/>
  <c r="Y25" i="45"/>
  <c r="Y13" i="45"/>
  <c r="Y30" i="45"/>
  <c r="Y14" i="45"/>
  <c r="Y31" i="45"/>
  <c r="Y9" i="45"/>
  <c r="Y20" i="45"/>
  <c r="Y26" i="45"/>
  <c r="Y11" i="45"/>
  <c r="Y28" i="45"/>
  <c r="Y10" i="45"/>
  <c r="Y21" i="45"/>
  <c r="Y27" i="45"/>
  <c r="Y16" i="45"/>
  <c r="Y12" i="45"/>
  <c r="Y29" i="45"/>
  <c r="S9" i="3"/>
  <c r="S19" i="3"/>
  <c r="S15" i="3"/>
  <c r="S11" i="3"/>
  <c r="S16" i="3"/>
  <c r="S10" i="3"/>
  <c r="S21" i="3"/>
  <c r="S17" i="3"/>
  <c r="S13" i="3"/>
  <c r="S12" i="3"/>
  <c r="S14"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10" i="39"/>
  <c r="O13" i="39"/>
  <c r="O14" i="39"/>
  <c r="O15" i="39"/>
  <c r="O26" i="22"/>
  <c r="O26" i="21"/>
  <c r="M22" i="29"/>
  <c r="M21" i="29"/>
  <c r="M2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2" i="32"/>
  <c r="S26" i="32"/>
  <c r="S15" i="32"/>
  <c r="S10" i="32"/>
  <c r="S14" i="32"/>
  <c r="S23" i="32"/>
  <c r="S28" i="32"/>
  <c r="S16" i="32"/>
  <c r="S11" i="32"/>
  <c r="S20" i="32"/>
  <c r="S9" i="32"/>
  <c r="S24" i="32"/>
  <c r="S17" i="32"/>
  <c r="S12" i="32"/>
  <c r="S19" i="32"/>
  <c r="S21" i="32"/>
  <c r="S25" i="32"/>
  <c r="S18" i="32"/>
  <c r="S13" i="32"/>
  <c r="S27"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0" i="30"/>
  <c r="K17" i="30"/>
  <c r="K23" i="30"/>
  <c r="K15" i="30"/>
  <c r="K24" i="30"/>
  <c r="K18" i="30"/>
  <c r="K13" i="30"/>
  <c r="K29" i="30"/>
  <c r="K27" i="30"/>
  <c r="K19" i="30"/>
  <c r="K12" i="30"/>
  <c r="K28" i="30"/>
  <c r="K22" i="30"/>
  <c r="K14" i="30"/>
  <c r="K16" i="30"/>
  <c r="K26" i="30"/>
  <c r="K11" i="30"/>
  <c r="K9" i="30"/>
  <c r="K25" i="30"/>
  <c r="K20" i="30"/>
  <c r="K21" i="30"/>
  <c r="M27" i="29"/>
  <c r="M25" i="29"/>
  <c r="M12" i="29"/>
  <c r="M28" i="29"/>
  <c r="M15" i="29"/>
  <c r="M11" i="29"/>
  <c r="M17" i="29"/>
  <c r="M29" i="29"/>
  <c r="M9" i="29"/>
  <c r="M10" i="29"/>
  <c r="M19" i="29"/>
  <c r="M26" i="29"/>
  <c r="M14" i="29"/>
  <c r="M23" i="29"/>
  <c r="M13" i="29"/>
  <c r="M18" i="29"/>
  <c r="M16" i="29"/>
  <c r="M24" i="29"/>
  <c r="S10" i="29"/>
  <c r="S19" i="29"/>
  <c r="S26" i="29"/>
  <c r="S15" i="29"/>
  <c r="S17" i="29"/>
  <c r="S18" i="29"/>
  <c r="S16" i="29"/>
  <c r="S24" i="29"/>
  <c r="S13" i="29"/>
  <c r="S22" i="29"/>
  <c r="S29" i="29"/>
  <c r="S25" i="29"/>
  <c r="S14" i="29"/>
  <c r="S23" i="29"/>
  <c r="S11" i="29"/>
  <c r="S20" i="29"/>
  <c r="S27" i="29"/>
  <c r="S12" i="29"/>
  <c r="S21" i="29"/>
  <c r="S28" i="29"/>
  <c r="S9" i="29"/>
  <c r="O13" i="29"/>
  <c r="O29" i="29"/>
  <c r="O10" i="29"/>
  <c r="O19" i="29"/>
  <c r="O26" i="29"/>
  <c r="O28" i="29"/>
  <c r="O27" i="29"/>
  <c r="O16" i="29"/>
  <c r="O24" i="29"/>
  <c r="O17" i="29"/>
  <c r="O21" i="29"/>
  <c r="O9" i="29"/>
  <c r="O18" i="29"/>
  <c r="O25" i="29"/>
  <c r="O14" i="29"/>
  <c r="O23" i="29"/>
  <c r="O15" i="29"/>
  <c r="K16" i="29"/>
  <c r="K24" i="29"/>
  <c r="K13" i="29"/>
  <c r="K22" i="29"/>
  <c r="K29" i="29"/>
  <c r="K26" i="29"/>
  <c r="K14" i="29"/>
  <c r="K23" i="29"/>
  <c r="K11" i="29"/>
  <c r="K20" i="29"/>
  <c r="K27" i="29"/>
  <c r="K10" i="29"/>
  <c r="K19" i="29"/>
  <c r="K12" i="29"/>
  <c r="K21" i="29"/>
  <c r="K28" i="29"/>
  <c r="K9" i="29"/>
  <c r="K18" i="29"/>
  <c r="K25" i="29"/>
  <c r="K15" i="29"/>
  <c r="K17" i="29"/>
  <c r="I10" i="29"/>
  <c r="I23" i="29"/>
  <c r="I14" i="29"/>
  <c r="I21" i="29"/>
  <c r="I15" i="29"/>
  <c r="I17" i="29"/>
  <c r="I26" i="29"/>
  <c r="I9" i="29"/>
  <c r="I12" i="29"/>
  <c r="I19" i="29"/>
  <c r="I16" i="29"/>
  <c r="I13" i="29"/>
  <c r="I22" i="29"/>
  <c r="I29" i="29"/>
  <c r="I28" i="29"/>
  <c r="I24" i="29"/>
  <c r="I11" i="29"/>
  <c r="I20" i="29"/>
  <c r="I27" i="29"/>
  <c r="I18" i="29"/>
  <c r="I25" i="29"/>
  <c r="Q16" i="29"/>
  <c r="Q9" i="29"/>
  <c r="Q18" i="29"/>
  <c r="Q25" i="29"/>
  <c r="Q26" i="29"/>
  <c r="Q15" i="29"/>
  <c r="Q17" i="29"/>
  <c r="Q12" i="29"/>
  <c r="Q27" i="29"/>
  <c r="Q24" i="29"/>
  <c r="Q23" i="29"/>
  <c r="Q29" i="29"/>
  <c r="Q14" i="29"/>
  <c r="K19" i="23"/>
  <c r="K12" i="23"/>
  <c r="K28" i="23"/>
  <c r="K10" i="23"/>
  <c r="K26" i="23"/>
  <c r="K21" i="23"/>
  <c r="K14" i="23"/>
  <c r="K22" i="23"/>
  <c r="K23" i="23"/>
  <c r="K16" i="23"/>
  <c r="K32" i="23"/>
  <c r="K9" i="23"/>
  <c r="K25" i="23"/>
  <c r="K31" i="23"/>
  <c r="K33" i="23"/>
  <c r="K30" i="23"/>
  <c r="K11" i="23"/>
  <c r="K27" i="23"/>
  <c r="K20" i="23"/>
  <c r="K13" i="23"/>
  <c r="K29" i="23"/>
  <c r="K18" i="23"/>
  <c r="K15" i="23"/>
  <c r="K24" i="23"/>
  <c r="K17" i="23"/>
  <c r="Y35" i="5"/>
  <c r="M15" i="55"/>
  <c r="M14" i="55"/>
  <c r="M16" i="55"/>
  <c r="M27" i="55"/>
  <c r="M19" i="55"/>
  <c r="M17" i="55"/>
  <c r="M18" i="55"/>
  <c r="M24" i="55"/>
  <c r="M28" i="55"/>
  <c r="M9" i="55"/>
  <c r="M21" i="55"/>
  <c r="M22" i="55"/>
  <c r="M10" i="55"/>
  <c r="M20" i="55"/>
  <c r="M25" i="55"/>
  <c r="M29" i="55"/>
  <c r="M12" i="55"/>
  <c r="M11" i="55"/>
  <c r="M13" i="55"/>
  <c r="M23" i="55"/>
  <c r="M26" i="55"/>
  <c r="M30" i="55"/>
  <c r="M10" i="63"/>
  <c r="M14" i="63"/>
  <c r="M19" i="63"/>
  <c r="M22" i="63"/>
  <c r="M23" i="63"/>
  <c r="M11" i="63"/>
  <c r="M16" i="63"/>
  <c r="M15" i="63"/>
  <c r="M24" i="63"/>
  <c r="M12" i="63"/>
  <c r="M17" i="63"/>
  <c r="M20" i="63"/>
  <c r="M25" i="63"/>
  <c r="M9" i="63"/>
  <c r="M13" i="63"/>
  <c r="M18" i="63"/>
  <c r="M21" i="63"/>
  <c r="O24" i="55"/>
  <c r="O28" i="55"/>
  <c r="O9" i="55"/>
  <c r="O12" i="55"/>
  <c r="O16" i="55"/>
  <c r="O20" i="55"/>
  <c r="O23" i="55"/>
  <c r="O25" i="55"/>
  <c r="O29" i="55"/>
  <c r="O10" i="55"/>
  <c r="O13" i="55"/>
  <c r="O17" i="55"/>
  <c r="O21" i="55"/>
  <c r="O26" i="55"/>
  <c r="O30" i="55"/>
  <c r="O14" i="55"/>
  <c r="O18" i="55"/>
  <c r="O22" i="55"/>
  <c r="O27" i="55"/>
  <c r="O11" i="55"/>
  <c r="O15" i="55"/>
  <c r="O19" i="55"/>
  <c r="Q27" i="55"/>
  <c r="Q11" i="55"/>
  <c r="Q15" i="55"/>
  <c r="Q19" i="55"/>
  <c r="Q24" i="55"/>
  <c r="Q28" i="55"/>
  <c r="Q9" i="55"/>
  <c r="Q12" i="55"/>
  <c r="Q16" i="55"/>
  <c r="Q20" i="55"/>
  <c r="Q25" i="55"/>
  <c r="Q29" i="55"/>
  <c r="Q10" i="55"/>
  <c r="Q13" i="55"/>
  <c r="Q17" i="55"/>
  <c r="Q21" i="55"/>
  <c r="Q26" i="55"/>
  <c r="Q30" i="55"/>
  <c r="Q14" i="55"/>
  <c r="Q18" i="55"/>
  <c r="Q22" i="55"/>
  <c r="S10" i="40"/>
  <c r="S12" i="40"/>
  <c r="S16" i="40"/>
  <c r="S15" i="40"/>
  <c r="S9" i="40"/>
  <c r="S14" i="40"/>
  <c r="S11" i="40"/>
  <c r="S13" i="40"/>
  <c r="S26" i="55"/>
  <c r="S30" i="55"/>
  <c r="S11" i="55"/>
  <c r="S15" i="55"/>
  <c r="S19" i="55"/>
  <c r="S23" i="55"/>
  <c r="S27" i="55"/>
  <c r="S9" i="55"/>
  <c r="S12" i="55"/>
  <c r="S16" i="55"/>
  <c r="S20" i="55"/>
  <c r="S24" i="55"/>
  <c r="S28" i="55"/>
  <c r="S10" i="55"/>
  <c r="S13" i="55"/>
  <c r="S17" i="55"/>
  <c r="S21" i="55"/>
  <c r="S25" i="55"/>
  <c r="S29"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8" i="54"/>
  <c r="Q10" i="54"/>
  <c r="Q9" i="54"/>
  <c r="Q16" i="54"/>
  <c r="Q24" i="54"/>
  <c r="Q11" i="54"/>
  <c r="Q12" i="54"/>
  <c r="Q18" i="54"/>
  <c r="Q30" i="54"/>
  <c r="Q19" i="54"/>
  <c r="Q13" i="54"/>
  <c r="Q25" i="54"/>
  <c r="Q14" i="54"/>
  <c r="Q26" i="54"/>
  <c r="Q20" i="54"/>
  <c r="Q15" i="54"/>
  <c r="Q27" i="54"/>
  <c r="Q17" i="54"/>
  <c r="Q29" i="54"/>
  <c r="K12" i="54"/>
  <c r="K24" i="54"/>
  <c r="K15" i="54"/>
  <c r="K27" i="54"/>
  <c r="K13" i="54"/>
  <c r="K25" i="54"/>
  <c r="K14" i="54"/>
  <c r="K26" i="54"/>
  <c r="K16" i="54"/>
  <c r="K28" i="54"/>
  <c r="K17" i="54"/>
  <c r="K29" i="54"/>
  <c r="K19" i="54"/>
  <c r="K18" i="54"/>
  <c r="K30" i="54"/>
  <c r="K20" i="54"/>
  <c r="K11" i="54"/>
  <c r="K21" i="54"/>
  <c r="K22" i="54"/>
  <c r="K9" i="54"/>
  <c r="K23" i="54"/>
  <c r="K10" i="54"/>
  <c r="S9" i="54"/>
  <c r="S10" i="54"/>
  <c r="S12" i="54"/>
  <c r="S24" i="54"/>
  <c r="S13" i="54"/>
  <c r="S25" i="54"/>
  <c r="S11" i="54"/>
  <c r="S14" i="54"/>
  <c r="S26" i="54"/>
  <c r="S20" i="54"/>
  <c r="S16" i="54"/>
  <c r="S28" i="54"/>
  <c r="S23" i="54"/>
  <c r="S17" i="54"/>
  <c r="S29" i="54"/>
  <c r="S18" i="54"/>
  <c r="S30" i="54"/>
  <c r="S19" i="54"/>
  <c r="S21" i="54"/>
  <c r="S15" i="54"/>
  <c r="S27" i="54"/>
  <c r="S22" i="54"/>
  <c r="M15" i="54"/>
  <c r="M27" i="54"/>
  <c r="M16" i="54"/>
  <c r="M28" i="54"/>
  <c r="M17" i="54"/>
  <c r="M29" i="54"/>
  <c r="M19" i="54"/>
  <c r="M20" i="54"/>
  <c r="M21" i="54"/>
  <c r="M11" i="54"/>
  <c r="M12" i="54"/>
  <c r="M24" i="54"/>
  <c r="M22" i="54"/>
  <c r="M30" i="54"/>
  <c r="M18" i="54"/>
  <c r="M9" i="54"/>
  <c r="M23" i="54"/>
  <c r="M14" i="54"/>
  <c r="M26" i="54"/>
  <c r="M10" i="54"/>
  <c r="M13" i="54"/>
  <c r="M25" i="54"/>
  <c r="O10" i="54"/>
  <c r="O18" i="54"/>
  <c r="O30" i="54"/>
  <c r="O21" i="54"/>
  <c r="O19" i="54"/>
  <c r="O17" i="54"/>
  <c r="O20" i="54"/>
  <c r="O16" i="54"/>
  <c r="O13" i="54"/>
  <c r="O22" i="54"/>
  <c r="O29" i="54"/>
  <c r="O9" i="54"/>
  <c r="O23" i="54"/>
  <c r="O14" i="54"/>
  <c r="O26" i="54"/>
  <c r="O25" i="54"/>
  <c r="O28" i="54"/>
  <c r="O11" i="54"/>
  <c r="O12" i="54"/>
  <c r="O24" i="54"/>
  <c r="O15" i="54"/>
  <c r="O27"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4" i="71"/>
  <c r="I30" i="71"/>
  <c r="I18" i="71"/>
  <c r="I21" i="71"/>
  <c r="I32" i="71"/>
  <c r="I22" i="71"/>
  <c r="I27" i="71"/>
  <c r="I17" i="71"/>
  <c r="I29" i="71"/>
  <c r="I16" i="71"/>
  <c r="I19" i="71"/>
  <c r="I20" i="71"/>
  <c r="I26" i="71"/>
  <c r="I31" i="71"/>
  <c r="I10" i="71"/>
  <c r="I24" i="71"/>
  <c r="I11" i="71"/>
  <c r="I28" i="71"/>
  <c r="I25" i="71"/>
  <c r="I23" i="71"/>
  <c r="I12" i="71"/>
  <c r="I15" i="71"/>
  <c r="I13" i="71"/>
  <c r="I12" i="40"/>
  <c r="S10" i="39"/>
  <c r="S12" i="39"/>
  <c r="S11" i="39"/>
  <c r="S15" i="39"/>
  <c r="S9" i="39"/>
  <c r="S13" i="39"/>
  <c r="S16" i="39"/>
  <c r="S14" i="39"/>
  <c r="Q8" i="37"/>
  <c r="K11" i="39"/>
  <c r="K14" i="39"/>
  <c r="K13" i="39"/>
  <c r="K12" i="39"/>
  <c r="K10" i="39"/>
  <c r="K9" i="39"/>
  <c r="K16" i="39"/>
  <c r="K15" i="39"/>
  <c r="I15" i="40"/>
  <c r="K9" i="34"/>
  <c r="M9" i="2"/>
  <c r="M31" i="2"/>
  <c r="S8" i="37"/>
  <c r="K19" i="38"/>
  <c r="K32" i="38"/>
  <c r="K14" i="38"/>
  <c r="K11" i="38"/>
  <c r="K21" i="38"/>
  <c r="K34" i="38"/>
  <c r="K12" i="38"/>
  <c r="K23" i="38"/>
  <c r="K29" i="38"/>
  <c r="K38" i="38"/>
  <c r="K36" i="38"/>
  <c r="K9" i="38"/>
  <c r="K17" i="38"/>
  <c r="K10" i="38"/>
  <c r="K28" i="38"/>
  <c r="K37" i="38"/>
  <c r="K16" i="38"/>
  <c r="K24" i="38"/>
  <c r="K30" i="38"/>
  <c r="K26" i="38"/>
  <c r="K15" i="38"/>
  <c r="K27" i="38"/>
  <c r="K18" i="38"/>
  <c r="K25" i="38"/>
  <c r="K22" i="38"/>
  <c r="K35" i="38"/>
  <c r="K13" i="38"/>
  <c r="K20" i="38"/>
  <c r="K33" i="38"/>
  <c r="K31" i="38"/>
  <c r="I9" i="40"/>
  <c r="I16" i="40"/>
  <c r="O9" i="39"/>
  <c r="O16" i="39"/>
  <c r="O11" i="39"/>
  <c r="E9" i="34"/>
  <c r="O22" i="2"/>
  <c r="O9" i="2"/>
  <c r="M8" i="37"/>
  <c r="G9" i="33"/>
  <c r="I9" i="33"/>
  <c r="E9" i="33"/>
  <c r="K9" i="33"/>
  <c r="S9" i="33"/>
  <c r="M28" i="31"/>
  <c r="M27" i="31"/>
  <c r="M21" i="31"/>
  <c r="M19" i="31"/>
  <c r="O10" i="4"/>
  <c r="O11" i="4"/>
  <c r="O26" i="4"/>
  <c r="M11" i="4"/>
  <c r="M10" i="4"/>
  <c r="Q26" i="4"/>
  <c r="O27" i="69"/>
  <c r="M27" i="69"/>
  <c r="G27" i="8"/>
  <c r="G11" i="8"/>
  <c r="G29" i="8"/>
  <c r="G12" i="8"/>
  <c r="G13" i="8"/>
  <c r="G33" i="8"/>
  <c r="G18" i="8"/>
  <c r="G26" i="8"/>
  <c r="G22" i="8"/>
  <c r="G19" i="8"/>
  <c r="G38" i="8"/>
  <c r="G60" i="8"/>
  <c r="G46" i="8"/>
  <c r="G56" i="8"/>
  <c r="G43" i="8"/>
  <c r="G55" i="8"/>
  <c r="G49" i="8"/>
  <c r="G62" i="8"/>
  <c r="G37" i="8"/>
  <c r="G17" i="8"/>
  <c r="G14" i="8"/>
  <c r="G23" i="8"/>
  <c r="G20" i="8"/>
  <c r="G42" i="8"/>
  <c r="G44" i="8"/>
  <c r="G64" i="8"/>
  <c r="G54" i="8"/>
  <c r="G63" i="8"/>
  <c r="G10" i="8"/>
  <c r="G24" i="8"/>
  <c r="G36" i="8"/>
  <c r="G31" i="8"/>
  <c r="G57" i="8"/>
  <c r="G35" i="8"/>
  <c r="G9" i="8"/>
  <c r="G28" i="8"/>
  <c r="G32" i="8"/>
  <c r="G40" i="8"/>
  <c r="G52" i="8"/>
  <c r="G65" i="8"/>
  <c r="G51" i="8"/>
  <c r="G59" i="8"/>
  <c r="G39" i="8"/>
  <c r="G53" i="8"/>
  <c r="G21" i="8"/>
  <c r="G41" i="8"/>
  <c r="G34" i="8"/>
  <c r="G48" i="8"/>
  <c r="G45" i="8"/>
  <c r="G61" i="8"/>
  <c r="G58" i="8"/>
  <c r="G30" i="8"/>
  <c r="G25" i="8"/>
  <c r="G16" i="8"/>
  <c r="G15" i="8"/>
  <c r="G47" i="8"/>
  <c r="G50" i="8"/>
  <c r="O17" i="57"/>
  <c r="O24" i="57"/>
  <c r="O35" i="57"/>
  <c r="O19" i="57"/>
  <c r="O31" i="57"/>
  <c r="O25" i="57"/>
  <c r="O13" i="57"/>
  <c r="O29" i="57"/>
  <c r="O12" i="57"/>
  <c r="O15" i="57"/>
  <c r="O27" i="57"/>
  <c r="O20" i="57"/>
  <c r="O18" i="57"/>
  <c r="O37" i="57"/>
  <c r="O14" i="57"/>
  <c r="O28" i="57"/>
  <c r="O21" i="57"/>
  <c r="O16" i="57"/>
  <c r="O39" i="57"/>
  <c r="O30" i="57"/>
  <c r="O33" i="57"/>
  <c r="O22" i="57"/>
  <c r="O23" i="57"/>
  <c r="O34" i="57"/>
  <c r="O8" i="57"/>
  <c r="O26" i="57"/>
  <c r="Q11" i="56"/>
  <c r="Q18" i="56"/>
  <c r="Q12" i="56"/>
  <c r="Q13" i="56"/>
  <c r="Q8" i="56"/>
  <c r="Q15" i="56"/>
  <c r="Q22" i="56"/>
  <c r="Q23" i="56"/>
  <c r="Q14" i="56"/>
  <c r="Q16" i="56"/>
  <c r="Q39" i="56"/>
  <c r="Q20" i="56"/>
  <c r="Q28" i="56"/>
  <c r="Q31" i="56"/>
  <c r="Q29" i="56"/>
  <c r="Q17" i="56"/>
  <c r="Q24" i="56"/>
  <c r="Q25" i="56"/>
  <c r="Q19" i="56"/>
  <c r="Q37" i="56"/>
  <c r="Q33" i="56"/>
  <c r="Q27" i="56"/>
  <c r="Q30" i="56"/>
  <c r="Q26"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4" i="7"/>
  <c r="I13" i="7"/>
  <c r="I12" i="7"/>
  <c r="I37" i="7"/>
  <c r="I61" i="7"/>
  <c r="I46" i="7"/>
  <c r="I28" i="7"/>
  <c r="I32" i="7"/>
  <c r="I25" i="7"/>
  <c r="I30" i="7"/>
  <c r="I54" i="7"/>
  <c r="I24" i="7"/>
  <c r="I33" i="7"/>
  <c r="I26" i="7"/>
  <c r="I19" i="7"/>
  <c r="I27" i="7"/>
  <c r="I45" i="7"/>
  <c r="I34" i="7"/>
  <c r="I52" i="7"/>
  <c r="I21" i="7"/>
  <c r="I11" i="7"/>
  <c r="I10" i="7"/>
  <c r="I48" i="7"/>
  <c r="I44" i="7"/>
  <c r="I9" i="7"/>
  <c r="I51" i="7"/>
  <c r="I42" i="7"/>
  <c r="I39" i="7"/>
  <c r="I22" i="7"/>
  <c r="I29" i="7"/>
  <c r="I50" i="7"/>
  <c r="I63" i="7"/>
  <c r="I35" i="7"/>
  <c r="I23" i="7"/>
  <c r="I41" i="7"/>
  <c r="I53" i="7"/>
  <c r="I56" i="7"/>
  <c r="I55" i="7"/>
  <c r="I59" i="7"/>
  <c r="I31" i="7"/>
  <c r="I18" i="7"/>
  <c r="I43" i="7"/>
  <c r="I36" i="7"/>
  <c r="I58" i="7"/>
  <c r="I38" i="7"/>
  <c r="I62" i="7"/>
  <c r="I57" i="7"/>
  <c r="I16" i="7"/>
  <c r="I20" i="7"/>
  <c r="I49" i="7"/>
  <c r="I47" i="7"/>
  <c r="I60" i="7"/>
  <c r="I11" i="8"/>
  <c r="I19" i="8"/>
  <c r="I13" i="8"/>
  <c r="I28" i="8"/>
  <c r="I14" i="8"/>
  <c r="I30" i="8"/>
  <c r="I38" i="8"/>
  <c r="I26" i="8"/>
  <c r="I9" i="8"/>
  <c r="I17" i="8"/>
  <c r="I35" i="8"/>
  <c r="I41" i="8"/>
  <c r="I53" i="8"/>
  <c r="I52" i="8"/>
  <c r="I61" i="8"/>
  <c r="I51" i="8"/>
  <c r="I36" i="8"/>
  <c r="I15" i="8"/>
  <c r="I42" i="8"/>
  <c r="I22" i="8"/>
  <c r="I27" i="8"/>
  <c r="I32" i="8"/>
  <c r="I37" i="8"/>
  <c r="I12" i="8"/>
  <c r="I16" i="8"/>
  <c r="I39" i="8"/>
  <c r="I49" i="8"/>
  <c r="I62" i="8"/>
  <c r="I48" i="8"/>
  <c r="I59" i="8"/>
  <c r="I20" i="8"/>
  <c r="I18" i="8"/>
  <c r="I23" i="8"/>
  <c r="I10" i="8"/>
  <c r="I21" i="8"/>
  <c r="I31" i="8"/>
  <c r="I47" i="8"/>
  <c r="I57" i="8"/>
  <c r="I44" i="8"/>
  <c r="I56" i="8"/>
  <c r="I40" i="8"/>
  <c r="I25" i="8"/>
  <c r="I60" i="8"/>
  <c r="I29" i="8"/>
  <c r="I55" i="8"/>
  <c r="I64" i="8"/>
  <c r="I34" i="8"/>
  <c r="I45" i="8"/>
  <c r="I46" i="8"/>
  <c r="I58" i="8"/>
  <c r="I50" i="8"/>
  <c r="I65" i="8"/>
  <c r="I54" i="8"/>
  <c r="I63" i="8"/>
  <c r="I24" i="8"/>
  <c r="I33" i="8"/>
  <c r="I43" i="8"/>
  <c r="I12" i="57"/>
  <c r="I14" i="57"/>
  <c r="I17" i="57"/>
  <c r="I15" i="57"/>
  <c r="I27" i="57"/>
  <c r="I25" i="57"/>
  <c r="I18" i="57"/>
  <c r="I19" i="57"/>
  <c r="I24" i="57"/>
  <c r="I31" i="57"/>
  <c r="I8" i="57"/>
  <c r="I28" i="57"/>
  <c r="I35" i="57"/>
  <c r="I13" i="57"/>
  <c r="I29" i="57"/>
  <c r="I23" i="57"/>
  <c r="I33" i="57"/>
  <c r="I16" i="57"/>
  <c r="I26" i="57"/>
  <c r="I22" i="57"/>
  <c r="I34" i="57"/>
  <c r="I20" i="57"/>
  <c r="I37" i="57"/>
  <c r="I21" i="57"/>
  <c r="I39" i="57"/>
  <c r="I30" i="57"/>
  <c r="Q15" i="57"/>
  <c r="Q12" i="57"/>
  <c r="Q14" i="57"/>
  <c r="Q23" i="57"/>
  <c r="Q37" i="57"/>
  <c r="Q25" i="57"/>
  <c r="Q18" i="57"/>
  <c r="Q19" i="57"/>
  <c r="Q27" i="57"/>
  <c r="Q8" i="57"/>
  <c r="Q28" i="57"/>
  <c r="Q21" i="57"/>
  <c r="Q39" i="57"/>
  <c r="Q30" i="57"/>
  <c r="Q20" i="57"/>
  <c r="Q29" i="57"/>
  <c r="Q24" i="57"/>
  <c r="Q35" i="57"/>
  <c r="Q13" i="57"/>
  <c r="Q31" i="57"/>
  <c r="Q33" i="57"/>
  <c r="Q16" i="57"/>
  <c r="Q22" i="57"/>
  <c r="Q17" i="57"/>
  <c r="Q26" i="57"/>
  <c r="Q34" i="57"/>
  <c r="K26" i="56"/>
  <c r="K18" i="56"/>
  <c r="K38" i="56"/>
  <c r="K28" i="56"/>
  <c r="K22" i="56"/>
  <c r="K23" i="56"/>
  <c r="K35" i="56"/>
  <c r="K16" i="56"/>
  <c r="K36" i="56"/>
  <c r="K15" i="56"/>
  <c r="K19" i="56"/>
  <c r="K31" i="56"/>
  <c r="K29" i="56"/>
  <c r="K24" i="56"/>
  <c r="K25" i="56"/>
  <c r="K11" i="56"/>
  <c r="K8" i="56"/>
  <c r="K14" i="56"/>
  <c r="K32" i="56"/>
  <c r="K33" i="56"/>
  <c r="K20" i="56"/>
  <c r="K27" i="56"/>
  <c r="K34" i="56"/>
  <c r="K39" i="56"/>
  <c r="K12" i="56"/>
  <c r="K37" i="56"/>
  <c r="K13" i="56"/>
  <c r="K17" i="56"/>
  <c r="K30" i="56"/>
  <c r="S17" i="56"/>
  <c r="S20" i="56"/>
  <c r="S30" i="56"/>
  <c r="S27" i="56"/>
  <c r="S12" i="56"/>
  <c r="S34" i="56"/>
  <c r="S13" i="56"/>
  <c r="S38" i="56"/>
  <c r="S19" i="56"/>
  <c r="S26" i="56"/>
  <c r="S18" i="56"/>
  <c r="S28" i="56"/>
  <c r="S39" i="56"/>
  <c r="S22" i="56"/>
  <c r="S23" i="56"/>
  <c r="S35" i="56"/>
  <c r="S16" i="56"/>
  <c r="S36" i="56"/>
  <c r="S15" i="56"/>
  <c r="S31" i="56"/>
  <c r="S29" i="56"/>
  <c r="S24" i="56"/>
  <c r="S25" i="56"/>
  <c r="S37" i="56"/>
  <c r="S32" i="56"/>
  <c r="S11" i="56"/>
  <c r="S14" i="56"/>
  <c r="S8" i="56"/>
  <c r="S33"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I9" i="55"/>
  <c r="I16" i="55"/>
  <c r="I23" i="55"/>
  <c r="I26" i="55"/>
  <c r="I11" i="55"/>
  <c r="I30" i="55"/>
  <c r="I21" i="55"/>
  <c r="I14" i="55"/>
  <c r="I22" i="55"/>
  <c r="I24" i="55"/>
  <c r="I10" i="55"/>
  <c r="I19" i="55"/>
  <c r="I12" i="55"/>
  <c r="I20" i="55"/>
  <c r="I29" i="55"/>
  <c r="I15" i="55"/>
  <c r="I28" i="55"/>
  <c r="I17" i="55"/>
  <c r="I18" i="55"/>
  <c r="I25" i="55"/>
  <c r="I27" i="55"/>
  <c r="I13" i="55"/>
  <c r="K24" i="57"/>
  <c r="K17" i="57"/>
  <c r="K31" i="57"/>
  <c r="K25" i="57"/>
  <c r="K21" i="57"/>
  <c r="K12" i="57"/>
  <c r="K15" i="57"/>
  <c r="K35" i="57"/>
  <c r="K13" i="57"/>
  <c r="K29" i="57"/>
  <c r="K27" i="57"/>
  <c r="K20" i="57"/>
  <c r="K39" i="57"/>
  <c r="K26" i="57"/>
  <c r="K37" i="57"/>
  <c r="K28" i="57"/>
  <c r="K19" i="57"/>
  <c r="K16" i="57"/>
  <c r="K14" i="57"/>
  <c r="K22" i="57"/>
  <c r="K34" i="57"/>
  <c r="K33" i="57"/>
  <c r="K23" i="57"/>
  <c r="K30" i="57"/>
  <c r="K8" i="57"/>
  <c r="K18" i="57"/>
  <c r="S14" i="57"/>
  <c r="S12" i="57"/>
  <c r="S22" i="57"/>
  <c r="S15" i="57"/>
  <c r="S8" i="57"/>
  <c r="S28" i="57"/>
  <c r="S17" i="57"/>
  <c r="S24" i="57"/>
  <c r="S19" i="57"/>
  <c r="S31" i="57"/>
  <c r="S25" i="57"/>
  <c r="S21" i="57"/>
  <c r="S35" i="57"/>
  <c r="S13" i="57"/>
  <c r="S29" i="57"/>
  <c r="S16" i="57"/>
  <c r="S18" i="57"/>
  <c r="S20" i="57"/>
  <c r="S39" i="57"/>
  <c r="S37" i="57"/>
  <c r="S34" i="57"/>
  <c r="S33" i="57"/>
  <c r="S23" i="57"/>
  <c r="S30" i="57"/>
  <c r="S27" i="57"/>
  <c r="S26" i="57"/>
  <c r="M33" i="56"/>
  <c r="M35" i="56"/>
  <c r="M18" i="56"/>
  <c r="M38" i="56"/>
  <c r="M28" i="56"/>
  <c r="M23" i="56"/>
  <c r="M14" i="56"/>
  <c r="M32" i="56"/>
  <c r="M39" i="56"/>
  <c r="M12" i="56"/>
  <c r="M36" i="56"/>
  <c r="M31" i="56"/>
  <c r="M29" i="56"/>
  <c r="M15" i="56"/>
  <c r="M19" i="56"/>
  <c r="M37" i="56"/>
  <c r="M16" i="56"/>
  <c r="M22" i="56"/>
  <c r="M11" i="56"/>
  <c r="M8" i="56"/>
  <c r="M24" i="56"/>
  <c r="M27" i="56"/>
  <c r="M13" i="56"/>
  <c r="M26" i="56"/>
  <c r="M25" i="56"/>
  <c r="M17" i="56"/>
  <c r="M30" i="56"/>
  <c r="M34" i="56"/>
  <c r="M20" i="56"/>
  <c r="S27"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1" i="7"/>
  <c r="G34" i="7"/>
  <c r="G14" i="7"/>
  <c r="G15" i="7"/>
  <c r="G18" i="7"/>
  <c r="G12" i="7"/>
  <c r="G19" i="7"/>
  <c r="G13" i="7"/>
  <c r="G10" i="7"/>
  <c r="G32" i="7"/>
  <c r="G38" i="7"/>
  <c r="G29" i="7"/>
  <c r="G43" i="7"/>
  <c r="G33" i="7"/>
  <c r="G62" i="7"/>
  <c r="G25" i="7"/>
  <c r="G59" i="7"/>
  <c r="G22" i="7"/>
  <c r="G39" i="7"/>
  <c r="G28" i="7"/>
  <c r="G60" i="7"/>
  <c r="G27" i="7"/>
  <c r="G45" i="7"/>
  <c r="G17" i="7"/>
  <c r="G55" i="7"/>
  <c r="G42" i="7"/>
  <c r="G48" i="7"/>
  <c r="G54" i="7"/>
  <c r="G47" i="7"/>
  <c r="G36" i="7"/>
  <c r="G23" i="7"/>
  <c r="G41" i="7"/>
  <c r="G53" i="7"/>
  <c r="G57" i="7"/>
  <c r="G35" i="7"/>
  <c r="G52" i="7"/>
  <c r="G37" i="7"/>
  <c r="G50" i="7"/>
  <c r="G61" i="7"/>
  <c r="G56" i="7"/>
  <c r="G24" i="7"/>
  <c r="G20" i="7"/>
  <c r="G51" i="7"/>
  <c r="G21" i="7"/>
  <c r="G49" i="7"/>
  <c r="G58" i="7"/>
  <c r="G30" i="7"/>
  <c r="G46" i="7"/>
  <c r="G9" i="7"/>
  <c r="G26"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K30" i="55"/>
  <c r="K9" i="55"/>
  <c r="K16" i="55"/>
  <c r="K23" i="55"/>
  <c r="K13" i="55"/>
  <c r="K21" i="55"/>
  <c r="K27" i="55"/>
  <c r="K14" i="55"/>
  <c r="K22" i="55"/>
  <c r="K11" i="55"/>
  <c r="K19" i="55"/>
  <c r="K26" i="55"/>
  <c r="K28" i="55"/>
  <c r="K12" i="55"/>
  <c r="K20" i="55"/>
  <c r="K10" i="55"/>
  <c r="K17" i="55"/>
  <c r="K24" i="55"/>
  <c r="K29" i="55"/>
  <c r="K15" i="55"/>
  <c r="K18" i="55"/>
  <c r="K25" i="55"/>
  <c r="M12" i="57"/>
  <c r="M14" i="57"/>
  <c r="M17" i="57"/>
  <c r="M15" i="57"/>
  <c r="M37" i="57"/>
  <c r="M18" i="57"/>
  <c r="M39" i="57"/>
  <c r="M26" i="57"/>
  <c r="M34" i="57"/>
  <c r="M8" i="57"/>
  <c r="M28" i="57"/>
  <c r="M30" i="57"/>
  <c r="M13" i="57"/>
  <c r="M29" i="57"/>
  <c r="M22" i="57"/>
  <c r="M25" i="57"/>
  <c r="M21" i="57"/>
  <c r="M33" i="57"/>
  <c r="M31" i="57"/>
  <c r="M19" i="57"/>
  <c r="M35" i="57"/>
  <c r="M20" i="57"/>
  <c r="M23" i="57"/>
  <c r="M27" i="57"/>
  <c r="M16" i="57"/>
  <c r="M24" i="57"/>
  <c r="O13" i="56"/>
  <c r="O11" i="56"/>
  <c r="O18" i="56"/>
  <c r="O28" i="56"/>
  <c r="O14" i="56"/>
  <c r="O16" i="56"/>
  <c r="O12" i="56"/>
  <c r="O17" i="56"/>
  <c r="O39" i="56"/>
  <c r="O24" i="56"/>
  <c r="O25" i="56"/>
  <c r="O22" i="56"/>
  <c r="O23" i="56"/>
  <c r="O15" i="56"/>
  <c r="O19" i="56"/>
  <c r="O37" i="56"/>
  <c r="O8" i="56"/>
  <c r="O26" i="56"/>
  <c r="O30" i="56"/>
  <c r="O31" i="56"/>
  <c r="O20"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6" i="69"/>
  <c r="I9" i="70"/>
  <c r="I19" i="70"/>
  <c r="I14" i="70"/>
  <c r="I25" i="70"/>
  <c r="I21" i="70"/>
  <c r="I30" i="70"/>
  <c r="I26" i="70"/>
  <c r="I28" i="70"/>
  <c r="I11" i="70"/>
  <c r="I27" i="70"/>
  <c r="I22" i="70"/>
  <c r="I20" i="70"/>
  <c r="I17" i="70"/>
  <c r="I31" i="70"/>
  <c r="I10" i="70"/>
  <c r="I13" i="70"/>
  <c r="I24" i="70"/>
  <c r="I23" i="70"/>
  <c r="I16" i="70"/>
  <c r="I18" i="70"/>
  <c r="I32" i="70"/>
  <c r="I12" i="70"/>
  <c r="I29" i="70"/>
  <c r="I15" i="70"/>
  <c r="G9" i="70"/>
  <c r="G26" i="70"/>
  <c r="G17" i="70"/>
  <c r="G31" i="70"/>
  <c r="G19" i="70"/>
  <c r="G10" i="70"/>
  <c r="G27" i="70"/>
  <c r="G18" i="70"/>
  <c r="G13" i="70"/>
  <c r="G14" i="70"/>
  <c r="G28" i="70"/>
  <c r="G12" i="70"/>
  <c r="G29" i="70"/>
  <c r="G23" i="70"/>
  <c r="G11" i="70"/>
  <c r="G21" i="70"/>
  <c r="G30" i="70"/>
  <c r="G25" i="70"/>
  <c r="G15" i="70"/>
  <c r="G22" i="70"/>
  <c r="G24" i="70"/>
  <c r="G20" i="70"/>
  <c r="G32" i="70"/>
  <c r="G16"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E31" i="6"/>
  <c r="M31" i="6"/>
  <c r="U31" i="6"/>
  <c r="I32" i="5"/>
  <c r="K32" i="5"/>
  <c r="S32" i="5"/>
  <c r="E32" i="5"/>
  <c r="M32" i="5"/>
  <c r="Q10" i="1"/>
  <c r="Q16" i="1"/>
  <c r="Q17" i="1"/>
  <c r="Q19" i="1"/>
  <c r="Q9" i="1"/>
  <c r="Q11" i="1"/>
  <c r="Q15" i="1"/>
  <c r="Q21" i="1"/>
  <c r="Q18" i="1"/>
  <c r="Q13" i="1"/>
  <c r="Q14" i="1"/>
  <c r="I9" i="11"/>
  <c r="Q9" i="11"/>
  <c r="M16" i="1"/>
  <c r="M21" i="1"/>
  <c r="M11" i="1"/>
  <c r="M14" i="1"/>
  <c r="M15" i="1"/>
  <c r="M10" i="1"/>
  <c r="M17" i="1"/>
  <c r="M19" i="1"/>
  <c r="M18" i="1"/>
  <c r="M20" i="1"/>
  <c r="M9" i="1"/>
  <c r="M13" i="1"/>
  <c r="M12" i="1"/>
  <c r="K10" i="3"/>
  <c r="K16" i="3"/>
  <c r="K17" i="3"/>
  <c r="K19" i="3"/>
  <c r="K9" i="3"/>
  <c r="K11" i="3"/>
  <c r="K12" i="3"/>
  <c r="K15" i="3"/>
  <c r="K21" i="3"/>
  <c r="K18" i="3"/>
  <c r="K20" i="3"/>
  <c r="K13" i="3"/>
  <c r="K14" i="3"/>
  <c r="E16" i="11"/>
  <c r="E14" i="11"/>
  <c r="E9" i="11"/>
  <c r="E10" i="11"/>
  <c r="E12" i="11"/>
  <c r="E11" i="11"/>
  <c r="E13" i="11"/>
  <c r="E15" i="11"/>
  <c r="K14" i="1"/>
  <c r="K17" i="1"/>
  <c r="K19" i="1"/>
  <c r="K13" i="1"/>
  <c r="K12" i="1"/>
  <c r="K15" i="1"/>
  <c r="K10" i="1"/>
  <c r="K16" i="1"/>
  <c r="K21" i="1"/>
  <c r="K18" i="1"/>
  <c r="K20" i="1"/>
  <c r="K9" i="1"/>
  <c r="K11" i="1"/>
  <c r="S21" i="1"/>
  <c r="S18" i="1"/>
  <c r="S9" i="1"/>
  <c r="S11" i="1"/>
  <c r="S14" i="1"/>
  <c r="S20" i="1"/>
  <c r="S17" i="1"/>
  <c r="S19" i="1"/>
  <c r="S12" i="1"/>
  <c r="S13" i="1"/>
  <c r="S15" i="1"/>
  <c r="S10" i="1"/>
  <c r="S16" i="1"/>
  <c r="O9" i="1"/>
  <c r="O13" i="1"/>
  <c r="O14" i="1"/>
  <c r="O15" i="1"/>
  <c r="O16" i="1"/>
  <c r="O17" i="1"/>
  <c r="O19" i="1"/>
  <c r="O18" i="1"/>
  <c r="O11" i="1"/>
  <c r="O10" i="1"/>
  <c r="O21" i="1"/>
  <c r="M21" i="3"/>
  <c r="M18" i="3"/>
  <c r="M20" i="3"/>
  <c r="M9" i="3"/>
  <c r="M11" i="3"/>
  <c r="M14" i="3"/>
  <c r="M17" i="3"/>
  <c r="M19" i="3"/>
  <c r="M13" i="3"/>
  <c r="M12" i="3"/>
  <c r="M15" i="3"/>
  <c r="M10" i="3"/>
  <c r="M16" i="3"/>
  <c r="G14" i="11"/>
  <c r="G9" i="11"/>
  <c r="G15" i="11"/>
  <c r="G16" i="11"/>
  <c r="G10" i="11"/>
  <c r="G13" i="11"/>
  <c r="G12" i="11"/>
  <c r="Q9" i="9"/>
  <c r="E14" i="9"/>
  <c r="E11" i="9"/>
  <c r="E10" i="9"/>
  <c r="E9" i="9"/>
  <c r="E13" i="9"/>
  <c r="E12" i="9"/>
  <c r="E15" i="9"/>
  <c r="G9" i="9"/>
  <c r="I9" i="9"/>
  <c r="O22" i="64"/>
  <c r="Q13" i="64"/>
  <c r="Q18" i="64"/>
  <c r="Q19" i="64"/>
  <c r="Q10" i="64"/>
  <c r="Q14" i="64"/>
  <c r="Q20" i="64"/>
  <c r="Q11" i="64"/>
  <c r="Q17" i="64"/>
  <c r="Q22" i="64"/>
  <c r="Q25" i="64"/>
  <c r="Q16" i="64"/>
  <c r="Q12" i="64"/>
  <c r="Q15" i="64"/>
  <c r="Q23" i="64"/>
  <c r="Q21" i="64"/>
  <c r="S11" i="64"/>
  <c r="S17" i="64"/>
  <c r="S25" i="64"/>
  <c r="S23" i="64"/>
  <c r="S24" i="64"/>
  <c r="S13" i="64"/>
  <c r="S18" i="64"/>
  <c r="S20" i="64"/>
  <c r="S22" i="64"/>
  <c r="S12" i="64"/>
  <c r="S15" i="64"/>
  <c r="S16" i="64"/>
  <c r="S10" i="64"/>
  <c r="S14" i="64"/>
  <c r="S19" i="64"/>
  <c r="S21" i="64"/>
  <c r="S9" i="64"/>
  <c r="M9" i="64"/>
  <c r="M10" i="64"/>
  <c r="M14" i="64"/>
  <c r="M19" i="64"/>
  <c r="M12" i="64"/>
  <c r="M15" i="64"/>
  <c r="M20" i="64"/>
  <c r="M23" i="64"/>
  <c r="M22" i="64"/>
  <c r="M25" i="64"/>
  <c r="M13" i="64"/>
  <c r="M18" i="64"/>
  <c r="M16" i="64"/>
  <c r="M11" i="64"/>
  <c r="M17" i="64"/>
  <c r="M21" i="64"/>
  <c r="M24" i="64"/>
  <c r="K14" i="42"/>
  <c r="K14" i="41"/>
  <c r="I14" i="42"/>
  <c r="I14" i="41"/>
  <c r="I19" i="30"/>
  <c r="I25" i="30"/>
  <c r="I20" i="30"/>
  <c r="I12" i="30"/>
  <c r="I11" i="30"/>
  <c r="I15" i="30"/>
  <c r="I26" i="30"/>
  <c r="I10" i="30"/>
  <c r="I29" i="30"/>
  <c r="I14" i="30"/>
  <c r="I17" i="30"/>
  <c r="I24" i="30"/>
  <c r="I18" i="30"/>
  <c r="I23" i="30"/>
  <c r="I28" i="30"/>
  <c r="I9" i="30"/>
  <c r="I13" i="30"/>
  <c r="I22" i="30"/>
  <c r="I16" i="30"/>
  <c r="I21" i="30"/>
  <c r="I27" i="30"/>
  <c r="G12" i="29"/>
  <c r="G24" i="29"/>
  <c r="G28" i="29"/>
  <c r="G10" i="29"/>
  <c r="G9" i="29"/>
  <c r="G25" i="29"/>
  <c r="G16" i="29"/>
  <c r="G15" i="29"/>
  <c r="G19" i="29"/>
  <c r="G18" i="29"/>
  <c r="G20" i="29"/>
  <c r="G29" i="29"/>
  <c r="G13" i="29"/>
  <c r="G22" i="29"/>
  <c r="G14" i="29"/>
  <c r="G21" i="29"/>
  <c r="G17" i="29"/>
  <c r="G27" i="29"/>
  <c r="G11" i="29"/>
  <c r="G23" i="29"/>
  <c r="G26" i="29"/>
  <c r="M10" i="61"/>
  <c r="M11" i="61"/>
  <c r="S20" i="49"/>
  <c r="E22" i="65"/>
  <c r="E13" i="65"/>
  <c r="E18" i="65"/>
  <c r="E16" i="65"/>
  <c r="E25" i="65"/>
  <c r="E12" i="65"/>
  <c r="E15" i="65"/>
  <c r="E20" i="65"/>
  <c r="E24" i="65"/>
  <c r="E14" i="65"/>
  <c r="E19" i="65"/>
  <c r="E9" i="65"/>
  <c r="E10" i="65"/>
  <c r="E11" i="65"/>
  <c r="E17" i="65"/>
  <c r="E21" i="65"/>
  <c r="E23" i="65"/>
  <c r="M24" i="65"/>
  <c r="M22" i="65"/>
  <c r="M18" i="65"/>
  <c r="M25" i="65"/>
  <c r="M15" i="65"/>
  <c r="M9" i="65"/>
  <c r="M11" i="65"/>
  <c r="M17" i="65"/>
  <c r="M21" i="65"/>
  <c r="M23" i="65"/>
  <c r="M13" i="65"/>
  <c r="M16" i="65"/>
  <c r="M12" i="65"/>
  <c r="M20" i="65"/>
  <c r="M10" i="65"/>
  <c r="M14" i="65"/>
  <c r="M19" i="65"/>
  <c r="G9" i="64"/>
  <c r="G25" i="64"/>
  <c r="G12" i="64"/>
  <c r="G13" i="64"/>
  <c r="G15" i="64"/>
  <c r="G18" i="64"/>
  <c r="G20" i="64"/>
  <c r="G16" i="64"/>
  <c r="G24" i="64"/>
  <c r="G23" i="64"/>
  <c r="G10" i="64"/>
  <c r="G14" i="64"/>
  <c r="G19" i="64"/>
  <c r="G21" i="64"/>
  <c r="G17" i="64"/>
  <c r="G22" i="64"/>
  <c r="G11" i="64"/>
  <c r="G23" i="62"/>
  <c r="G17" i="62"/>
  <c r="G20" i="62"/>
  <c r="G19" i="62"/>
  <c r="G24" i="62"/>
  <c r="G11" i="62"/>
  <c r="G14" i="62"/>
  <c r="G13" i="62"/>
  <c r="G21" i="62"/>
  <c r="G9" i="62"/>
  <c r="G15" i="62"/>
  <c r="G18" i="62"/>
  <c r="G22" i="62"/>
  <c r="G10" i="62"/>
  <c r="G16" i="62"/>
  <c r="G25" i="62"/>
  <c r="G12" i="62"/>
  <c r="O23" i="62"/>
  <c r="O13" i="62"/>
  <c r="O18" i="62"/>
  <c r="O21" i="62"/>
  <c r="O20" i="62"/>
  <c r="O19" i="62"/>
  <c r="O10" i="62"/>
  <c r="O22" i="62"/>
  <c r="O16" i="62"/>
  <c r="O25" i="62"/>
  <c r="O12" i="62"/>
  <c r="O17" i="62"/>
  <c r="O24" i="62"/>
  <c r="O11" i="62"/>
  <c r="O14" i="62"/>
  <c r="O15" i="62"/>
  <c r="O9" i="62"/>
  <c r="G12" i="65"/>
  <c r="G14" i="65"/>
  <c r="G9" i="65"/>
  <c r="G22" i="65"/>
  <c r="G20" i="65"/>
  <c r="G13" i="65"/>
  <c r="G16" i="65"/>
  <c r="G19" i="65"/>
  <c r="G23" i="65"/>
  <c r="G11" i="65"/>
  <c r="G17" i="65"/>
  <c r="G21" i="65"/>
  <c r="G15" i="65"/>
  <c r="G18" i="65"/>
  <c r="G25" i="65"/>
  <c r="G24" i="65"/>
  <c r="G10" i="65"/>
  <c r="O23" i="65"/>
  <c r="O10" i="65"/>
  <c r="O22" i="65"/>
  <c r="O14" i="65"/>
  <c r="O20" i="65"/>
  <c r="O13" i="65"/>
  <c r="O16" i="65"/>
  <c r="O12" i="65"/>
  <c r="O15" i="65"/>
  <c r="O11" i="65"/>
  <c r="O21" i="65"/>
  <c r="O25" i="65"/>
  <c r="O19" i="65"/>
  <c r="O18" i="65"/>
  <c r="O17" i="65"/>
  <c r="I12" i="64"/>
  <c r="I13" i="64"/>
  <c r="I15" i="64"/>
  <c r="I18" i="64"/>
  <c r="I20" i="64"/>
  <c r="I16" i="64"/>
  <c r="I25" i="64"/>
  <c r="I11" i="64"/>
  <c r="I17" i="64"/>
  <c r="I21" i="64"/>
  <c r="I24" i="64"/>
  <c r="I23" i="64"/>
  <c r="I10" i="64"/>
  <c r="I14" i="64"/>
  <c r="I19" i="64"/>
  <c r="I9" i="64"/>
  <c r="I22" i="64"/>
  <c r="I9" i="62"/>
  <c r="I23" i="62"/>
  <c r="I16" i="62"/>
  <c r="I15" i="62"/>
  <c r="I11" i="62"/>
  <c r="I20" i="62"/>
  <c r="I10" i="62"/>
  <c r="I14" i="62"/>
  <c r="I22" i="62"/>
  <c r="I24" i="62"/>
  <c r="I21" i="62"/>
  <c r="I19" i="62"/>
  <c r="I25" i="62"/>
  <c r="I12" i="62"/>
  <c r="I18" i="62"/>
  <c r="I13" i="62"/>
  <c r="I17" i="62"/>
  <c r="I25" i="65"/>
  <c r="I10" i="65"/>
  <c r="I23" i="65"/>
  <c r="I12" i="65"/>
  <c r="I20" i="65"/>
  <c r="I18" i="65"/>
  <c r="I24" i="65"/>
  <c r="I22" i="65"/>
  <c r="I14" i="65"/>
  <c r="I19" i="65"/>
  <c r="I16" i="65"/>
  <c r="I11" i="65"/>
  <c r="I13" i="65"/>
  <c r="I15" i="65"/>
  <c r="I9" i="65"/>
  <c r="I17" i="65"/>
  <c r="I21" i="65"/>
  <c r="Q12" i="65"/>
  <c r="Q15" i="65"/>
  <c r="Q20" i="65"/>
  <c r="Q13" i="65"/>
  <c r="Q18" i="65"/>
  <c r="Q16" i="65"/>
  <c r="Q25" i="65"/>
  <c r="Q10" i="65"/>
  <c r="Q14" i="65"/>
  <c r="Q19" i="65"/>
  <c r="Q11" i="65"/>
  <c r="Q17" i="65"/>
  <c r="Q21" i="65"/>
  <c r="Q22" i="65"/>
  <c r="Q23" i="65"/>
  <c r="K22" i="64"/>
  <c r="K23" i="64"/>
  <c r="K25" i="64"/>
  <c r="K12" i="64"/>
  <c r="K14" i="64"/>
  <c r="K20" i="64"/>
  <c r="K11" i="64"/>
  <c r="K18" i="64"/>
  <c r="K21" i="64"/>
  <c r="K24" i="64"/>
  <c r="K10" i="64"/>
  <c r="K15" i="64"/>
  <c r="K19" i="64"/>
  <c r="K16" i="64"/>
  <c r="K13" i="64"/>
  <c r="K9" i="64"/>
  <c r="K17" i="64"/>
  <c r="K23" i="62"/>
  <c r="K18" i="62"/>
  <c r="K19" i="62"/>
  <c r="K24" i="62"/>
  <c r="K20" i="62"/>
  <c r="K21" i="62"/>
  <c r="K25" i="62"/>
  <c r="K12" i="62"/>
  <c r="K11" i="62"/>
  <c r="K14" i="62"/>
  <c r="K13" i="62"/>
  <c r="K9" i="62"/>
  <c r="K15" i="62"/>
  <c r="K17" i="62"/>
  <c r="K10" i="62"/>
  <c r="K22" i="62"/>
  <c r="K16" i="62"/>
  <c r="K10" i="65"/>
  <c r="K13" i="65"/>
  <c r="K18" i="65"/>
  <c r="K16" i="65"/>
  <c r="K12" i="65"/>
  <c r="K15" i="65"/>
  <c r="K20" i="65"/>
  <c r="K9" i="65"/>
  <c r="K14" i="65"/>
  <c r="K25" i="65"/>
  <c r="K24" i="65"/>
  <c r="K19" i="65"/>
  <c r="K23" i="65"/>
  <c r="K11" i="65"/>
  <c r="K17" i="65"/>
  <c r="K21" i="65"/>
  <c r="K22" i="65"/>
  <c r="S10" i="65"/>
  <c r="S22" i="65"/>
  <c r="S19" i="65"/>
  <c r="S13" i="65"/>
  <c r="S18" i="65"/>
  <c r="S16" i="65"/>
  <c r="S15" i="65"/>
  <c r="S20" i="65"/>
  <c r="S9" i="65"/>
  <c r="S11" i="65"/>
  <c r="S17" i="65"/>
  <c r="S21" i="65"/>
  <c r="S14" i="65"/>
  <c r="S24" i="65"/>
  <c r="S25" i="65"/>
  <c r="S12" i="65"/>
  <c r="S23" i="65"/>
  <c r="E10" i="64"/>
  <c r="E11" i="64"/>
  <c r="E14" i="64"/>
  <c r="E17" i="64"/>
  <c r="E19" i="64"/>
  <c r="E21" i="64"/>
  <c r="E9" i="64"/>
  <c r="E13" i="64"/>
  <c r="E18" i="64"/>
  <c r="E16" i="64"/>
  <c r="E22" i="64"/>
  <c r="E23" i="64"/>
  <c r="E25" i="64"/>
  <c r="E24" i="64"/>
  <c r="E12" i="64"/>
  <c r="E15" i="64"/>
  <c r="E20" i="64"/>
  <c r="E9" i="62"/>
  <c r="E11" i="62"/>
  <c r="E14" i="62"/>
  <c r="E19" i="62"/>
  <c r="E22" i="62"/>
  <c r="E25" i="62"/>
  <c r="E21" i="62"/>
  <c r="E24" i="62"/>
  <c r="E23" i="62"/>
  <c r="E15" i="62"/>
  <c r="E12" i="62"/>
  <c r="E18" i="62"/>
  <c r="E17" i="62"/>
  <c r="E13" i="62"/>
  <c r="E20" i="62"/>
  <c r="E10" i="62"/>
  <c r="E16" i="62"/>
  <c r="M9" i="62"/>
  <c r="M23" i="62"/>
  <c r="M16" i="62"/>
  <c r="M15" i="62"/>
  <c r="M24" i="62"/>
  <c r="M19" i="62"/>
  <c r="M25" i="62"/>
  <c r="M17" i="62"/>
  <c r="M13" i="62"/>
  <c r="M20" i="62"/>
  <c r="M10" i="62"/>
  <c r="M11" i="62"/>
  <c r="M14" i="62"/>
  <c r="M22" i="62"/>
  <c r="M21" i="62"/>
  <c r="M18" i="62"/>
  <c r="M12" i="62"/>
  <c r="E11" i="70"/>
  <c r="E16" i="70"/>
  <c r="E18" i="70"/>
  <c r="E20" i="70"/>
  <c r="E30" i="70"/>
  <c r="E32" i="70"/>
  <c r="E12" i="70"/>
  <c r="E21" i="70"/>
  <c r="E15" i="70"/>
  <c r="E24" i="70"/>
  <c r="E27" i="70"/>
  <c r="E28" i="70"/>
  <c r="E14" i="70"/>
  <c r="E9" i="70"/>
  <c r="E10" i="70"/>
  <c r="E23" i="70"/>
  <c r="E29" i="70"/>
  <c r="E31" i="70"/>
  <c r="E13" i="70"/>
  <c r="E17" i="70"/>
  <c r="E25" i="70"/>
  <c r="E19" i="70"/>
  <c r="E22" i="70"/>
  <c r="E26" i="70"/>
  <c r="E11" i="71"/>
  <c r="E17" i="71"/>
  <c r="E19" i="71"/>
  <c r="E25" i="71"/>
  <c r="E31" i="71"/>
  <c r="E9" i="71"/>
  <c r="E14" i="71"/>
  <c r="E10" i="71"/>
  <c r="E22" i="71"/>
  <c r="E23" i="71"/>
  <c r="E26" i="71"/>
  <c r="E29" i="71"/>
  <c r="E12" i="71"/>
  <c r="E15" i="71"/>
  <c r="E27" i="71"/>
  <c r="E13" i="71"/>
  <c r="E18" i="71"/>
  <c r="E16" i="71"/>
  <c r="E20" i="71"/>
  <c r="E32" i="71"/>
  <c r="E30" i="71"/>
  <c r="E21" i="71"/>
  <c r="E24" i="71"/>
  <c r="E28" i="71"/>
  <c r="G11" i="71"/>
  <c r="G16" i="71"/>
  <c r="G18" i="71"/>
  <c r="G20" i="71"/>
  <c r="G24" i="71"/>
  <c r="G27" i="71"/>
  <c r="G28" i="71"/>
  <c r="G31" i="71"/>
  <c r="G21" i="71"/>
  <c r="G15" i="71"/>
  <c r="G25" i="71"/>
  <c r="G32" i="71"/>
  <c r="G12" i="71"/>
  <c r="G23" i="71"/>
  <c r="G19" i="71"/>
  <c r="G29" i="71"/>
  <c r="G13" i="71"/>
  <c r="G10" i="71"/>
  <c r="G17" i="71"/>
  <c r="G26" i="71"/>
  <c r="G14" i="71"/>
  <c r="G9" i="71"/>
  <c r="G22" i="71"/>
  <c r="G30" i="71"/>
  <c r="Q8" i="40"/>
  <c r="K8" i="40"/>
  <c r="I13" i="39"/>
  <c r="I16" i="39"/>
  <c r="I9" i="39"/>
  <c r="I12" i="39"/>
  <c r="I15" i="39"/>
  <c r="I10" i="39"/>
  <c r="I14" i="39"/>
  <c r="I11"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6" i="61"/>
  <c r="W14" i="52"/>
  <c r="W33" i="6"/>
  <c r="W11" i="49"/>
  <c r="W19" i="49"/>
  <c r="W15" i="49"/>
  <c r="W13" i="49"/>
  <c r="W22" i="49"/>
  <c r="W16" i="49"/>
  <c r="W8" i="49"/>
  <c r="W17" i="49"/>
  <c r="W18" i="49"/>
  <c r="W12" i="49"/>
  <c r="W14" i="49"/>
  <c r="W13" i="51"/>
  <c r="W14" i="51"/>
  <c r="G14" i="42"/>
  <c r="G14" i="41"/>
  <c r="K10" i="61"/>
  <c r="K11" i="61"/>
  <c r="Y14" i="49"/>
  <c r="Y11" i="49"/>
  <c r="Y12" i="49"/>
  <c r="Y13" i="49"/>
  <c r="Y15" i="49"/>
  <c r="Y16" i="49"/>
  <c r="Y18" i="49"/>
  <c r="Y17" i="49"/>
  <c r="Y19" i="49"/>
  <c r="Y8" i="49"/>
  <c r="G30" i="28"/>
  <c r="Q20" i="50"/>
  <c r="I27" i="31"/>
  <c r="I27" i="32"/>
  <c r="G14" i="69"/>
  <c r="O19" i="69"/>
  <c r="M12" i="69"/>
  <c r="Q22" i="68"/>
  <c r="S18" i="68"/>
  <c r="O23" i="68"/>
  <c r="I8" i="72"/>
  <c r="O20" i="69"/>
  <c r="O23" i="69"/>
  <c r="M14" i="69"/>
  <c r="Q15" i="69"/>
  <c r="E15" i="68"/>
  <c r="S24" i="68"/>
  <c r="O8" i="68"/>
  <c r="E11" i="68"/>
  <c r="Q12" i="68"/>
  <c r="M13" i="68"/>
  <c r="E16" i="68"/>
  <c r="G26" i="68"/>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17" i="68"/>
  <c r="S12" i="68"/>
  <c r="S21" i="68"/>
  <c r="O24" i="68"/>
  <c r="S25" i="68"/>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D36" i="71"/>
  <c r="D36" i="70"/>
  <c r="I8" i="70"/>
  <c r="G8" i="70"/>
  <c r="L36" i="71"/>
  <c r="G8" i="72"/>
  <c r="L36" i="70"/>
  <c r="K8" i="70"/>
  <c r="F34" i="73"/>
  <c r="K8" i="72"/>
  <c r="Q8" i="71"/>
  <c r="S8" i="70"/>
  <c r="L34" i="72"/>
  <c r="N34" i="73"/>
  <c r="S8" i="72"/>
  <c r="Q8" i="70"/>
  <c r="S8" i="71"/>
  <c r="O8" i="70"/>
  <c r="G12" i="40"/>
  <c r="G12" i="39"/>
  <c r="G23" i="24"/>
  <c r="D31" i="69"/>
  <c r="Q9" i="69"/>
  <c r="G22" i="30"/>
  <c r="G20" i="30"/>
  <c r="I36" i="56"/>
  <c r="I38" i="56"/>
  <c r="I32" i="56"/>
  <c r="K24" i="60"/>
  <c r="K26" i="61"/>
  <c r="K9" i="2"/>
  <c r="I35"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11" i="61"/>
  <c r="I10" i="61"/>
  <c r="I31"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3" i="58"/>
  <c r="E10" i="33"/>
  <c r="G13" i="33"/>
  <c r="O8" i="58"/>
  <c r="E9" i="59"/>
  <c r="O10" i="58"/>
  <c r="I16" i="58"/>
  <c r="Q9" i="58"/>
  <c r="I9" i="60"/>
  <c r="Q9" i="60"/>
  <c r="E9" i="67"/>
  <c r="M9" i="67"/>
  <c r="E8" i="66"/>
  <c r="M8" i="66"/>
  <c r="I9" i="66"/>
  <c r="Q9" i="66"/>
  <c r="G8" i="31"/>
  <c r="K9" i="37"/>
  <c r="O12" i="45"/>
  <c r="Q9" i="50"/>
  <c r="G15" i="58"/>
  <c r="O9" i="61"/>
  <c r="Q8" i="45"/>
  <c r="G15" i="39"/>
  <c r="J19" i="41"/>
  <c r="R19" i="41"/>
  <c r="E8" i="51"/>
  <c r="M8" i="51"/>
  <c r="U8" i="51"/>
  <c r="I9" i="51"/>
  <c r="Q9" i="51"/>
  <c r="Y9" i="51"/>
  <c r="I8" i="52"/>
  <c r="Q8" i="52"/>
  <c r="Y8" i="52"/>
  <c r="E9" i="52"/>
  <c r="M9" i="52"/>
  <c r="U9" i="52"/>
  <c r="G9" i="56"/>
  <c r="E8" i="36"/>
  <c r="M8" i="36"/>
  <c r="I9" i="36"/>
  <c r="Q9" i="36"/>
  <c r="Y8" i="48"/>
  <c r="M11" i="47"/>
  <c r="U11" i="47"/>
  <c r="I10" i="32"/>
  <c r="K10" i="31"/>
  <c r="G12" i="31"/>
  <c r="G8" i="33"/>
  <c r="O8" i="33"/>
  <c r="K10" i="33"/>
  <c r="S10" i="33"/>
  <c r="G11" i="33"/>
  <c r="I12" i="33"/>
  <c r="Q12" i="33"/>
  <c r="E13" i="33"/>
  <c r="M13" i="33"/>
  <c r="I14" i="33"/>
  <c r="Q14" i="33"/>
  <c r="E27" i="37"/>
  <c r="G13" i="37"/>
  <c r="E12" i="37"/>
  <c r="E14" i="37"/>
  <c r="I15" i="37"/>
  <c r="E11" i="39"/>
  <c r="E16" i="39"/>
  <c r="K16" i="45"/>
  <c r="I11" i="45"/>
  <c r="I13" i="45"/>
  <c r="Q13" i="45"/>
  <c r="I11" i="50"/>
  <c r="I13" i="50"/>
  <c r="G10" i="52"/>
  <c r="O10" i="52"/>
  <c r="W10" i="52"/>
  <c r="K11" i="52"/>
  <c r="S11" i="52"/>
  <c r="AA11" i="52"/>
  <c r="G12" i="52"/>
  <c r="O12" i="52"/>
  <c r="AA12" i="52"/>
  <c r="G13" i="52"/>
  <c r="O13" i="52"/>
  <c r="W13" i="52"/>
  <c r="K14" i="52"/>
  <c r="S14" i="52"/>
  <c r="I11" i="33"/>
  <c r="S14" i="33"/>
  <c r="I10" i="37"/>
  <c r="K13" i="37"/>
  <c r="K30" i="37"/>
  <c r="E10" i="45"/>
  <c r="G12" i="45"/>
  <c r="G14" i="45"/>
  <c r="K10" i="50"/>
  <c r="O12" i="50"/>
  <c r="I10" i="52"/>
  <c r="Q10" i="52"/>
  <c r="Y10" i="52"/>
  <c r="E11" i="52"/>
  <c r="M11" i="52"/>
  <c r="U11" i="52"/>
  <c r="I12" i="52"/>
  <c r="Q12" i="52"/>
  <c r="I13" i="52"/>
  <c r="Q13" i="52"/>
  <c r="Y13" i="52"/>
  <c r="E14" i="52"/>
  <c r="M14" i="52"/>
  <c r="U14" i="52"/>
  <c r="O15" i="58"/>
  <c r="E15" i="39"/>
  <c r="G10" i="31"/>
  <c r="Q10" i="34"/>
  <c r="J18" i="33"/>
  <c r="R18" i="33"/>
  <c r="G10" i="33"/>
  <c r="O10" i="33"/>
  <c r="K11" i="33"/>
  <c r="E12" i="33"/>
  <c r="M12" i="33"/>
  <c r="I13" i="33"/>
  <c r="Q13" i="33"/>
  <c r="E14" i="33"/>
  <c r="M14" i="33"/>
  <c r="E8" i="35"/>
  <c r="M8" i="35"/>
  <c r="I9" i="35"/>
  <c r="Q9" i="35"/>
  <c r="I22" i="37"/>
  <c r="K11" i="37"/>
  <c r="E12" i="40"/>
  <c r="E9" i="39"/>
  <c r="E12" i="39"/>
  <c r="G10" i="39"/>
  <c r="I8" i="42"/>
  <c r="Y35" i="44"/>
  <c r="G22" i="43"/>
  <c r="O28" i="43"/>
  <c r="I8" i="45"/>
  <c r="O9" i="45"/>
  <c r="M13" i="50"/>
  <c r="I12" i="50"/>
  <c r="M10" i="50"/>
  <c r="E11" i="50"/>
  <c r="E13" i="50"/>
  <c r="G8" i="51"/>
  <c r="O8" i="51"/>
  <c r="W8" i="51"/>
  <c r="K8" i="52"/>
  <c r="S8" i="52"/>
  <c r="AA8" i="52"/>
  <c r="G9" i="52"/>
  <c r="O9" i="52"/>
  <c r="W9" i="52"/>
  <c r="K10" i="52"/>
  <c r="G10" i="59"/>
  <c r="S10" i="58"/>
  <c r="K14" i="33"/>
  <c r="E22" i="37"/>
  <c r="G11" i="39"/>
  <c r="G16" i="39"/>
  <c r="W35" i="44"/>
  <c r="K12" i="31"/>
  <c r="I13" i="31"/>
  <c r="D18" i="33"/>
  <c r="L18" i="33"/>
  <c r="I10" i="33"/>
  <c r="Q10" i="33"/>
  <c r="E11" i="33"/>
  <c r="S11" i="33"/>
  <c r="G12" i="33"/>
  <c r="O12" i="33"/>
  <c r="K13" i="33"/>
  <c r="S13" i="33"/>
  <c r="G14" i="33"/>
  <c r="O14" i="33"/>
  <c r="J14" i="36"/>
  <c r="R14" i="36"/>
  <c r="G8" i="35"/>
  <c r="O8" i="35"/>
  <c r="K9" i="35"/>
  <c r="S9" i="35"/>
  <c r="E11" i="37"/>
  <c r="K16" i="37"/>
  <c r="E17" i="37"/>
  <c r="J20" i="39"/>
  <c r="R20" i="39"/>
  <c r="G9" i="39"/>
  <c r="G13" i="39"/>
  <c r="E14" i="39"/>
  <c r="N19" i="41"/>
  <c r="K9" i="44"/>
  <c r="G11" i="45"/>
  <c r="O13" i="45"/>
  <c r="K15" i="45"/>
  <c r="O9" i="48"/>
  <c r="G12" i="50"/>
  <c r="O10" i="50"/>
  <c r="K12" i="50"/>
  <c r="D26" i="49"/>
  <c r="L27" i="49"/>
  <c r="T28" i="49"/>
  <c r="I9" i="49"/>
  <c r="Q9" i="49"/>
  <c r="K10" i="49"/>
  <c r="S10" i="49"/>
  <c r="AA11" i="49"/>
  <c r="G12" i="49"/>
  <c r="O12" i="49"/>
  <c r="G12"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4" i="58"/>
  <c r="E9" i="58"/>
  <c r="M9" i="58"/>
  <c r="S9" i="58"/>
  <c r="G10" i="58"/>
  <c r="I11" i="58"/>
  <c r="K13" i="58"/>
  <c r="E14" i="58"/>
  <c r="M14" i="58"/>
  <c r="O19"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6" i="58"/>
  <c r="S8" i="58"/>
  <c r="G9" i="58"/>
  <c r="S13" i="58"/>
  <c r="K15" i="58"/>
  <c r="E16"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4" i="59"/>
  <c r="O10" i="59"/>
  <c r="G13" i="59"/>
  <c r="I9" i="58"/>
  <c r="K10" i="58"/>
  <c r="E11" i="58"/>
  <c r="M11" i="58"/>
  <c r="G13" i="58"/>
  <c r="I14" i="58"/>
  <c r="S15"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6" i="62"/>
  <c r="S18" i="62"/>
  <c r="F29" i="62"/>
  <c r="I8" i="62"/>
  <c r="Q8" i="62"/>
  <c r="S10" i="62"/>
  <c r="S14" i="62"/>
  <c r="S17" i="62"/>
  <c r="S19" i="62"/>
  <c r="S20" i="62"/>
  <c r="S23" i="62"/>
  <c r="S11" i="62"/>
  <c r="S12" i="62"/>
  <c r="S13" i="62"/>
  <c r="S15"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6" i="63"/>
  <c r="E22" i="63"/>
  <c r="I23" i="63"/>
  <c r="I24" i="63"/>
  <c r="G9" i="63"/>
  <c r="K10" i="63"/>
  <c r="G11" i="63"/>
  <c r="K12" i="63"/>
  <c r="K13" i="63"/>
  <c r="G14" i="63"/>
  <c r="K16" i="63"/>
  <c r="G17" i="63"/>
  <c r="K18" i="63"/>
  <c r="G19" i="63"/>
  <c r="K15" i="63"/>
  <c r="G20" i="63"/>
  <c r="K21" i="63"/>
  <c r="G22" i="63"/>
  <c r="K23" i="63"/>
  <c r="K24" i="63"/>
  <c r="G25" i="63"/>
  <c r="E11" i="63"/>
  <c r="I12" i="63"/>
  <c r="E17" i="63"/>
  <c r="I18" i="63"/>
  <c r="E20" i="63"/>
  <c r="I21" i="63"/>
  <c r="E8" i="63"/>
  <c r="M8" i="63"/>
  <c r="I9" i="63"/>
  <c r="E10" i="63"/>
  <c r="I11" i="63"/>
  <c r="E12" i="63"/>
  <c r="E13" i="63"/>
  <c r="I14" i="63"/>
  <c r="E16" i="63"/>
  <c r="I17" i="63"/>
  <c r="E18" i="63"/>
  <c r="I19" i="63"/>
  <c r="E15" i="63"/>
  <c r="I20" i="63"/>
  <c r="E21" i="63"/>
  <c r="I22" i="63"/>
  <c r="E23" i="63"/>
  <c r="E24" i="63"/>
  <c r="I25" i="63"/>
  <c r="I13" i="63"/>
  <c r="E19" i="63"/>
  <c r="I15" i="63"/>
  <c r="E25" i="63"/>
  <c r="K9" i="63"/>
  <c r="G10" i="63"/>
  <c r="K11" i="63"/>
  <c r="G12" i="63"/>
  <c r="G13" i="63"/>
  <c r="K14" i="63"/>
  <c r="G16" i="63"/>
  <c r="K17" i="63"/>
  <c r="G18" i="63"/>
  <c r="K19" i="63"/>
  <c r="G15"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5" i="60"/>
  <c r="Q16" i="60"/>
  <c r="E18" i="60"/>
  <c r="I14" i="60"/>
  <c r="M19" i="60"/>
  <c r="I20" i="60"/>
  <c r="M21" i="60"/>
  <c r="Q22" i="60"/>
  <c r="I24" i="60"/>
  <c r="M25" i="60"/>
  <c r="K9" i="60"/>
  <c r="S9" i="60"/>
  <c r="G10" i="60"/>
  <c r="O10" i="60"/>
  <c r="K11" i="60"/>
  <c r="S11" i="60"/>
  <c r="G12" i="60"/>
  <c r="O12" i="60"/>
  <c r="K13" i="60"/>
  <c r="S13" i="60"/>
  <c r="G15" i="60"/>
  <c r="O15" i="60"/>
  <c r="K16" i="60"/>
  <c r="S16" i="60"/>
  <c r="K17" i="60"/>
  <c r="S17" i="60"/>
  <c r="G18" i="60"/>
  <c r="O18" i="60"/>
  <c r="K14" i="60"/>
  <c r="S14" i="60"/>
  <c r="G19" i="60"/>
  <c r="O19" i="60"/>
  <c r="K20" i="60"/>
  <c r="S20" i="60"/>
  <c r="G21" i="60"/>
  <c r="O21" i="60"/>
  <c r="K22" i="60"/>
  <c r="S22" i="60"/>
  <c r="G23" i="60"/>
  <c r="O23" i="60"/>
  <c r="S24" i="60"/>
  <c r="G25" i="60"/>
  <c r="O25" i="60"/>
  <c r="M10" i="60"/>
  <c r="M12" i="60"/>
  <c r="Q13" i="60"/>
  <c r="I17" i="60"/>
  <c r="M18" i="60"/>
  <c r="Q14" i="60"/>
  <c r="E21" i="60"/>
  <c r="E23" i="60"/>
  <c r="E25" i="60"/>
  <c r="E9" i="60"/>
  <c r="M9" i="60"/>
  <c r="I10" i="60"/>
  <c r="Q10" i="60"/>
  <c r="E11" i="60"/>
  <c r="M11" i="60"/>
  <c r="I12" i="60"/>
  <c r="Q12" i="60"/>
  <c r="E13" i="60"/>
  <c r="M13" i="60"/>
  <c r="I15" i="60"/>
  <c r="Q15" i="60"/>
  <c r="E16" i="60"/>
  <c r="M16" i="60"/>
  <c r="E17" i="60"/>
  <c r="M17" i="60"/>
  <c r="I18" i="60"/>
  <c r="Q18" i="60"/>
  <c r="E14" i="60"/>
  <c r="M14" i="60"/>
  <c r="I19" i="60"/>
  <c r="Q19" i="60"/>
  <c r="E20" i="60"/>
  <c r="M20" i="60"/>
  <c r="I21" i="60"/>
  <c r="Q21" i="60"/>
  <c r="E22" i="60"/>
  <c r="M22" i="60"/>
  <c r="I23" i="60"/>
  <c r="Q23" i="60"/>
  <c r="E24" i="60"/>
  <c r="I25" i="60"/>
  <c r="Q25" i="60"/>
  <c r="E10" i="60"/>
  <c r="Q11" i="60"/>
  <c r="E15" i="60"/>
  <c r="I16" i="60"/>
  <c r="Q17" i="60"/>
  <c r="E19" i="60"/>
  <c r="Q20" i="60"/>
  <c r="I22" i="60"/>
  <c r="M23" i="60"/>
  <c r="K10" i="60"/>
  <c r="S10" i="60"/>
  <c r="G11" i="60"/>
  <c r="O11" i="60"/>
  <c r="K12" i="60"/>
  <c r="S12" i="60"/>
  <c r="G13" i="60"/>
  <c r="O13" i="60"/>
  <c r="K15" i="60"/>
  <c r="S15" i="60"/>
  <c r="G16" i="60"/>
  <c r="O16" i="60"/>
  <c r="G17" i="60"/>
  <c r="O17" i="60"/>
  <c r="K18" i="60"/>
  <c r="S18" i="60"/>
  <c r="G14" i="60"/>
  <c r="O14"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2" i="61"/>
  <c r="G13" i="61"/>
  <c r="S14" i="61"/>
  <c r="O15" i="61"/>
  <c r="K17" i="61"/>
  <c r="G18" i="61"/>
  <c r="O19" i="61"/>
  <c r="K20" i="61"/>
  <c r="G16" i="61"/>
  <c r="S21" i="61"/>
  <c r="O22" i="61"/>
  <c r="K23" i="61"/>
  <c r="G24" i="61"/>
  <c r="S25" i="61"/>
  <c r="K27" i="61"/>
  <c r="S27" i="61"/>
  <c r="M12" i="61"/>
  <c r="I13" i="61"/>
  <c r="E14" i="61"/>
  <c r="Q15" i="61"/>
  <c r="M17" i="61"/>
  <c r="I18" i="61"/>
  <c r="Q19" i="61"/>
  <c r="E20" i="61"/>
  <c r="Q16" i="61"/>
  <c r="M21" i="61"/>
  <c r="I22" i="61"/>
  <c r="E23" i="61"/>
  <c r="Q24" i="61"/>
  <c r="M25" i="61"/>
  <c r="I26" i="61"/>
  <c r="E27" i="61"/>
  <c r="M27" i="61"/>
  <c r="K9" i="61"/>
  <c r="S9" i="61"/>
  <c r="G12" i="61"/>
  <c r="O12" i="61"/>
  <c r="K13" i="61"/>
  <c r="S13" i="61"/>
  <c r="G14" i="61"/>
  <c r="O14" i="61"/>
  <c r="K15" i="61"/>
  <c r="S15" i="61"/>
  <c r="G17" i="61"/>
  <c r="O17" i="61"/>
  <c r="K18" i="61"/>
  <c r="S18" i="61"/>
  <c r="K19" i="61"/>
  <c r="S19" i="61"/>
  <c r="G20" i="61"/>
  <c r="O20" i="61"/>
  <c r="K16" i="61"/>
  <c r="S16" i="61"/>
  <c r="G21" i="61"/>
  <c r="O21" i="61"/>
  <c r="K22" i="61"/>
  <c r="S22" i="61"/>
  <c r="G23" i="61"/>
  <c r="O23" i="61"/>
  <c r="K24" i="61"/>
  <c r="S24" i="61"/>
  <c r="G25" i="61"/>
  <c r="O25" i="61"/>
  <c r="S26" i="61"/>
  <c r="G27" i="61"/>
  <c r="O27" i="61"/>
  <c r="S10" i="61"/>
  <c r="G11" i="61"/>
  <c r="S12" i="61"/>
  <c r="O13" i="61"/>
  <c r="K14" i="61"/>
  <c r="G15" i="61"/>
  <c r="S17" i="61"/>
  <c r="O18" i="61"/>
  <c r="G19" i="61"/>
  <c r="S20" i="61"/>
  <c r="O16" i="61"/>
  <c r="K21" i="61"/>
  <c r="G22" i="61"/>
  <c r="S23" i="61"/>
  <c r="O24" i="61"/>
  <c r="K25" i="61"/>
  <c r="G26" i="61"/>
  <c r="G10" i="61"/>
  <c r="E12" i="61"/>
  <c r="Q13" i="61"/>
  <c r="M14" i="61"/>
  <c r="I15" i="61"/>
  <c r="E17" i="61"/>
  <c r="Q18" i="61"/>
  <c r="I19" i="61"/>
  <c r="M20" i="61"/>
  <c r="I16" i="61"/>
  <c r="E21" i="61"/>
  <c r="Q22" i="61"/>
  <c r="M23" i="61"/>
  <c r="I24" i="61"/>
  <c r="E25" i="61"/>
  <c r="E11" i="61"/>
  <c r="E9" i="61"/>
  <c r="M9" i="61"/>
  <c r="I12" i="61"/>
  <c r="Q12" i="61"/>
  <c r="E13" i="61"/>
  <c r="M13" i="61"/>
  <c r="I14" i="61"/>
  <c r="Q14" i="61"/>
  <c r="E15" i="61"/>
  <c r="M15" i="61"/>
  <c r="I17" i="61"/>
  <c r="Q17" i="61"/>
  <c r="E18" i="61"/>
  <c r="M18" i="61"/>
  <c r="E19" i="61"/>
  <c r="M19" i="61"/>
  <c r="I20" i="61"/>
  <c r="Q20" i="61"/>
  <c r="E16" i="61"/>
  <c r="M16" i="61"/>
  <c r="I21" i="61"/>
  <c r="Q21" i="61"/>
  <c r="E22" i="61"/>
  <c r="M22" i="61"/>
  <c r="I23" i="61"/>
  <c r="Q23" i="61"/>
  <c r="E24" i="61"/>
  <c r="M24" i="61"/>
  <c r="I25" i="61"/>
  <c r="Q25" i="61"/>
  <c r="E26" i="61"/>
  <c r="I27" i="61"/>
  <c r="Q27" i="61"/>
  <c r="E10" i="61"/>
  <c r="S11"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6" i="59"/>
  <c r="I10" i="59"/>
  <c r="I19" i="59"/>
  <c r="I22" i="59"/>
  <c r="I24" i="59"/>
  <c r="Q9" i="59"/>
  <c r="S13" i="59"/>
  <c r="Q11" i="59"/>
  <c r="G23" i="59"/>
  <c r="E15" i="59"/>
  <c r="K9" i="59"/>
  <c r="M10" i="59"/>
  <c r="S10" i="59"/>
  <c r="O13" i="59"/>
  <c r="I15" i="59"/>
  <c r="H38" i="58"/>
  <c r="H37" i="58"/>
  <c r="H36" i="58"/>
  <c r="I8" i="58"/>
  <c r="N38" i="58"/>
  <c r="N37" i="58"/>
  <c r="N36" i="58"/>
  <c r="K9" i="58"/>
  <c r="I10" i="58"/>
  <c r="K11" i="58"/>
  <c r="I13" i="58"/>
  <c r="K14" i="58"/>
  <c r="I15" i="58"/>
  <c r="K16" i="58"/>
  <c r="Q16" i="58"/>
  <c r="D38" i="58"/>
  <c r="D36" i="58"/>
  <c r="E8" i="58"/>
  <c r="D37" i="58"/>
  <c r="J38" i="58"/>
  <c r="J37" i="58"/>
  <c r="J36" i="58"/>
  <c r="E10" i="58"/>
  <c r="G11" i="58"/>
  <c r="E13" i="58"/>
  <c r="G14" i="58"/>
  <c r="E15" i="58"/>
  <c r="G16" i="58"/>
  <c r="S16" i="58"/>
  <c r="G19" i="58"/>
  <c r="K20" i="58"/>
  <c r="S20" i="58"/>
  <c r="G22" i="58"/>
  <c r="O22" i="58"/>
  <c r="K23" i="58"/>
  <c r="S23" i="58"/>
  <c r="G24" i="58"/>
  <c r="O24" i="58"/>
  <c r="K17" i="58"/>
  <c r="S17" i="58"/>
  <c r="G25" i="58"/>
  <c r="O25" i="58"/>
  <c r="K28" i="58"/>
  <c r="S28" i="58"/>
  <c r="G29" i="58"/>
  <c r="O29" i="58"/>
  <c r="K31" i="58"/>
  <c r="S31" i="58"/>
  <c r="G33" i="58"/>
  <c r="O33" i="58"/>
  <c r="K34" i="58"/>
  <c r="S34" i="58"/>
  <c r="G12" i="58"/>
  <c r="O12" i="58"/>
  <c r="K18" i="58"/>
  <c r="S18" i="58"/>
  <c r="G21" i="58"/>
  <c r="F38" i="58"/>
  <c r="F37" i="58"/>
  <c r="F36" i="58"/>
  <c r="K8" i="58"/>
  <c r="P38" i="58"/>
  <c r="P37" i="58"/>
  <c r="P36" i="58"/>
  <c r="Q8" i="58"/>
  <c r="Q10" i="58"/>
  <c r="S11" i="58"/>
  <c r="Q13" i="58"/>
  <c r="S14" i="58"/>
  <c r="Q15" i="58"/>
  <c r="I19" i="58"/>
  <c r="Q19" i="58"/>
  <c r="E20" i="58"/>
  <c r="M20" i="58"/>
  <c r="I22" i="58"/>
  <c r="Q22" i="58"/>
  <c r="E23" i="58"/>
  <c r="M23" i="58"/>
  <c r="I24" i="58"/>
  <c r="Q24" i="58"/>
  <c r="E17" i="58"/>
  <c r="M17" i="58"/>
  <c r="I25" i="58"/>
  <c r="Q25" i="58"/>
  <c r="E28" i="58"/>
  <c r="M28" i="58"/>
  <c r="I29" i="58"/>
  <c r="Q29" i="58"/>
  <c r="E31" i="58"/>
  <c r="M31" i="58"/>
  <c r="I33" i="58"/>
  <c r="Q33" i="58"/>
  <c r="G8" i="58"/>
  <c r="L38" i="58"/>
  <c r="L36" i="58"/>
  <c r="M8" i="58"/>
  <c r="L37" i="58"/>
  <c r="R38" i="58"/>
  <c r="R37" i="58"/>
  <c r="R36" i="58"/>
  <c r="O9" i="58"/>
  <c r="M10" i="58"/>
  <c r="O11" i="58"/>
  <c r="M13" i="58"/>
  <c r="O14" i="58"/>
  <c r="M15" i="58"/>
  <c r="O16" i="58"/>
  <c r="K19" i="58"/>
  <c r="S19" i="58"/>
  <c r="G20" i="58"/>
  <c r="O20" i="58"/>
  <c r="K22" i="58"/>
  <c r="S22" i="58"/>
  <c r="G23" i="58"/>
  <c r="O23" i="58"/>
  <c r="K24" i="58"/>
  <c r="S24" i="58"/>
  <c r="G17" i="58"/>
  <c r="O17" i="58"/>
  <c r="O18" i="58"/>
  <c r="E34" i="58"/>
  <c r="M34" i="58"/>
  <c r="I12" i="58"/>
  <c r="Q12" i="58"/>
  <c r="E18" i="58"/>
  <c r="M18" i="58"/>
  <c r="I21" i="58"/>
  <c r="Q21" i="58"/>
  <c r="E30" i="58"/>
  <c r="M30" i="58"/>
  <c r="I26" i="58"/>
  <c r="Q26" i="58"/>
  <c r="E27" i="58"/>
  <c r="M27" i="58"/>
  <c r="I32" i="58"/>
  <c r="Q32" i="58"/>
  <c r="K21" i="58"/>
  <c r="S21" i="58"/>
  <c r="G30" i="58"/>
  <c r="O30" i="58"/>
  <c r="K26" i="58"/>
  <c r="S26" i="58"/>
  <c r="G27" i="58"/>
  <c r="O27" i="58"/>
  <c r="K32" i="58"/>
  <c r="S32" i="58"/>
  <c r="K25" i="58"/>
  <c r="S25" i="58"/>
  <c r="G28" i="58"/>
  <c r="O28" i="58"/>
  <c r="K29" i="58"/>
  <c r="S29" i="58"/>
  <c r="G31" i="58"/>
  <c r="O31" i="58"/>
  <c r="K33" i="58"/>
  <c r="S33" i="58"/>
  <c r="G34" i="58"/>
  <c r="O34" i="58"/>
  <c r="K12" i="58"/>
  <c r="S12" i="58"/>
  <c r="G18" i="58"/>
  <c r="E19" i="58"/>
  <c r="M19" i="58"/>
  <c r="I20" i="58"/>
  <c r="Q20" i="58"/>
  <c r="E22" i="58"/>
  <c r="M22" i="58"/>
  <c r="I23" i="58"/>
  <c r="Q23" i="58"/>
  <c r="E24" i="58"/>
  <c r="M24" i="58"/>
  <c r="I17" i="58"/>
  <c r="Q17" i="58"/>
  <c r="E25" i="58"/>
  <c r="M25" i="58"/>
  <c r="I28" i="58"/>
  <c r="Q28" i="58"/>
  <c r="E29" i="58"/>
  <c r="M29" i="58"/>
  <c r="I31" i="58"/>
  <c r="Q31" i="58"/>
  <c r="E33" i="58"/>
  <c r="M33" i="58"/>
  <c r="I34" i="58"/>
  <c r="Q34" i="58"/>
  <c r="E12" i="58"/>
  <c r="M12" i="58"/>
  <c r="I18" i="58"/>
  <c r="Q18" i="58"/>
  <c r="E21" i="58"/>
  <c r="M21" i="58"/>
  <c r="I30" i="58"/>
  <c r="Q30" i="58"/>
  <c r="E26" i="58"/>
  <c r="M26" i="58"/>
  <c r="I27" i="58"/>
  <c r="Q27" i="58"/>
  <c r="E32" i="58"/>
  <c r="M32" i="58"/>
  <c r="O21" i="58"/>
  <c r="K30" i="58"/>
  <c r="S30" i="58"/>
  <c r="G26" i="58"/>
  <c r="O26" i="58"/>
  <c r="K27" i="58"/>
  <c r="S27" i="58"/>
  <c r="G32" i="58"/>
  <c r="O32" i="58"/>
  <c r="K11" i="59"/>
  <c r="I13" i="59"/>
  <c r="E14" i="59"/>
  <c r="K14" i="59"/>
  <c r="Q14" i="59"/>
  <c r="M15" i="59"/>
  <c r="M16" i="59"/>
  <c r="M19" i="59"/>
  <c r="G20" i="59"/>
  <c r="M20" i="59"/>
  <c r="M22" i="59"/>
  <c r="M23" i="59"/>
  <c r="M24" i="59"/>
  <c r="I17" i="59"/>
  <c r="Q17" i="59"/>
  <c r="E25" i="59"/>
  <c r="M25" i="59"/>
  <c r="I26" i="59"/>
  <c r="Q26" i="59"/>
  <c r="E27" i="59"/>
  <c r="M27" i="59"/>
  <c r="G9" i="59"/>
  <c r="E10" i="59"/>
  <c r="G11" i="59"/>
  <c r="E13" i="59"/>
  <c r="G14" i="59"/>
  <c r="O15" i="59"/>
  <c r="I16" i="59"/>
  <c r="O16" i="59"/>
  <c r="O19" i="59"/>
  <c r="O20" i="59"/>
  <c r="O22" i="59"/>
  <c r="O23" i="59"/>
  <c r="O24" i="59"/>
  <c r="M9" i="59"/>
  <c r="S9" i="59"/>
  <c r="K10" i="59"/>
  <c r="Q10" i="59"/>
  <c r="M11" i="59"/>
  <c r="S11" i="59"/>
  <c r="K13" i="59"/>
  <c r="Q13" i="59"/>
  <c r="S14" i="59"/>
  <c r="K15" i="59"/>
  <c r="Q15" i="59"/>
  <c r="Q16" i="59"/>
  <c r="E19" i="59"/>
  <c r="Q19" i="59"/>
  <c r="Q20" i="59"/>
  <c r="E22" i="59"/>
  <c r="Q22" i="59"/>
  <c r="Q23" i="59"/>
  <c r="E24" i="59"/>
  <c r="Q24" i="59"/>
  <c r="I9" i="59"/>
  <c r="O9" i="59"/>
  <c r="I11" i="59"/>
  <c r="O11" i="59"/>
  <c r="M13" i="59"/>
  <c r="I14" i="59"/>
  <c r="O14" i="59"/>
  <c r="S15" i="59"/>
  <c r="K16" i="59"/>
  <c r="S16" i="59"/>
  <c r="S19" i="59"/>
  <c r="K20" i="59"/>
  <c r="S20" i="59"/>
  <c r="S22" i="59"/>
  <c r="K23" i="59"/>
  <c r="S23" i="59"/>
  <c r="S24" i="59"/>
  <c r="G17" i="59"/>
  <c r="O17" i="59"/>
  <c r="K25" i="59"/>
  <c r="S25" i="59"/>
  <c r="G26" i="59"/>
  <c r="O26" i="59"/>
  <c r="K27" i="59"/>
  <c r="S27" i="59"/>
  <c r="K29" i="59"/>
  <c r="S29" i="59"/>
  <c r="G30" i="59"/>
  <c r="O30" i="59"/>
  <c r="E29" i="59"/>
  <c r="M29" i="59"/>
  <c r="I30" i="59"/>
  <c r="Q30" i="59"/>
  <c r="E31" i="59"/>
  <c r="M31" i="59"/>
  <c r="I12" i="59"/>
  <c r="Q12" i="59"/>
  <c r="E18" i="59"/>
  <c r="M18" i="59"/>
  <c r="I21" i="59"/>
  <c r="Q21" i="59"/>
  <c r="E28" i="59"/>
  <c r="M28" i="59"/>
  <c r="G29" i="59"/>
  <c r="O29" i="59"/>
  <c r="K30" i="59"/>
  <c r="S30" i="59"/>
  <c r="G31" i="59"/>
  <c r="O31" i="59"/>
  <c r="K12" i="59"/>
  <c r="S12" i="59"/>
  <c r="G18" i="59"/>
  <c r="O18" i="59"/>
  <c r="K21" i="59"/>
  <c r="S21" i="59"/>
  <c r="G28" i="59"/>
  <c r="O28" i="59"/>
  <c r="K19" i="59"/>
  <c r="I20" i="59"/>
  <c r="K22" i="59"/>
  <c r="I23" i="59"/>
  <c r="K24" i="59"/>
  <c r="K17" i="59"/>
  <c r="S17" i="59"/>
  <c r="G25" i="59"/>
  <c r="O25" i="59"/>
  <c r="K26" i="59"/>
  <c r="S26" i="59"/>
  <c r="G27" i="59"/>
  <c r="O27" i="59"/>
  <c r="G15" i="59"/>
  <c r="E16" i="59"/>
  <c r="G19" i="59"/>
  <c r="E20" i="59"/>
  <c r="G22" i="59"/>
  <c r="E23" i="59"/>
  <c r="G24" i="59"/>
  <c r="E17" i="59"/>
  <c r="M17" i="59"/>
  <c r="I25" i="59"/>
  <c r="Q25" i="59"/>
  <c r="E26" i="59"/>
  <c r="M26" i="59"/>
  <c r="I27" i="59"/>
  <c r="Q27" i="59"/>
  <c r="I29" i="59"/>
  <c r="Q29" i="59"/>
  <c r="E30" i="59"/>
  <c r="M30" i="59"/>
  <c r="I31" i="59"/>
  <c r="Q31" i="59"/>
  <c r="E12" i="59"/>
  <c r="M12" i="59"/>
  <c r="I18" i="59"/>
  <c r="Q18" i="59"/>
  <c r="E21" i="59"/>
  <c r="M21" i="59"/>
  <c r="I28" i="59"/>
  <c r="Q28" i="59"/>
  <c r="K31" i="59"/>
  <c r="S31" i="59"/>
  <c r="G12" i="59"/>
  <c r="O12" i="59"/>
  <c r="K18" i="59"/>
  <c r="S18" i="59"/>
  <c r="G21" i="59"/>
  <c r="O21"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2" i="56"/>
  <c r="E22" i="56"/>
  <c r="G11" i="56"/>
  <c r="I22" i="56"/>
  <c r="S9" i="56"/>
  <c r="G15" i="56"/>
  <c r="I18" i="56"/>
  <c r="G34" i="56"/>
  <c r="G39" i="56"/>
  <c r="I12" i="56"/>
  <c r="G17" i="56"/>
  <c r="E25" i="56"/>
  <c r="L43" i="56"/>
  <c r="K9" i="56"/>
  <c r="G14" i="56"/>
  <c r="I15" i="56"/>
  <c r="G26" i="56"/>
  <c r="E33" i="56"/>
  <c r="E17" i="56"/>
  <c r="E24" i="56"/>
  <c r="E31" i="56"/>
  <c r="E16" i="56"/>
  <c r="N43" i="56"/>
  <c r="N42" i="56"/>
  <c r="N41" i="56"/>
  <c r="G24" i="56"/>
  <c r="G27" i="56"/>
  <c r="G31" i="56"/>
  <c r="I34" i="56"/>
  <c r="I39" i="56"/>
  <c r="E13" i="56"/>
  <c r="G16" i="56"/>
  <c r="I19" i="56"/>
  <c r="E23" i="56"/>
  <c r="G25" i="56"/>
  <c r="I26" i="56"/>
  <c r="E29" i="56"/>
  <c r="R43" i="56"/>
  <c r="R42" i="56"/>
  <c r="R41" i="56"/>
  <c r="E14" i="56"/>
  <c r="D43" i="56"/>
  <c r="J43" i="56"/>
  <c r="J42" i="56"/>
  <c r="J41" i="56"/>
  <c r="O9" i="56"/>
  <c r="I24" i="56"/>
  <c r="I27" i="56"/>
  <c r="E18" i="56"/>
  <c r="I31" i="56"/>
  <c r="E32" i="56"/>
  <c r="E35" i="56"/>
  <c r="E38" i="56"/>
  <c r="E8" i="56"/>
  <c r="G13" i="56"/>
  <c r="E20" i="56"/>
  <c r="G23" i="56"/>
  <c r="E28" i="56"/>
  <c r="G29" i="56"/>
  <c r="E11" i="56"/>
  <c r="E27" i="56"/>
  <c r="G19" i="56"/>
  <c r="F43" i="56"/>
  <c r="F42" i="56"/>
  <c r="F41" i="56"/>
  <c r="G28" i="56"/>
  <c r="G36" i="56"/>
  <c r="G33" i="56"/>
  <c r="I11" i="56"/>
  <c r="E12" i="56"/>
  <c r="I14" i="56"/>
  <c r="E15" i="56"/>
  <c r="I17" i="56"/>
  <c r="G18" i="56"/>
  <c r="G32" i="56"/>
  <c r="E34" i="56"/>
  <c r="G35" i="56"/>
  <c r="E39" i="56"/>
  <c r="G8" i="56"/>
  <c r="I13" i="56"/>
  <c r="E19" i="56"/>
  <c r="G20" i="56"/>
  <c r="I23" i="56"/>
  <c r="E26" i="56"/>
  <c r="I21" i="56"/>
  <c r="Q21" i="56"/>
  <c r="E30" i="56"/>
  <c r="D42" i="56"/>
  <c r="G38" i="56"/>
  <c r="H43" i="56"/>
  <c r="H42" i="56"/>
  <c r="H41" i="56"/>
  <c r="P43" i="56"/>
  <c r="P42" i="56"/>
  <c r="P41" i="56"/>
  <c r="I29" i="56"/>
  <c r="E37" i="56"/>
  <c r="E9" i="56"/>
  <c r="I9" i="56"/>
  <c r="M9" i="56"/>
  <c r="Q9" i="56"/>
  <c r="I35" i="56"/>
  <c r="I8" i="56"/>
  <c r="I16" i="56"/>
  <c r="I20" i="56"/>
  <c r="I25" i="56"/>
  <c r="I28" i="56"/>
  <c r="I33" i="56"/>
  <c r="G37" i="56"/>
  <c r="K21" i="56"/>
  <c r="S21" i="56"/>
  <c r="G30" i="56"/>
  <c r="L42" i="56"/>
  <c r="E36" i="56"/>
  <c r="I37" i="56"/>
  <c r="E21" i="56"/>
  <c r="M21" i="56"/>
  <c r="I30" i="56"/>
  <c r="D41" i="56"/>
  <c r="G21" i="56"/>
  <c r="O21" i="56"/>
  <c r="L41" i="56"/>
  <c r="Q11" i="57"/>
  <c r="E12" i="57"/>
  <c r="E13" i="57"/>
  <c r="E23" i="57"/>
  <c r="K11" i="57"/>
  <c r="S11" i="57"/>
  <c r="G12" i="57"/>
  <c r="G15" i="57"/>
  <c r="G34" i="57"/>
  <c r="I11" i="57"/>
  <c r="E39" i="57"/>
  <c r="E19" i="57"/>
  <c r="E26" i="57"/>
  <c r="E11" i="57"/>
  <c r="M11" i="57"/>
  <c r="E14" i="57"/>
  <c r="E15" i="57"/>
  <c r="G28" i="57"/>
  <c r="G11" i="57"/>
  <c r="O11" i="57"/>
  <c r="G14" i="57"/>
  <c r="E17" i="57"/>
  <c r="E24" i="57"/>
  <c r="E27" i="57"/>
  <c r="E31" i="57"/>
  <c r="E35" i="57"/>
  <c r="E29" i="57"/>
  <c r="G17" i="57"/>
  <c r="E22" i="57"/>
  <c r="G24" i="57"/>
  <c r="G27" i="57"/>
  <c r="E18" i="57"/>
  <c r="G31" i="57"/>
  <c r="E34" i="57"/>
  <c r="G35" i="57"/>
  <c r="G22" i="57"/>
  <c r="G18" i="57"/>
  <c r="G8" i="57"/>
  <c r="G16" i="57"/>
  <c r="G20" i="57"/>
  <c r="G25" i="57"/>
  <c r="E37" i="57"/>
  <c r="E30" i="57"/>
  <c r="G37" i="57"/>
  <c r="G30" i="57"/>
  <c r="G39" i="57"/>
  <c r="E8" i="57"/>
  <c r="G13" i="57"/>
  <c r="E16" i="57"/>
  <c r="G19" i="57"/>
  <c r="E20" i="57"/>
  <c r="G23" i="57"/>
  <c r="E25" i="57"/>
  <c r="G26" i="57"/>
  <c r="E28" i="57"/>
  <c r="G29" i="57"/>
  <c r="E33" i="57"/>
  <c r="E21" i="57"/>
  <c r="G33" i="57"/>
  <c r="G21"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5" i="54"/>
  <c r="G17" i="54"/>
  <c r="G19" i="54"/>
  <c r="G21" i="54"/>
  <c r="G22" i="54"/>
  <c r="G23" i="54"/>
  <c r="G8" i="54"/>
  <c r="O8" i="54"/>
  <c r="E14" i="54"/>
  <c r="E16" i="54"/>
  <c r="E18" i="54"/>
  <c r="E9" i="54"/>
  <c r="I16" i="54"/>
  <c r="G9" i="54"/>
  <c r="E12" i="54"/>
  <c r="I14" i="54"/>
  <c r="I18" i="54"/>
  <c r="I20" i="54"/>
  <c r="E25" i="54"/>
  <c r="D34" i="54"/>
  <c r="D32" i="54"/>
  <c r="E24" i="54"/>
  <c r="E8" i="54"/>
  <c r="D33" i="54"/>
  <c r="J34" i="54"/>
  <c r="J33" i="54"/>
  <c r="J32" i="54"/>
  <c r="E10" i="54"/>
  <c r="E11" i="54"/>
  <c r="G12" i="54"/>
  <c r="E13" i="54"/>
  <c r="I15" i="54"/>
  <c r="I19" i="54"/>
  <c r="G24" i="54"/>
  <c r="F34" i="54"/>
  <c r="F33" i="54"/>
  <c r="F32" i="54"/>
  <c r="K8" i="54"/>
  <c r="P34" i="54"/>
  <c r="P33" i="54"/>
  <c r="P32" i="54"/>
  <c r="Q8" i="54"/>
  <c r="E20" i="54"/>
  <c r="I24" i="54"/>
  <c r="L34" i="54"/>
  <c r="L32" i="54"/>
  <c r="M8" i="54"/>
  <c r="L33" i="54"/>
  <c r="R34" i="54"/>
  <c r="R33" i="54"/>
  <c r="R32" i="54"/>
  <c r="I9" i="54"/>
  <c r="G11" i="54"/>
  <c r="I12" i="54"/>
  <c r="G13" i="54"/>
  <c r="I17" i="54"/>
  <c r="H34" i="54"/>
  <c r="H33" i="54"/>
  <c r="H32" i="54"/>
  <c r="I25" i="54"/>
  <c r="I8" i="54"/>
  <c r="N34" i="54"/>
  <c r="N33" i="54"/>
  <c r="N32" i="54"/>
  <c r="S8" i="54"/>
  <c r="I10" i="54"/>
  <c r="I11" i="54"/>
  <c r="I13" i="54"/>
  <c r="G25" i="54"/>
  <c r="E26" i="54"/>
  <c r="I28" i="54"/>
  <c r="E27" i="54"/>
  <c r="E29" i="54"/>
  <c r="I30" i="54"/>
  <c r="G26" i="54"/>
  <c r="G27" i="54"/>
  <c r="G29" i="54"/>
  <c r="I21" i="54"/>
  <c r="I22" i="54"/>
  <c r="I23" i="54"/>
  <c r="G14" i="54"/>
  <c r="E15" i="54"/>
  <c r="G16" i="54"/>
  <c r="E17" i="54"/>
  <c r="G18" i="54"/>
  <c r="E19" i="54"/>
  <c r="G20" i="54"/>
  <c r="E21" i="54"/>
  <c r="E22" i="54"/>
  <c r="E23" i="54"/>
  <c r="I26" i="54"/>
  <c r="E28" i="54"/>
  <c r="I27" i="54"/>
  <c r="I29" i="54"/>
  <c r="E30" i="54"/>
  <c r="G28" i="54"/>
  <c r="G30" i="54"/>
  <c r="E17" i="55"/>
  <c r="G17" i="55"/>
  <c r="G9" i="55"/>
  <c r="E12" i="55"/>
  <c r="G10" i="55"/>
  <c r="E9" i="55"/>
  <c r="G11" i="55"/>
  <c r="G13" i="55"/>
  <c r="E21" i="55"/>
  <c r="E14" i="55"/>
  <c r="E19" i="55"/>
  <c r="E16" i="55"/>
  <c r="E10" i="55"/>
  <c r="E11" i="55"/>
  <c r="E13" i="55"/>
  <c r="E22" i="55"/>
  <c r="E23" i="55"/>
  <c r="E30" i="55"/>
  <c r="G14" i="55"/>
  <c r="G16" i="55"/>
  <c r="G19" i="55"/>
  <c r="G21" i="55"/>
  <c r="G22" i="55"/>
  <c r="G23" i="55"/>
  <c r="G25" i="55"/>
  <c r="G28" i="55"/>
  <c r="G30" i="55"/>
  <c r="E25" i="55"/>
  <c r="M8" i="55"/>
  <c r="Q8" i="55"/>
  <c r="E15" i="55"/>
  <c r="E18" i="55"/>
  <c r="E20" i="55"/>
  <c r="E24" i="55"/>
  <c r="E26" i="55"/>
  <c r="E27" i="55"/>
  <c r="E29" i="55"/>
  <c r="E28" i="55"/>
  <c r="G15" i="55"/>
  <c r="G18"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5" i="49"/>
  <c r="O15" i="49"/>
  <c r="K16" i="49"/>
  <c r="AA16" i="49"/>
  <c r="K9" i="49"/>
  <c r="S16"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5" i="49"/>
  <c r="O16" i="49"/>
  <c r="G9" i="49"/>
  <c r="O9" i="49"/>
  <c r="I10" i="49"/>
  <c r="Q10" i="49"/>
  <c r="I11" i="49"/>
  <c r="Q11" i="49"/>
  <c r="E12" i="49"/>
  <c r="M12" i="49"/>
  <c r="U12" i="49"/>
  <c r="I13" i="49"/>
  <c r="Q13" i="49"/>
  <c r="E15" i="49"/>
  <c r="U15" i="49"/>
  <c r="P28" i="49"/>
  <c r="P27" i="49"/>
  <c r="P26" i="49"/>
  <c r="I17" i="49"/>
  <c r="U14" i="49"/>
  <c r="Q19" i="49"/>
  <c r="M20" i="49"/>
  <c r="O21" i="49"/>
  <c r="W24" i="49"/>
  <c r="M8" i="49"/>
  <c r="S9" i="49"/>
  <c r="U16" i="49"/>
  <c r="K17" i="49"/>
  <c r="S17" i="49"/>
  <c r="AA17" i="49"/>
  <c r="K18" i="49"/>
  <c r="S18" i="49"/>
  <c r="AA18" i="49"/>
  <c r="G14" i="49"/>
  <c r="O14" i="49"/>
  <c r="K19" i="49"/>
  <c r="S19" i="49"/>
  <c r="AA19" i="49"/>
  <c r="G20" i="49"/>
  <c r="O20" i="49"/>
  <c r="I21" i="49"/>
  <c r="Q21" i="49"/>
  <c r="Y21" i="49"/>
  <c r="E22" i="49"/>
  <c r="M22" i="49"/>
  <c r="U22" i="49"/>
  <c r="E23" i="49"/>
  <c r="M23" i="49"/>
  <c r="U23" i="49"/>
  <c r="I24" i="49"/>
  <c r="Q24" i="49"/>
  <c r="Y24" i="49"/>
  <c r="T26" i="49"/>
  <c r="D28" i="49"/>
  <c r="H28" i="49"/>
  <c r="H27" i="49"/>
  <c r="H26" i="49"/>
  <c r="S15" i="49"/>
  <c r="I16" i="49"/>
  <c r="Q17" i="49"/>
  <c r="Q18" i="49"/>
  <c r="E14"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5" i="49"/>
  <c r="Q16" i="49"/>
  <c r="E17" i="49"/>
  <c r="M17" i="49"/>
  <c r="U17" i="49"/>
  <c r="E18" i="49"/>
  <c r="M18" i="49"/>
  <c r="U18" i="49"/>
  <c r="I14" i="49"/>
  <c r="Q14" i="49"/>
  <c r="E19" i="49"/>
  <c r="M19" i="49"/>
  <c r="U19" i="49"/>
  <c r="I20" i="49"/>
  <c r="AA20" i="49"/>
  <c r="K21" i="49"/>
  <c r="S21" i="49"/>
  <c r="AA21" i="49"/>
  <c r="G22" i="49"/>
  <c r="O22" i="49"/>
  <c r="AA22" i="49"/>
  <c r="G23" i="49"/>
  <c r="O23" i="49"/>
  <c r="W23" i="49"/>
  <c r="K24" i="49"/>
  <c r="S24" i="49"/>
  <c r="AA24" i="49"/>
  <c r="D27" i="49"/>
  <c r="L28" i="49"/>
  <c r="X28" i="49"/>
  <c r="X27" i="49"/>
  <c r="X26" i="49"/>
  <c r="I18" i="49"/>
  <c r="M14" i="49"/>
  <c r="E20" i="49"/>
  <c r="G21" i="49"/>
  <c r="K22" i="49"/>
  <c r="K23" i="49"/>
  <c r="S23" i="49"/>
  <c r="G24" i="49"/>
  <c r="T27" i="49"/>
  <c r="E16" i="49"/>
  <c r="G8" i="49"/>
  <c r="K8" i="49"/>
  <c r="O8" i="49"/>
  <c r="S8" i="49"/>
  <c r="AA8" i="49"/>
  <c r="I15" i="49"/>
  <c r="M15" i="49"/>
  <c r="Q15" i="49"/>
  <c r="G16" i="49"/>
  <c r="M16" i="49"/>
  <c r="G17" i="49"/>
  <c r="O17" i="49"/>
  <c r="G18" i="49"/>
  <c r="O18" i="49"/>
  <c r="K14" i="49"/>
  <c r="S14" i="49"/>
  <c r="AA14" i="49"/>
  <c r="G19" i="49"/>
  <c r="O19" i="49"/>
  <c r="K20" i="49"/>
  <c r="E21" i="49"/>
  <c r="M21" i="49"/>
  <c r="U21" i="49"/>
  <c r="I22" i="49"/>
  <c r="Q22" i="49"/>
  <c r="I23" i="49"/>
  <c r="Q23" i="49"/>
  <c r="Y23" i="49"/>
  <c r="E24" i="49"/>
  <c r="M24" i="49"/>
  <c r="U24" i="49"/>
  <c r="M12" i="50"/>
  <c r="M9" i="50"/>
  <c r="I10" i="50"/>
  <c r="M16" i="50"/>
  <c r="E12" i="50"/>
  <c r="I9" i="50"/>
  <c r="O13" i="50"/>
  <c r="E10" i="50"/>
  <c r="M15" i="50"/>
  <c r="G10" i="50"/>
  <c r="M11" i="50"/>
  <c r="E15" i="50"/>
  <c r="E9" i="50"/>
  <c r="K13" i="50"/>
  <c r="Q15" i="50"/>
  <c r="Q10" i="50"/>
  <c r="K11" i="50"/>
  <c r="O15" i="50"/>
  <c r="G11" i="50"/>
  <c r="Q11" i="50"/>
  <c r="Q13" i="50"/>
  <c r="I15" i="50"/>
  <c r="E16" i="50"/>
  <c r="M17" i="50"/>
  <c r="M18" i="50"/>
  <c r="Q14" i="50"/>
  <c r="Q21" i="50"/>
  <c r="E22" i="50"/>
  <c r="I23" i="50"/>
  <c r="K15" i="50"/>
  <c r="G16" i="50"/>
  <c r="O16" i="50"/>
  <c r="G17" i="50"/>
  <c r="O17" i="50"/>
  <c r="G18" i="50"/>
  <c r="O18" i="50"/>
  <c r="K14" i="50"/>
  <c r="G19" i="50"/>
  <c r="O19" i="50"/>
  <c r="K20" i="50"/>
  <c r="K21" i="50"/>
  <c r="G22" i="50"/>
  <c r="O22" i="50"/>
  <c r="K23" i="50"/>
  <c r="G24" i="50"/>
  <c r="O24" i="50"/>
  <c r="E17" i="50"/>
  <c r="E18" i="50"/>
  <c r="I14" i="50"/>
  <c r="E19" i="50"/>
  <c r="M24" i="50"/>
  <c r="G9" i="50"/>
  <c r="K9" i="50"/>
  <c r="O9" i="50"/>
  <c r="O11" i="50"/>
  <c r="Q12" i="50"/>
  <c r="G15" i="50"/>
  <c r="I16" i="50"/>
  <c r="Q16" i="50"/>
  <c r="I17" i="50"/>
  <c r="Q17" i="50"/>
  <c r="I18" i="50"/>
  <c r="Q18" i="50"/>
  <c r="E14" i="50"/>
  <c r="M14" i="50"/>
  <c r="I19" i="50"/>
  <c r="Q19" i="50"/>
  <c r="E20" i="50"/>
  <c r="M20" i="50"/>
  <c r="E21" i="50"/>
  <c r="M21" i="50"/>
  <c r="I22" i="50"/>
  <c r="Q22" i="50"/>
  <c r="E23" i="50"/>
  <c r="M23" i="50"/>
  <c r="I24" i="50"/>
  <c r="Q24" i="50"/>
  <c r="M19" i="50"/>
  <c r="I20" i="50"/>
  <c r="I21" i="50"/>
  <c r="M22" i="50"/>
  <c r="Q23" i="50"/>
  <c r="E24" i="50"/>
  <c r="Q8" i="50"/>
  <c r="K16" i="50"/>
  <c r="K17" i="50"/>
  <c r="K18" i="50"/>
  <c r="G14" i="50"/>
  <c r="O14"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6" i="47"/>
  <c r="M18" i="47"/>
  <c r="K11" i="47"/>
  <c r="S11" i="47"/>
  <c r="AA11" i="47"/>
  <c r="S13" i="47"/>
  <c r="S15" i="47"/>
  <c r="S17" i="47"/>
  <c r="I16" i="47"/>
  <c r="Q11" i="47"/>
  <c r="Y16" i="47"/>
  <c r="I10" i="47"/>
  <c r="Q10" i="47"/>
  <c r="Y10" i="47"/>
  <c r="I12" i="47"/>
  <c r="Q12" i="47"/>
  <c r="Y12" i="47"/>
  <c r="Q14" i="47"/>
  <c r="Q16" i="47"/>
  <c r="Q18" i="47"/>
  <c r="E10" i="47"/>
  <c r="U10" i="47"/>
  <c r="M12" i="47"/>
  <c r="K8" i="47"/>
  <c r="W8" i="47"/>
  <c r="G11" i="47"/>
  <c r="O11" i="47"/>
  <c r="W11" i="47"/>
  <c r="G13" i="47"/>
  <c r="W13" i="47"/>
  <c r="G15" i="47"/>
  <c r="W15" i="47"/>
  <c r="G17" i="47"/>
  <c r="W17" i="47"/>
  <c r="G19" i="47"/>
  <c r="F32" i="47"/>
  <c r="F31" i="47"/>
  <c r="F30" i="47"/>
  <c r="G18" i="47"/>
  <c r="G16" i="47"/>
  <c r="G14" i="47"/>
  <c r="R32" i="47"/>
  <c r="R31" i="47"/>
  <c r="R30" i="47"/>
  <c r="S18" i="47"/>
  <c r="S16" i="47"/>
  <c r="S14" i="47"/>
  <c r="Z32" i="47"/>
  <c r="Z31" i="47"/>
  <c r="Z30" i="47"/>
  <c r="AA18" i="47"/>
  <c r="AA16" i="47"/>
  <c r="AA14" i="47"/>
  <c r="K13" i="47"/>
  <c r="Q13" i="47"/>
  <c r="U14" i="47"/>
  <c r="AA15" i="47"/>
  <c r="E16"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6" i="47"/>
  <c r="O14" i="47"/>
  <c r="AA13" i="47"/>
  <c r="E14" i="47"/>
  <c r="K15" i="47"/>
  <c r="U16" i="47"/>
  <c r="AA17" i="47"/>
  <c r="E18" i="47"/>
  <c r="U18" i="47"/>
  <c r="G8" i="47"/>
  <c r="O8" i="47"/>
  <c r="S8" i="47"/>
  <c r="AA8" i="47"/>
  <c r="E9" i="47"/>
  <c r="I9" i="47"/>
  <c r="M9" i="47"/>
  <c r="Q9" i="47"/>
  <c r="U9" i="47"/>
  <c r="Y9" i="47"/>
  <c r="M13" i="47"/>
  <c r="M19" i="47"/>
  <c r="J32" i="47"/>
  <c r="J31" i="47"/>
  <c r="J30" i="47"/>
  <c r="K18" i="47"/>
  <c r="K16" i="47"/>
  <c r="K14" i="47"/>
  <c r="V32" i="47"/>
  <c r="V31" i="47"/>
  <c r="V30" i="47"/>
  <c r="W18" i="47"/>
  <c r="W16" i="47"/>
  <c r="W14" i="47"/>
  <c r="D32" i="47"/>
  <c r="D31" i="47"/>
  <c r="D30" i="47"/>
  <c r="E19" i="47"/>
  <c r="E17" i="47"/>
  <c r="E15" i="47"/>
  <c r="H32" i="47"/>
  <c r="H31" i="47"/>
  <c r="H30" i="47"/>
  <c r="I17" i="47"/>
  <c r="I15" i="47"/>
  <c r="L32" i="47"/>
  <c r="L31" i="47"/>
  <c r="L30" i="47"/>
  <c r="M17" i="47"/>
  <c r="M15" i="47"/>
  <c r="P32" i="47"/>
  <c r="P31" i="47"/>
  <c r="P30" i="47"/>
  <c r="Q17" i="47"/>
  <c r="Q15" i="47"/>
  <c r="T32" i="47"/>
  <c r="T31" i="47"/>
  <c r="T30" i="47"/>
  <c r="U17" i="47"/>
  <c r="U15" i="47"/>
  <c r="X32" i="47"/>
  <c r="X31" i="47"/>
  <c r="X30" i="47"/>
  <c r="Y17" i="47"/>
  <c r="Y15" i="47"/>
  <c r="Y13" i="47"/>
  <c r="I13" i="47"/>
  <c r="M14" i="47"/>
  <c r="AA19"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E13" i="47"/>
  <c r="O13" i="47"/>
  <c r="U13" i="47"/>
  <c r="I14" i="47"/>
  <c r="Y14" i="47"/>
  <c r="O15"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4" i="48"/>
  <c r="W13" i="48"/>
  <c r="G14" i="48"/>
  <c r="W16" i="48"/>
  <c r="W9" i="48"/>
  <c r="AA16" i="48"/>
  <c r="G9" i="48"/>
  <c r="S9" i="48"/>
  <c r="E24" i="48"/>
  <c r="E22" i="48"/>
  <c r="E9" i="48"/>
  <c r="E19" i="48"/>
  <c r="Q10" i="48"/>
  <c r="Q11" i="48"/>
  <c r="Q12" i="48"/>
  <c r="AA14" i="48"/>
  <c r="K15" i="48"/>
  <c r="O16" i="48"/>
  <c r="S17" i="48"/>
  <c r="Y18" i="48"/>
  <c r="I19" i="48"/>
  <c r="M20" i="48"/>
  <c r="Y23" i="48"/>
  <c r="I24" i="48"/>
  <c r="U28" i="48"/>
  <c r="K9" i="48"/>
  <c r="Q27" i="48"/>
  <c r="Q20" i="48"/>
  <c r="Q9" i="48"/>
  <c r="Q28" i="48"/>
  <c r="Q22" i="48"/>
  <c r="Q24" i="48"/>
  <c r="AA9" i="48"/>
  <c r="K10" i="48"/>
  <c r="S10" i="48"/>
  <c r="AA10" i="48"/>
  <c r="K11" i="48"/>
  <c r="S11" i="48"/>
  <c r="AA11" i="48"/>
  <c r="K12" i="48"/>
  <c r="S12" i="48"/>
  <c r="AA12" i="48"/>
  <c r="K13" i="48"/>
  <c r="Y13" i="48"/>
  <c r="O14" i="48"/>
  <c r="W14" i="48"/>
  <c r="S15" i="48"/>
  <c r="AA15" i="48"/>
  <c r="Q16" i="48"/>
  <c r="G17" i="48"/>
  <c r="O17" i="48"/>
  <c r="E23" i="48"/>
  <c r="Q25" i="48"/>
  <c r="Y25" i="48"/>
  <c r="G28" i="48"/>
  <c r="I10" i="48"/>
  <c r="Y10" i="48"/>
  <c r="Y11" i="48"/>
  <c r="Q19" i="48"/>
  <c r="E20" i="48"/>
  <c r="O26" i="48"/>
  <c r="M23" i="48"/>
  <c r="M21" i="48"/>
  <c r="M9" i="48"/>
  <c r="M8" i="48"/>
  <c r="E10" i="48"/>
  <c r="M10" i="48"/>
  <c r="U10" i="48"/>
  <c r="E11" i="48"/>
  <c r="M11" i="48"/>
  <c r="U11" i="48"/>
  <c r="E12" i="48"/>
  <c r="M12" i="48"/>
  <c r="U12" i="48"/>
  <c r="S13" i="48"/>
  <c r="AA13" i="48"/>
  <c r="Q14" i="48"/>
  <c r="G15" i="48"/>
  <c r="O15" i="48"/>
  <c r="K16" i="48"/>
  <c r="S16" i="48"/>
  <c r="I17" i="48"/>
  <c r="W17" i="48"/>
  <c r="M18" i="48"/>
  <c r="U18" i="48"/>
  <c r="G22" i="48"/>
  <c r="U24" i="48"/>
  <c r="U22" i="48"/>
  <c r="U20" i="48"/>
  <c r="U9" i="48"/>
  <c r="I11" i="48"/>
  <c r="I12" i="48"/>
  <c r="Y12" i="48"/>
  <c r="I13" i="48"/>
  <c r="Y15" i="48"/>
  <c r="I8" i="48"/>
  <c r="I23" i="48"/>
  <c r="I9" i="48"/>
  <c r="I26" i="48"/>
  <c r="Y9" i="48"/>
  <c r="Y26" i="48"/>
  <c r="Y21" i="48"/>
  <c r="G10" i="48"/>
  <c r="O10" i="48"/>
  <c r="W10" i="48"/>
  <c r="G11" i="48"/>
  <c r="O11" i="48"/>
  <c r="W11" i="48"/>
  <c r="G12" i="48"/>
  <c r="O12" i="48"/>
  <c r="W12" i="48"/>
  <c r="G13" i="48"/>
  <c r="O13" i="48"/>
  <c r="S14" i="48"/>
  <c r="I15" i="48"/>
  <c r="W15" i="48"/>
  <c r="G16" i="48"/>
  <c r="K17" i="48"/>
  <c r="Y17" i="48"/>
  <c r="I18" i="48"/>
  <c r="U19" i="48"/>
  <c r="I21" i="48"/>
  <c r="Q21" i="48"/>
  <c r="W24" i="48"/>
  <c r="E27" i="48"/>
  <c r="M27" i="48"/>
  <c r="E13" i="48"/>
  <c r="U13" i="48"/>
  <c r="M14" i="48"/>
  <c r="E15" i="48"/>
  <c r="U15" i="48"/>
  <c r="M16" i="48"/>
  <c r="E17" i="48"/>
  <c r="U17" i="48"/>
  <c r="AA17" i="48"/>
  <c r="O18" i="48"/>
  <c r="K19" i="48"/>
  <c r="W19" i="48"/>
  <c r="G20" i="48"/>
  <c r="E21" i="48"/>
  <c r="I22" i="48"/>
  <c r="W22" i="48"/>
  <c r="U23" i="48"/>
  <c r="Y24" i="48"/>
  <c r="E25" i="48"/>
  <c r="M25" i="48"/>
  <c r="Q26" i="48"/>
  <c r="G27" i="48"/>
  <c r="U27" i="48"/>
  <c r="I28" i="48"/>
  <c r="W28" i="48"/>
  <c r="Q13" i="48"/>
  <c r="I14" i="48"/>
  <c r="Y14" i="48"/>
  <c r="Q15" i="48"/>
  <c r="I16" i="48"/>
  <c r="Y16" i="48"/>
  <c r="Q17" i="48"/>
  <c r="E18" i="48"/>
  <c r="Q18" i="48"/>
  <c r="M19" i="48"/>
  <c r="Y19" i="48"/>
  <c r="I20" i="48"/>
  <c r="W20" i="48"/>
  <c r="U21" i="48"/>
  <c r="Y22" i="48"/>
  <c r="O23" i="48"/>
  <c r="M24" i="48"/>
  <c r="G25" i="48"/>
  <c r="U25" i="48"/>
  <c r="E26" i="48"/>
  <c r="I27" i="48"/>
  <c r="W27" i="48"/>
  <c r="Y28" i="48"/>
  <c r="M13" i="48"/>
  <c r="E14" i="48"/>
  <c r="U14" i="48"/>
  <c r="M15" i="48"/>
  <c r="E16" i="48"/>
  <c r="U16"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0" i="37"/>
  <c r="I12" i="37"/>
  <c r="G30" i="37"/>
  <c r="I8" i="37"/>
  <c r="G9" i="37"/>
  <c r="G10" i="37"/>
  <c r="K12" i="37"/>
  <c r="I13" i="37"/>
  <c r="K14" i="37"/>
  <c r="I30" i="37"/>
  <c r="I16" i="37"/>
  <c r="E20" i="37"/>
  <c r="I21" i="37"/>
  <c r="K25" i="37"/>
  <c r="G28" i="37"/>
  <c r="I14" i="37"/>
  <c r="K22" i="37"/>
  <c r="E8" i="37"/>
  <c r="K8" i="37"/>
  <c r="I9" i="37"/>
  <c r="G11" i="37"/>
  <c r="G12" i="37"/>
  <c r="E13" i="37"/>
  <c r="G14" i="37"/>
  <c r="E30" i="37"/>
  <c r="E15" i="37"/>
  <c r="K15" i="37"/>
  <c r="K19" i="37"/>
  <c r="I23" i="37"/>
  <c r="I24" i="37"/>
  <c r="K26" i="37"/>
  <c r="G29" i="37"/>
  <c r="E32" i="37"/>
  <c r="E33" i="37"/>
  <c r="K10" i="37"/>
  <c r="E23" i="37"/>
  <c r="E24" i="37"/>
  <c r="G26" i="37"/>
  <c r="I27" i="37"/>
  <c r="P42" i="37"/>
  <c r="E9" i="37"/>
  <c r="I11" i="37"/>
  <c r="G15" i="37"/>
  <c r="E16" i="37"/>
  <c r="G19" i="37"/>
  <c r="H41" i="37"/>
  <c r="G25" i="37"/>
  <c r="I17" i="37"/>
  <c r="G21" i="37"/>
  <c r="I25" i="37"/>
  <c r="K17" i="37"/>
  <c r="I36" i="37"/>
  <c r="I34" i="37"/>
  <c r="E35" i="37"/>
  <c r="I38" i="37"/>
  <c r="F42" i="37"/>
  <c r="F41" i="37"/>
  <c r="F40" i="37"/>
  <c r="N42" i="37"/>
  <c r="N41" i="37"/>
  <c r="N40" i="37"/>
  <c r="G22" i="37"/>
  <c r="E25" i="37"/>
  <c r="G17" i="37"/>
  <c r="E26" i="37"/>
  <c r="G27" i="37"/>
  <c r="I29" i="37"/>
  <c r="K31" i="37"/>
  <c r="G32" i="37"/>
  <c r="K36" i="37"/>
  <c r="G33" i="37"/>
  <c r="K34" i="37"/>
  <c r="G35" i="37"/>
  <c r="G37" i="37"/>
  <c r="K38" i="37"/>
  <c r="P41" i="37"/>
  <c r="I20" i="37"/>
  <c r="G8" i="37"/>
  <c r="E18" i="37"/>
  <c r="I19" i="37"/>
  <c r="K20" i="37"/>
  <c r="K23" i="37"/>
  <c r="I28" i="37"/>
  <c r="K29" i="37"/>
  <c r="E31" i="37"/>
  <c r="I32" i="37"/>
  <c r="E36" i="37"/>
  <c r="I33" i="37"/>
  <c r="E34" i="37"/>
  <c r="I35" i="37"/>
  <c r="I37" i="37"/>
  <c r="E38" i="37"/>
  <c r="H40" i="37"/>
  <c r="H42" i="37"/>
  <c r="G16" i="37"/>
  <c r="G18" i="37"/>
  <c r="K24" i="37"/>
  <c r="I26" i="37"/>
  <c r="K28" i="37"/>
  <c r="I31" i="37"/>
  <c r="E37" i="37"/>
  <c r="J42" i="37"/>
  <c r="J41" i="37"/>
  <c r="J40" i="37"/>
  <c r="R42" i="37"/>
  <c r="R41" i="37"/>
  <c r="R40" i="37"/>
  <c r="I18" i="37"/>
  <c r="G24" i="37"/>
  <c r="D42" i="37"/>
  <c r="D41" i="37"/>
  <c r="D40" i="37"/>
  <c r="L42" i="37"/>
  <c r="L41" i="37"/>
  <c r="L40" i="37"/>
  <c r="K18" i="37"/>
  <c r="E19" i="37"/>
  <c r="G20" i="37"/>
  <c r="E21" i="37"/>
  <c r="K21" i="37"/>
  <c r="G23" i="37"/>
  <c r="E28" i="37"/>
  <c r="E29" i="37"/>
  <c r="G31" i="37"/>
  <c r="K32" i="37"/>
  <c r="G36" i="37"/>
  <c r="K33" i="37"/>
  <c r="G34" i="37"/>
  <c r="K35" i="37"/>
  <c r="K37" i="37"/>
  <c r="G38" i="37"/>
  <c r="P40" i="37"/>
  <c r="E19" i="38"/>
  <c r="G21" i="38"/>
  <c r="I10" i="38"/>
  <c r="I16" i="38"/>
  <c r="Q8" i="38"/>
  <c r="E18" i="38"/>
  <c r="G19" i="38"/>
  <c r="I21" i="38"/>
  <c r="G22" i="38"/>
  <c r="I23" i="38"/>
  <c r="I20" i="38"/>
  <c r="E22" i="38"/>
  <c r="G18" i="38"/>
  <c r="I19" i="38"/>
  <c r="E20" i="38"/>
  <c r="I22" i="38"/>
  <c r="G16" i="38"/>
  <c r="G23" i="38"/>
  <c r="E16" i="38"/>
  <c r="I18" i="38"/>
  <c r="G20" i="38"/>
  <c r="E21" i="38"/>
  <c r="E23" i="38"/>
  <c r="G11" i="38"/>
  <c r="E8" i="38"/>
  <c r="I13" i="38"/>
  <c r="G14" i="38"/>
  <c r="I8" i="38"/>
  <c r="G12" i="38"/>
  <c r="E10" i="38"/>
  <c r="E13" i="38"/>
  <c r="M8" i="38"/>
  <c r="S8" i="38"/>
  <c r="E30" i="38"/>
  <c r="G9" i="38"/>
  <c r="G13" i="38"/>
  <c r="E14" i="38"/>
  <c r="I30" i="38"/>
  <c r="G8" i="38"/>
  <c r="K8" i="38"/>
  <c r="O8" i="38"/>
  <c r="E9" i="38"/>
  <c r="I9" i="38"/>
  <c r="E11" i="38"/>
  <c r="I11" i="38"/>
  <c r="G10" i="38"/>
  <c r="E12" i="38"/>
  <c r="I12" i="38"/>
  <c r="E15" i="38"/>
  <c r="I14" i="38"/>
  <c r="G25" i="38"/>
  <c r="G26" i="38"/>
  <c r="G28" i="38"/>
  <c r="G31" i="38"/>
  <c r="I32" i="38"/>
  <c r="E36" i="38"/>
  <c r="I33" i="38"/>
  <c r="E34" i="38"/>
  <c r="I35" i="38"/>
  <c r="I37" i="38"/>
  <c r="E38" i="38"/>
  <c r="F42" i="38"/>
  <c r="F41" i="38"/>
  <c r="F40" i="38"/>
  <c r="J42" i="38"/>
  <c r="J41" i="38"/>
  <c r="J40" i="38"/>
  <c r="N42" i="38"/>
  <c r="N41" i="38"/>
  <c r="N40" i="38"/>
  <c r="R42" i="38"/>
  <c r="R41" i="38"/>
  <c r="R40" i="38"/>
  <c r="I15" i="38"/>
  <c r="E24" i="38"/>
  <c r="I25" i="38"/>
  <c r="E17" i="38"/>
  <c r="I26" i="38"/>
  <c r="E27" i="38"/>
  <c r="I28" i="38"/>
  <c r="E29" i="38"/>
  <c r="I31" i="38"/>
  <c r="G36" i="38"/>
  <c r="G34" i="38"/>
  <c r="G38" i="38"/>
  <c r="G30" i="38"/>
  <c r="G24" i="38"/>
  <c r="G17" i="38"/>
  <c r="G27" i="38"/>
  <c r="G29" i="38"/>
  <c r="E32" i="38"/>
  <c r="I36" i="38"/>
  <c r="E33" i="38"/>
  <c r="I34" i="38"/>
  <c r="E35" i="38"/>
  <c r="E37" i="38"/>
  <c r="I38" i="38"/>
  <c r="D42" i="38"/>
  <c r="D41" i="38"/>
  <c r="D40" i="38"/>
  <c r="H42" i="38"/>
  <c r="H41" i="38"/>
  <c r="H40" i="38"/>
  <c r="L42" i="38"/>
  <c r="L41" i="38"/>
  <c r="L40" i="38"/>
  <c r="P42" i="38"/>
  <c r="P41" i="38"/>
  <c r="P40" i="38"/>
  <c r="G15" i="38"/>
  <c r="I24" i="38"/>
  <c r="E25" i="38"/>
  <c r="I17" i="38"/>
  <c r="E26" i="38"/>
  <c r="I27" i="38"/>
  <c r="E28" i="38"/>
  <c r="I29" i="38"/>
  <c r="E31" i="38"/>
  <c r="G32" i="38"/>
  <c r="G33" i="38"/>
  <c r="G35" i="38"/>
  <c r="G37"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8" i="29"/>
  <c r="E17" i="29"/>
  <c r="E9" i="29"/>
  <c r="S8" i="29"/>
  <c r="E28" i="29"/>
  <c r="Q8" i="29"/>
  <c r="E12" i="29"/>
  <c r="E26" i="29"/>
  <c r="I8" i="29"/>
  <c r="E14" i="29"/>
  <c r="E16" i="29"/>
  <c r="E19" i="29"/>
  <c r="E22" i="29"/>
  <c r="E23" i="29"/>
  <c r="E24" i="29"/>
  <c r="M8" i="29"/>
  <c r="E8" i="29"/>
  <c r="E10" i="29"/>
  <c r="E13" i="29"/>
  <c r="E20" i="29"/>
  <c r="E21"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3" i="30"/>
  <c r="P33" i="30"/>
  <c r="P32" i="30"/>
  <c r="P31" i="30"/>
  <c r="L33" i="30"/>
  <c r="L32" i="30"/>
  <c r="L31" i="30"/>
  <c r="Q8" i="30"/>
  <c r="E9" i="30"/>
  <c r="J32" i="30"/>
  <c r="G10" i="30"/>
  <c r="E11" i="30"/>
  <c r="G12" i="30"/>
  <c r="E13" i="30"/>
  <c r="G14" i="30"/>
  <c r="E15" i="30"/>
  <c r="G16" i="30"/>
  <c r="E18" i="30"/>
  <c r="E20" i="30"/>
  <c r="E22" i="30"/>
  <c r="E17" i="30"/>
  <c r="H33" i="30"/>
  <c r="H32" i="30"/>
  <c r="H31" i="30"/>
  <c r="R33" i="30"/>
  <c r="G29" i="30"/>
  <c r="G27" i="30"/>
  <c r="G25" i="30"/>
  <c r="G24" i="30"/>
  <c r="G18" i="30"/>
  <c r="E19" i="30"/>
  <c r="E21" i="30"/>
  <c r="G17" i="30"/>
  <c r="E26" i="30"/>
  <c r="D33" i="30"/>
  <c r="D32" i="30"/>
  <c r="D31" i="30"/>
  <c r="E28" i="30"/>
  <c r="G11" i="30"/>
  <c r="G13" i="30"/>
  <c r="G15" i="30"/>
  <c r="G19" i="30"/>
  <c r="G21" i="30"/>
  <c r="G23"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4" i="8"/>
  <c r="E11"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7" i="2"/>
  <c r="O15" i="2"/>
  <c r="O18" i="2"/>
  <c r="M14" i="2"/>
  <c r="K11" i="2"/>
  <c r="Q12" i="2"/>
  <c r="M13" i="2"/>
  <c r="I13" i="2"/>
  <c r="Q14" i="2"/>
  <c r="Q19" i="2"/>
  <c r="G12" i="2"/>
  <c r="O8" i="2"/>
  <c r="Q10" i="2"/>
  <c r="S11" i="2"/>
  <c r="O13" i="2"/>
  <c r="E8" i="2"/>
  <c r="E11" i="2"/>
  <c r="K12" i="2"/>
  <c r="G18" i="2"/>
  <c r="M8" i="2"/>
  <c r="S10" i="2"/>
  <c r="Q11" i="2"/>
  <c r="M12" i="2"/>
  <c r="K13" i="2"/>
  <c r="E15" i="2"/>
  <c r="S15" i="2"/>
  <c r="G17" i="2"/>
  <c r="I21" i="2"/>
  <c r="Q21" i="2"/>
  <c r="K15" i="2"/>
  <c r="M17" i="2"/>
  <c r="G9" i="2"/>
  <c r="O14" i="2"/>
  <c r="O10" i="2"/>
  <c r="G11" i="2"/>
  <c r="M11" i="2"/>
  <c r="I12" i="2"/>
  <c r="S12" i="2"/>
  <c r="G13" i="2"/>
  <c r="M19" i="2"/>
  <c r="I19" i="2"/>
  <c r="S8" i="2"/>
  <c r="K10" i="2"/>
  <c r="I11" i="2"/>
  <c r="E12" i="2"/>
  <c r="S13" i="2"/>
  <c r="S18"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1" i="4"/>
  <c r="Q21" i="4"/>
  <c r="E22" i="4"/>
  <c r="M22" i="4"/>
  <c r="I23" i="4"/>
  <c r="Q23" i="4"/>
  <c r="E24" i="4"/>
  <c r="M24" i="4"/>
  <c r="I25" i="4"/>
  <c r="Q25" i="4"/>
  <c r="E26"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6" i="4"/>
  <c r="I27" i="4"/>
  <c r="Q27" i="4"/>
  <c r="E28" i="4"/>
  <c r="M28" i="4"/>
  <c r="I20" i="4"/>
  <c r="Q20" i="4"/>
  <c r="E29" i="4"/>
  <c r="M29" i="4"/>
  <c r="I30" i="4"/>
  <c r="Q30" i="4"/>
  <c r="E31" i="4"/>
  <c r="M31" i="4"/>
  <c r="I32" i="4"/>
  <c r="Q32" i="4"/>
  <c r="E33" i="4"/>
  <c r="M33" i="4"/>
  <c r="E34" i="4"/>
  <c r="M34" i="4"/>
  <c r="E36" i="4"/>
  <c r="M36" i="4"/>
  <c r="S18" i="4"/>
  <c r="Q19" i="4"/>
  <c r="K21" i="4"/>
  <c r="S21" i="4"/>
  <c r="G22" i="4"/>
  <c r="O22" i="4"/>
  <c r="K23" i="4"/>
  <c r="S23" i="4"/>
  <c r="G24" i="4"/>
  <c r="O24" i="4"/>
  <c r="K25" i="4"/>
  <c r="S25" i="4"/>
  <c r="G26" i="4"/>
  <c r="K27" i="4"/>
  <c r="S27" i="4"/>
  <c r="G28" i="4"/>
  <c r="O28" i="4"/>
  <c r="K20" i="4"/>
  <c r="S20" i="4"/>
  <c r="G29" i="4"/>
  <c r="O29" i="4"/>
  <c r="K30" i="4"/>
  <c r="S30" i="4"/>
  <c r="G31" i="4"/>
  <c r="O31" i="4"/>
  <c r="K32" i="4"/>
  <c r="S32" i="4"/>
  <c r="G33" i="4"/>
  <c r="O33" i="4"/>
  <c r="G34" i="4"/>
  <c r="O34" i="4"/>
  <c r="S35" i="4"/>
  <c r="G36" i="4"/>
  <c r="O36" i="4"/>
  <c r="M19" i="4"/>
  <c r="E21" i="4"/>
  <c r="M21" i="4"/>
  <c r="I22" i="4"/>
  <c r="Q22" i="4"/>
  <c r="E23" i="4"/>
  <c r="M23" i="4"/>
  <c r="I24" i="4"/>
  <c r="Q24" i="4"/>
  <c r="E25" i="4"/>
  <c r="M25" i="4"/>
  <c r="I26" i="4"/>
  <c r="E27" i="4"/>
  <c r="M27" i="4"/>
  <c r="I28" i="4"/>
  <c r="Q28" i="4"/>
  <c r="E20" i="4"/>
  <c r="M20" i="4"/>
  <c r="I29" i="4"/>
  <c r="Q29" i="4"/>
  <c r="E30" i="4"/>
  <c r="M30" i="4"/>
  <c r="I31" i="4"/>
  <c r="Q31" i="4"/>
  <c r="E32" i="4"/>
  <c r="M32" i="4"/>
  <c r="I33" i="4"/>
  <c r="Q33" i="4"/>
  <c r="I34" i="4"/>
  <c r="Q34" i="4"/>
  <c r="E35" i="4"/>
  <c r="I36" i="4"/>
  <c r="Q36" i="4"/>
  <c r="I19" i="4"/>
  <c r="G21" i="4"/>
  <c r="O21" i="4"/>
  <c r="K22" i="4"/>
  <c r="S22" i="4"/>
  <c r="G23" i="4"/>
  <c r="O23" i="4"/>
  <c r="K24" i="4"/>
  <c r="S24" i="4"/>
  <c r="G25" i="4"/>
  <c r="O25" i="4"/>
  <c r="K26" i="4"/>
  <c r="S26" i="4"/>
  <c r="G27" i="4"/>
  <c r="O27" i="4"/>
  <c r="K28" i="4"/>
  <c r="S28" i="4"/>
  <c r="G20" i="4"/>
  <c r="O20" i="4"/>
  <c r="K29" i="4"/>
  <c r="S29" i="4"/>
  <c r="G30" i="4"/>
  <c r="O30" i="4"/>
  <c r="K31" i="4"/>
  <c r="S31" i="4"/>
  <c r="G32" i="4"/>
  <c r="O32" i="4"/>
  <c r="K33" i="4"/>
  <c r="S33" i="4"/>
  <c r="K34" i="4"/>
  <c r="S34" i="4"/>
  <c r="G35" i="4"/>
  <c r="K36" i="4"/>
  <c r="S36" i="4"/>
  <c r="K18" i="2"/>
  <c r="E19" i="2"/>
  <c r="E10" i="2"/>
  <c r="E13" i="2"/>
  <c r="E14" i="2"/>
  <c r="E17" i="2"/>
  <c r="G19" i="2"/>
  <c r="M22" i="2"/>
  <c r="Q23" i="2"/>
  <c r="E25" i="2"/>
  <c r="I26" i="2"/>
  <c r="M27" i="2"/>
  <c r="I28" i="2"/>
  <c r="M29" i="2"/>
  <c r="Q8" i="2"/>
  <c r="S14" i="2"/>
  <c r="Q15" i="2"/>
  <c r="S17" i="2"/>
  <c r="Q18" i="2"/>
  <c r="S19" i="2"/>
  <c r="G20" i="2"/>
  <c r="O20" i="2"/>
  <c r="K21" i="2"/>
  <c r="S21" i="2"/>
  <c r="G22" i="2"/>
  <c r="K23" i="2"/>
  <c r="S23" i="2"/>
  <c r="G24" i="2"/>
  <c r="O24" i="2"/>
  <c r="K16" i="2"/>
  <c r="S16" i="2"/>
  <c r="G25" i="2"/>
  <c r="O25" i="2"/>
  <c r="K26" i="2"/>
  <c r="S26" i="2"/>
  <c r="G27" i="2"/>
  <c r="O27" i="2"/>
  <c r="K28" i="2"/>
  <c r="S28" i="2"/>
  <c r="G29" i="2"/>
  <c r="O29" i="2"/>
  <c r="G30" i="2"/>
  <c r="O30" i="2"/>
  <c r="S31" i="2"/>
  <c r="G32" i="2"/>
  <c r="O32" i="2"/>
  <c r="E18" i="2"/>
  <c r="M20" i="2"/>
  <c r="E24" i="2"/>
  <c r="I16" i="2"/>
  <c r="M25" i="2"/>
  <c r="Q26" i="2"/>
  <c r="E29" i="2"/>
  <c r="M30" i="2"/>
  <c r="M32" i="2"/>
  <c r="K8" i="2"/>
  <c r="E9" i="2"/>
  <c r="I9" i="2"/>
  <c r="G14" i="2"/>
  <c r="G15" i="2"/>
  <c r="M15" i="2"/>
  <c r="I17" i="2"/>
  <c r="O17" i="2"/>
  <c r="M18" i="2"/>
  <c r="O19" i="2"/>
  <c r="I20" i="2"/>
  <c r="Q20" i="2"/>
  <c r="E21" i="2"/>
  <c r="M21" i="2"/>
  <c r="I22" i="2"/>
  <c r="E23" i="2"/>
  <c r="M23" i="2"/>
  <c r="I24" i="2"/>
  <c r="Q24" i="2"/>
  <c r="E16" i="2"/>
  <c r="M16" i="2"/>
  <c r="I25" i="2"/>
  <c r="Q25" i="2"/>
  <c r="E26" i="2"/>
  <c r="M26" i="2"/>
  <c r="I27" i="2"/>
  <c r="Q27" i="2"/>
  <c r="E28" i="2"/>
  <c r="M28" i="2"/>
  <c r="I29" i="2"/>
  <c r="Q29" i="2"/>
  <c r="I30" i="2"/>
  <c r="Q30" i="2"/>
  <c r="E31" i="2"/>
  <c r="I32" i="2"/>
  <c r="Q32" i="2"/>
  <c r="E20" i="2"/>
  <c r="E22" i="2"/>
  <c r="I23" i="2"/>
  <c r="M24" i="2"/>
  <c r="Q16" i="2"/>
  <c r="E27" i="2"/>
  <c r="Q28" i="2"/>
  <c r="E30" i="2"/>
  <c r="E32" i="2"/>
  <c r="I8" i="2"/>
  <c r="I15" i="2"/>
  <c r="K17" i="2"/>
  <c r="I18" i="2"/>
  <c r="K19" i="2"/>
  <c r="K20" i="2"/>
  <c r="S20" i="2"/>
  <c r="G21" i="2"/>
  <c r="O21" i="2"/>
  <c r="K22" i="2"/>
  <c r="S22" i="2"/>
  <c r="G23" i="2"/>
  <c r="O23" i="2"/>
  <c r="K24" i="2"/>
  <c r="S24" i="2"/>
  <c r="G16" i="2"/>
  <c r="O16"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0" i="8"/>
  <c r="E65" i="8"/>
  <c r="E16" i="8"/>
  <c r="E48" i="8"/>
  <c r="E46" i="8"/>
  <c r="E44" i="8"/>
  <c r="E42" i="8"/>
  <c r="E60" i="8"/>
  <c r="E38" i="8"/>
  <c r="E36" i="8"/>
  <c r="E33" i="8"/>
  <c r="E31" i="8"/>
  <c r="E30" i="8"/>
  <c r="E28" i="8"/>
  <c r="E26" i="8"/>
  <c r="E24" i="8"/>
  <c r="E22" i="8"/>
  <c r="E19" i="8"/>
  <c r="E18" i="8"/>
  <c r="M8" i="8"/>
  <c r="E35" i="8"/>
  <c r="E21" i="8"/>
  <c r="E25" i="8"/>
  <c r="E29" i="8"/>
  <c r="E32" i="8"/>
  <c r="E37" i="8"/>
  <c r="E53" i="8"/>
  <c r="E23" i="8"/>
  <c r="E34" i="8"/>
  <c r="E8" i="8"/>
  <c r="O8" i="8"/>
  <c r="E12" i="8"/>
  <c r="E13" i="8"/>
  <c r="E17" i="8"/>
  <c r="E40" i="8"/>
  <c r="E62" i="8"/>
  <c r="E41" i="8"/>
  <c r="E55" i="8"/>
  <c r="E49" i="8"/>
  <c r="E57" i="8"/>
  <c r="E39" i="8"/>
  <c r="E51" i="8"/>
  <c r="E59" i="8"/>
  <c r="E43" i="8"/>
  <c r="E45" i="8"/>
  <c r="E47" i="8"/>
  <c r="E50" i="8"/>
  <c r="E52" i="8"/>
  <c r="E54" i="8"/>
  <c r="E56" i="8"/>
  <c r="E58" i="8"/>
  <c r="E61" i="8"/>
  <c r="E63" i="8"/>
  <c r="E64" i="8"/>
  <c r="A1" i="14"/>
  <c r="I8" i="3" l="1"/>
  <c r="Q8" i="3"/>
  <c r="E9" i="3"/>
  <c r="G9" i="3"/>
  <c r="E14" i="3"/>
  <c r="G17" i="3"/>
  <c r="I13" i="3"/>
  <c r="G10" i="3"/>
  <c r="E8" i="3"/>
  <c r="M8" i="3"/>
  <c r="I9" i="3"/>
  <c r="E11" i="3"/>
  <c r="I12" i="3"/>
  <c r="G14" i="3"/>
  <c r="E15" i="3"/>
  <c r="I10" i="3"/>
  <c r="E16" i="3"/>
  <c r="I17" i="3"/>
  <c r="E18" i="3"/>
  <c r="E19" i="3"/>
  <c r="I20" i="3"/>
  <c r="G12" i="3"/>
  <c r="G20" i="3"/>
  <c r="I21" i="3"/>
  <c r="G11" i="3"/>
  <c r="E13" i="3"/>
  <c r="I14" i="3"/>
  <c r="G15" i="3"/>
  <c r="G16" i="3"/>
  <c r="G18" i="3"/>
  <c r="G19" i="3"/>
  <c r="E21" i="3"/>
  <c r="I11" i="3"/>
  <c r="E12" i="3"/>
  <c r="G13" i="3"/>
  <c r="I15" i="3"/>
  <c r="E10" i="3"/>
  <c r="I16" i="3"/>
  <c r="E17" i="3"/>
  <c r="I18" i="3"/>
  <c r="I19" i="3"/>
  <c r="E20" i="3"/>
  <c r="G21" i="3"/>
  <c r="I8" i="7"/>
  <c r="E14" i="7"/>
  <c r="E18" i="7"/>
  <c r="E8" i="7"/>
  <c r="E9" i="7"/>
  <c r="E11" i="7"/>
  <c r="E12" i="7"/>
  <c r="E15" i="7"/>
  <c r="E37" i="7"/>
  <c r="E17" i="7"/>
  <c r="E13" i="7"/>
  <c r="E16" i="7"/>
  <c r="E35" i="7"/>
  <c r="E39" i="7"/>
  <c r="E41" i="7"/>
  <c r="E45" i="7"/>
  <c r="E49" i="7"/>
  <c r="E55" i="7"/>
  <c r="E57" i="7"/>
  <c r="E63" i="7"/>
  <c r="G8" i="7"/>
  <c r="E10" i="7"/>
  <c r="E32" i="7"/>
  <c r="E43" i="7"/>
  <c r="E51" i="7"/>
  <c r="E53" i="7"/>
  <c r="E60" i="7"/>
  <c r="E21" i="7"/>
  <c r="E23" i="7"/>
  <c r="E25" i="7"/>
  <c r="E27" i="7"/>
  <c r="E29" i="7"/>
  <c r="E20" i="7"/>
  <c r="E34" i="7"/>
  <c r="E62" i="7"/>
  <c r="K8" i="7"/>
  <c r="E19" i="7"/>
  <c r="E22" i="7"/>
  <c r="E24"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6" i="2"/>
  <c r="H35" i="2"/>
  <c r="H34" i="2"/>
  <c r="P36" i="2"/>
  <c r="P35" i="2"/>
  <c r="P34" i="2"/>
  <c r="F18" i="9"/>
  <c r="F17" i="9"/>
  <c r="F19" i="9"/>
  <c r="F65" i="7"/>
  <c r="H66" i="7"/>
  <c r="J67" i="7"/>
  <c r="N65" i="7"/>
  <c r="P66" i="7"/>
  <c r="R67" i="7"/>
  <c r="P67" i="8"/>
  <c r="N68" i="8"/>
  <c r="L69" i="8"/>
  <c r="H67" i="8"/>
  <c r="F68" i="8"/>
  <c r="D69" i="8"/>
  <c r="J34" i="2"/>
  <c r="J36" i="2"/>
  <c r="J35" i="2"/>
  <c r="R34" i="2"/>
  <c r="R36" i="2"/>
  <c r="R35" i="2"/>
  <c r="H17" i="9"/>
  <c r="H19" i="9"/>
  <c r="H18" i="9"/>
  <c r="P19" i="9"/>
  <c r="P18" i="9"/>
  <c r="P17" i="9"/>
  <c r="D65" i="7"/>
  <c r="F66" i="7"/>
  <c r="L65" i="7"/>
  <c r="N66" i="7"/>
  <c r="R67" i="8"/>
  <c r="P68" i="8"/>
  <c r="J67" i="8"/>
  <c r="H68"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4" i="1"/>
  <c r="I17" i="1"/>
  <c r="I19" i="1"/>
  <c r="I16" i="1"/>
  <c r="I11" i="1"/>
  <c r="I15" i="1"/>
  <c r="I18" i="1"/>
  <c r="I20" i="1"/>
  <c r="I13" i="1"/>
  <c r="I12" i="1"/>
  <c r="I10" i="1"/>
  <c r="I21" i="1"/>
  <c r="G8" i="1"/>
  <c r="G9" i="1"/>
  <c r="G14" i="1"/>
  <c r="G17" i="1"/>
  <c r="G19" i="1"/>
  <c r="G13" i="1"/>
  <c r="G11" i="1"/>
  <c r="G15" i="1"/>
  <c r="G18" i="1"/>
  <c r="G20" i="1"/>
  <c r="G16" i="1"/>
  <c r="G12" i="1"/>
  <c r="G10" i="1"/>
  <c r="G21" i="1"/>
  <c r="E20" i="1"/>
  <c r="E12" i="1"/>
  <c r="E8" i="1"/>
  <c r="E13" i="1"/>
  <c r="E16" i="1"/>
  <c r="E21" i="1"/>
  <c r="E9" i="1"/>
  <c r="E14" i="1"/>
  <c r="E17" i="1"/>
  <c r="E19" i="1"/>
  <c r="E10" i="1"/>
  <c r="E11" i="1"/>
  <c r="E15" i="1"/>
  <c r="E18" i="1"/>
</calcChain>
</file>

<file path=xl/sharedStrings.xml><?xml version="1.0" encoding="utf-8"?>
<sst xmlns="http://schemas.openxmlformats.org/spreadsheetml/2006/main" count="10801" uniqueCount="2072">
  <si>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</si>
  <si>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</si>
  <si>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</si>
  <si>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</si>
  <si>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</si>
  <si>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</si>
  <si>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</si>
  <si>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</si>
  <si>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</si>
  <si>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</si>
  <si>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</si>
  <si>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</si>
  <si>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</si>
  <si>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</si>
  <si>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</si>
  <si>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</si>
  <si>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</si>
  <si>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</si>
  <si>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</si>
  <si>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</si>
  <si>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</si>
  <si>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</si>
  <si>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</si>
  <si>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</si>
  <si>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</si>
  <si>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</si>
  <si>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</si>
  <si>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</si>
  <si>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</si>
  <si>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</si>
  <si>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</si>
  <si>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</si>
  <si>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</si>
  <si>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</si>
  <si>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</si>
  <si>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</si>
  <si>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</si>
  <si>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</si>
  <si>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</si>
  <si>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</si>
  <si>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</si>
  <si>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</si>
  <si>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</si>
  <si>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</si>
  <si>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</si>
  <si>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</si>
  <si>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</si>
  <si>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</si>
  <si>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</si>
  <si>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</si>
  <si>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</si>
  <si>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</si>
  <si>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</si>
  <si>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</si>
  <si>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</si>
  <si>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</si>
  <si>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</si>
  <si>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</si>
  <si>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</si>
  <si>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</si>
  <si>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</si>
  <si>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</si>
  <si>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</si>
  <si>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</si>
  <si>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</si>
  <si>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</si>
  <si>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</si>
  <si>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</si>
  <si>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</si>
  <si>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</si>
  <si>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</si>
  <si>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</si>
  <si>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</si>
  <si>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</si>
  <si>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</si>
  <si>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</si>
  <si>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</si>
  <si>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</si>
  <si>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</si>
  <si>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</si>
  <si>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</si>
  <si>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</si>
  <si>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</si>
  <si>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</si>
  <si>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</si>
  <si>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</si>
  <si>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</si>
  <si>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</si>
  <si>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</si>
  <si>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</si>
  <si>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</si>
  <si>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</si>
  <si>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</si>
  <si>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</si>
  <si>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</si>
  <si>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</si>
  <si>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</si>
  <si>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</si>
  <si>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</si>
  <si>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</si>
  <si>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</si>
  <si>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</si>
  <si>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</si>
  <si>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</si>
  <si>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</si>
  <si>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</si>
  <si>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</si>
  <si>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</si>
  <si>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</si>
  <si>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</si>
  <si>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</si>
  <si>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</si>
  <si>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</si>
  <si>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</si>
  <si>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</si>
  <si>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</si>
  <si>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</si>
  <si>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</si>
  <si>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</si>
  <si>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</si>
  <si>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</si>
  <si>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</si>
  <si>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</si>
  <si>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</si>
  <si>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</si>
  <si>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</si>
  <si>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</si>
  <si>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</si>
  <si>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</si>
  <si>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</si>
  <si>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</si>
  <si>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</si>
  <si>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</si>
  <si>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</si>
  <si>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</si>
  <si>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</si>
  <si>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</si>
  <si>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</si>
  <si>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</si>
  <si>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</si>
  <si>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</si>
  <si>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</si>
  <si>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</si>
  <si>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</si>
  <si>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</si>
  <si>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</si>
  <si>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</si>
  <si>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</si>
  <si>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</si>
  <si>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</si>
  <si>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</si>
  <si>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</si>
  <si>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</si>
  <si>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</si>
  <si>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</si>
  <si>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</si>
  <si>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</si>
  <si>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</si>
  <si>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</si>
  <si>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</si>
  <si>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</si>
  <si>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</si>
  <si>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</si>
  <si>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</si>
  <si>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</si>
  <si>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</si>
  <si>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</si>
  <si>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</si>
  <si>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</si>
  <si>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</si>
  <si>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</si>
  <si>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</si>
  <si>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</si>
  <si>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</si>
  <si>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</si>
  <si>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</si>
  <si>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</si>
  <si>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</si>
  <si>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</si>
  <si>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</si>
  <si>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</si>
  <si>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</si>
  <si>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</si>
  <si>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</si>
  <si>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</si>
  <si>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</si>
  <si>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</si>
  <si>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</si>
  <si>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</si>
  <si>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</si>
  <si>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</si>
  <si>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</si>
  <si>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</si>
  <si>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</si>
  <si>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</si>
  <si>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</si>
  <si>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</si>
  <si>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</si>
  <si>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</si>
  <si>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</si>
  <si>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</si>
  <si>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</si>
  <si>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</si>
  <si>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</si>
  <si>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</si>
  <si>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</si>
  <si>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</si>
  <si>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</si>
  <si>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</si>
  <si>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</si>
  <si>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</si>
  <si>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</si>
  <si>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</si>
  <si>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</si>
  <si>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</si>
  <si>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</si>
  <si>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</si>
  <si>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</si>
  <si>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</si>
  <si>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</si>
  <si>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</si>
  <si>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</si>
  <si>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</si>
  <si>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</si>
  <si>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</si>
  <si>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</si>
  <si>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</si>
  <si>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</si>
  <si>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</si>
  <si>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</si>
  <si>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</si>
  <si>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</si>
  <si>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</si>
  <si>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</si>
  <si>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</si>
  <si>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</si>
  <si>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</si>
  <si>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</si>
  <si>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</si>
  <si>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</si>
  <si>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</si>
  <si>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</si>
  <si>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</si>
  <si>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</si>
  <si>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</si>
  <si>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</si>
  <si>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</si>
  <si>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</si>
  <si>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</si>
  <si>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</si>
  <si>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</si>
  <si>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</si>
  <si>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</si>
  <si>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</si>
  <si>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</si>
  <si>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</si>
  <si>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</si>
  <si>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</si>
  <si>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</si>
  <si>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</si>
  <si>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</si>
  <si>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</si>
  <si>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</si>
  <si>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</si>
  <si>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</si>
  <si>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</si>
  <si>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</si>
  <si>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</si>
  <si>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</si>
  <si>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</si>
  <si>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</si>
  <si>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</si>
  <si>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</si>
  <si>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</si>
  <si>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</si>
  <si>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</si>
  <si>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</si>
  <si>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</si>
  <si>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</si>
  <si>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</si>
  <si>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</si>
  <si>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</si>
  <si>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</si>
  <si>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</si>
  <si>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</si>
  <si>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</si>
  <si>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</si>
  <si>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</si>
  <si>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</si>
  <si>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</si>
  <si>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</si>
  <si>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</si>
  <si>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</si>
  <si>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</si>
  <si>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</si>
  <si>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</si>
  <si>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</si>
  <si>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</si>
  <si>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</si>
  <si>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</si>
  <si>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</si>
  <si>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</si>
  <si>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</si>
  <si>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</si>
  <si>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</si>
  <si>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</si>
  <si>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</si>
  <si>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</si>
  <si>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</si>
  <si>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</si>
  <si>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</si>
  <si>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</si>
  <si>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</si>
  <si>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</si>
  <si>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</si>
  <si>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</si>
  <si>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</si>
  <si>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</si>
  <si>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</si>
  <si>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</si>
  <si>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</si>
  <si>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</si>
  <si>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</si>
  <si>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</si>
  <si>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</si>
  <si>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</si>
  <si>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</si>
  <si>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</si>
  <si>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</si>
  <si>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</si>
  <si>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</si>
  <si>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</si>
  <si>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</si>
  <si>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</si>
  <si>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</si>
  <si>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</si>
  <si>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</si>
  <si>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</si>
  <si>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</si>
  <si>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</si>
  <si>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</si>
  <si>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</si>
  <si>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</si>
  <si>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</si>
  <si>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</si>
  <si>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</si>
  <si>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</si>
  <si>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</si>
  <si>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</si>
  <si>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</si>
  <si>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</si>
  <si>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</si>
  <si>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</si>
  <si>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</si>
  <si>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</si>
  <si>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</si>
  <si>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</si>
  <si>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</si>
  <si>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</si>
  <si>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</si>
  <si>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</si>
  <si>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</si>
  <si>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</si>
  <si>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</si>
  <si>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</si>
  <si>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</si>
  <si>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</si>
  <si>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</si>
  <si>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</si>
  <si>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</si>
  <si>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</si>
  <si>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</si>
  <si>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</si>
  <si>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</si>
  <si>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</si>
  <si>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</si>
  <si>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</si>
  <si>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</si>
  <si>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</si>
  <si>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</si>
  <si>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</si>
  <si>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</si>
  <si>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</si>
  <si>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</si>
  <si>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</si>
  <si>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</si>
  <si>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</si>
  <si>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</si>
  <si>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</si>
  <si>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</si>
  <si>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</si>
  <si>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</si>
  <si>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</si>
  <si>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</si>
  <si>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</si>
  <si>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</si>
  <si>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</si>
  <si>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</si>
  <si>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</si>
  <si>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</si>
  <si>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</si>
  <si>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</si>
  <si>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</si>
  <si>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</si>
  <si>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</si>
  <si>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</si>
  <si>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</si>
  <si>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</si>
  <si>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</si>
  <si>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</si>
  <si>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</si>
  <si>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</si>
  <si>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</si>
  <si>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</si>
  <si>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</si>
  <si>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</si>
  <si>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</si>
  <si>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</si>
  <si>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</si>
  <si>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</si>
  <si>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</si>
  <si>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</si>
  <si>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</si>
  <si>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</si>
  <si>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</si>
  <si>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</si>
  <si>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</si>
  <si>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</si>
  <si>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</si>
  <si>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</si>
  <si>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</si>
  <si>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</si>
  <si>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</si>
  <si>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</si>
  <si>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</si>
  <si>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</si>
  <si>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</si>
  <si>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</si>
  <si>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</si>
  <si>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</si>
  <si>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</si>
  <si>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</si>
  <si>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</si>
  <si>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</si>
  <si>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</si>
  <si>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</si>
  <si>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</si>
  <si>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</si>
  <si>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</si>
  <si>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</si>
  <si>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</si>
  <si>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</si>
  <si>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</si>
  <si>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</si>
  <si>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</si>
  <si>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</si>
  <si>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</si>
  <si>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</si>
  <si>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</si>
  <si>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</si>
  <si>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</si>
  <si>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</si>
  <si>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</si>
  <si>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</si>
  <si>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</si>
  <si>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</si>
  <si>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</si>
  <si>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</si>
  <si>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</si>
  <si>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</si>
  <si>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</si>
  <si>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</si>
  <si>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</si>
  <si>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</si>
  <si>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</si>
  <si>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</si>
  <si>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</si>
  <si>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</si>
  <si>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</si>
  <si>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</si>
  <si>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</si>
  <si>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</si>
  <si>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</si>
  <si>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</si>
  <si>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</si>
  <si>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</si>
  <si>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</si>
  <si>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</si>
  <si>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</si>
  <si>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</si>
  <si>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</si>
  <si>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</si>
  <si>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</si>
  <si>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</si>
  <si>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</si>
  <si>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</si>
  <si>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</si>
  <si>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</si>
  <si>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</si>
  <si>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</si>
  <si>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</si>
  <si>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</si>
  <si>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</si>
  <si>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</si>
  <si>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</si>
  <si>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</si>
  <si>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</si>
  <si>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</si>
  <si>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</si>
  <si>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</si>
  <si>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</si>
  <si>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</si>
  <si>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</si>
  <si>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</si>
  <si>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</si>
  <si>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</si>
  <si>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</si>
  <si>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</si>
  <si>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</si>
  <si>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</si>
  <si>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</si>
  <si>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</si>
  <si>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</si>
  <si>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</si>
  <si>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</si>
  <si>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</si>
  <si>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</si>
  <si>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</si>
  <si>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</si>
  <si>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</si>
  <si>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</si>
  <si>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</si>
  <si>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</si>
  <si>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</si>
  <si>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</si>
  <si>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</si>
  <si>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</si>
  <si>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</si>
  <si>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</si>
  <si>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</si>
  <si>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</si>
  <si>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</si>
  <si>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</si>
  <si>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</si>
  <si>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</si>
  <si>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</si>
  <si>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</si>
  <si>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</si>
  <si>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</si>
  <si>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</si>
  <si>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</si>
  <si>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</si>
  <si>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</si>
  <si>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</si>
  <si>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</si>
  <si>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</si>
  <si>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</si>
  <si>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</si>
  <si>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</si>
  <si>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</si>
  <si>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</si>
  <si>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</si>
  <si>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</si>
  <si>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</si>
  <si>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</si>
  <si>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</si>
  <si>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</si>
  <si>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</si>
  <si>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</si>
  <si>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</si>
  <si>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</si>
  <si>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</si>
  <si>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</si>
  <si>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</si>
  <si>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</si>
  <si>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</si>
  <si>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</si>
  <si>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</si>
  <si>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</si>
  <si>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</si>
  <si>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</si>
  <si>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</si>
  <si>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</si>
  <si>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</si>
  <si>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</si>
  <si>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</si>
  <si>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</si>
  <si>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</si>
  <si>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</si>
  <si>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</si>
  <si>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</si>
  <si>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</si>
  <si>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</si>
  <si>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</si>
  <si>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</si>
  <si>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</si>
  <si>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</si>
  <si>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</si>
  <si>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</si>
  <si>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</si>
  <si>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</si>
  <si>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</si>
  <si>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</si>
  <si>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</si>
  <si>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</si>
  <si>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</si>
  <si>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</si>
  <si>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</si>
  <si>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</si>
  <si>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</si>
  <si>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</si>
  <si>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</si>
  <si>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</si>
  <si>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</si>
  <si>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</si>
  <si>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</si>
  <si>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</si>
  <si>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</si>
  <si>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</si>
  <si>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</si>
  <si>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</si>
  <si>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</si>
  <si>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</si>
  <si>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</si>
  <si>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</si>
  <si>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</si>
  <si>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</si>
  <si>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</si>
  <si>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</si>
  <si>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</si>
  <si>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</si>
  <si>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</si>
  <si>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</si>
  <si>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</si>
  <si>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</si>
  <si>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</si>
  <si>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</si>
  <si>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</si>
  <si>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</si>
  <si>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</si>
  <si>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</si>
  <si>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</si>
  <si>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</si>
  <si>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</si>
  <si>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</si>
  <si>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</si>
  <si>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</si>
  <si>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</si>
  <si>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</si>
  <si>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</si>
  <si>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</si>
  <si>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</si>
  <si>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</si>
  <si>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</si>
  <si>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</si>
  <si>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</si>
  <si>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</si>
  <si>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</si>
  <si>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</si>
  <si>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</si>
  <si>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</si>
  <si>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</si>
  <si>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</si>
  <si>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</si>
  <si>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</si>
  <si>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</si>
  <si>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</si>
  <si>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</si>
  <si>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</si>
  <si>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</si>
  <si>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</si>
  <si>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</si>
  <si>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</si>
  <si>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</si>
  <si>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</si>
  <si>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</si>
  <si>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</si>
  <si>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</si>
  <si>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</si>
  <si>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</si>
  <si>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</si>
  <si>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</si>
  <si>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</si>
  <si>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</si>
  <si>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</si>
  <si>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</si>
  <si>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</si>
  <si>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</si>
  <si>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</si>
  <si>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</si>
  <si>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</si>
  <si>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</si>
  <si>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</si>
  <si>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</si>
  <si>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</si>
  <si>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</si>
  <si>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</si>
  <si>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</si>
  <si>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</si>
  <si>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</si>
  <si>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</si>
  <si>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</si>
  <si>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</si>
  <si>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</si>
  <si>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</si>
  <si>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</si>
  <si>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</si>
  <si>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</si>
  <si>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</si>
  <si>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</si>
  <si>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</si>
  <si>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</si>
  <si>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</si>
  <si>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</si>
  <si>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</si>
  <si>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</si>
  <si>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</si>
  <si>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</si>
  <si>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</si>
  <si>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</si>
  <si>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</si>
  <si>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</si>
  <si>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</si>
  <si>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</si>
  <si>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</si>
  <si>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</si>
  <si>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</si>
  <si>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</si>
  <si>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</si>
  <si>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</si>
  <si>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</si>
  <si>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</si>
  <si>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</si>
  <si>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</si>
  <si>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</si>
  <si>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</si>
  <si>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</si>
  <si>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</si>
  <si>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</si>
  <si>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</si>
  <si>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</si>
  <si>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</si>
  <si>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</si>
  <si>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</si>
  <si>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</si>
  <si>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</si>
  <si>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</si>
  <si>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</si>
  <si>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</si>
  <si>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</si>
  <si>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</si>
  <si>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</si>
  <si>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</si>
  <si>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</si>
  <si>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</si>
  <si>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</si>
  <si>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</si>
  <si>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</si>
  <si>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</si>
  <si>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</si>
  <si>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</si>
  <si>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</si>
  <si>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</si>
  <si>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</si>
  <si>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</si>
  <si>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</si>
  <si>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</si>
  <si>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</si>
  <si>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</si>
  <si>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</si>
  <si>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</si>
  <si>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</si>
  <si>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</si>
  <si>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</si>
  <si>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</si>
  <si>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</si>
  <si>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</si>
  <si>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</si>
  <si>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</si>
  <si>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</si>
  <si>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</si>
  <si>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</si>
  <si>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</si>
  <si>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</si>
  <si>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</si>
  <si>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</si>
  <si>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</si>
  <si>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</si>
  <si>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</si>
  <si>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</si>
  <si>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</si>
  <si>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</si>
  <si>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</si>
  <si>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</si>
  <si>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</si>
  <si>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</si>
  <si>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</si>
  <si>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</si>
  <si>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</si>
  <si>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</si>
  <si>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</si>
  <si>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</si>
  <si>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</si>
  <si>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</si>
  <si>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</si>
  <si>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</si>
  <si>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</si>
  <si>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</si>
  <si>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</si>
  <si>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</si>
  <si>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</si>
  <si>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</si>
  <si>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</si>
  <si>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</si>
  <si>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</si>
  <si>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</si>
  <si>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</si>
  <si>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</si>
  <si>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</si>
  <si>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</si>
  <si>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</si>
  <si>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</si>
  <si>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</si>
  <si>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</si>
  <si>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</si>
  <si>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</si>
  <si>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</si>
  <si>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</si>
  <si>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</si>
  <si>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</si>
  <si>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</si>
  <si>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</si>
  <si>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</si>
  <si>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</si>
  <si>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</si>
  <si>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</si>
  <si>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</si>
  <si>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</si>
  <si>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</si>
  <si>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</si>
  <si>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</si>
  <si>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</si>
  <si>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</si>
  <si>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</si>
  <si>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</si>
  <si>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</si>
  <si>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</si>
  <si>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</si>
  <si>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</si>
  <si>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</si>
  <si>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</si>
  <si>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</si>
  <si>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</si>
  <si>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</si>
  <si>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</si>
  <si>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</si>
  <si>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</si>
  <si>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</si>
  <si>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</si>
  <si>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</si>
  <si>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</si>
  <si>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</si>
  <si>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</si>
  <si>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</si>
  <si>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</si>
  <si>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</si>
  <si>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</si>
  <si>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</si>
  <si>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</si>
  <si>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</si>
  <si>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</si>
  <si>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</si>
  <si>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</si>
  <si>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</si>
  <si>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</si>
  <si>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</si>
  <si>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</si>
  <si>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</si>
  <si>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</si>
  <si>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</si>
  <si>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</si>
  <si>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</si>
  <si>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</si>
  <si>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</si>
  <si>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</si>
  <si>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</si>
  <si>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</si>
  <si>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</si>
  <si>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</si>
  <si>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</si>
  <si>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</si>
  <si>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</si>
  <si>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</si>
  <si>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</si>
  <si>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</si>
  <si>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</si>
  <si>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</si>
  <si>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</si>
  <si>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</si>
  <si>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</si>
  <si>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</si>
  <si>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</si>
  <si>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</si>
  <si>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</si>
  <si>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</si>
  <si>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</si>
  <si>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</si>
  <si>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</si>
  <si>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</si>
  <si>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</si>
  <si>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</si>
  <si>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</si>
  <si>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</si>
  <si>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</si>
  <si>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</si>
  <si>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</si>
  <si>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</si>
  <si>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</si>
  <si>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</si>
  <si>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</si>
  <si>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</si>
  <si>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</si>
  <si>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</si>
  <si>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</si>
  <si>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</si>
  <si>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</si>
  <si>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</si>
  <si>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</si>
  <si>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</si>
  <si>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</si>
  <si>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</si>
  <si>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</si>
  <si>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</si>
  <si>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</si>
  <si>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</si>
  <si>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</si>
  <si>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</si>
  <si>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</si>
  <si>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</si>
  <si>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</si>
  <si>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</si>
  <si>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</si>
  <si>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</si>
  <si>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</si>
  <si>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</si>
  <si>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</si>
  <si>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</si>
  <si>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</si>
  <si>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</si>
  <si>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</si>
  <si>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</si>
  <si>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</si>
  <si>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</si>
  <si>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</si>
  <si>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</si>
  <si>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</si>
  <si>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</si>
  <si>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</si>
  <si>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</si>
  <si>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</si>
  <si>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</si>
  <si>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</si>
  <si>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</si>
  <si>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</si>
  <si>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</si>
  <si>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</si>
  <si>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</si>
  <si>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</si>
  <si>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</si>
  <si>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</si>
  <si>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</si>
  <si>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</si>
  <si>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</si>
  <si>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</si>
  <si>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</si>
  <si>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</si>
  <si>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</si>
  <si>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</si>
  <si>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</si>
  <si>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</si>
  <si>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</si>
  <si>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</si>
  <si>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</si>
  <si>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</si>
  <si>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</si>
  <si>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</si>
  <si>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</si>
  <si>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</si>
  <si>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</si>
  <si>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</si>
  <si>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</si>
  <si>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</si>
  <si>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</si>
  <si>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</si>
  <si>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</si>
  <si>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</si>
  <si>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</si>
  <si>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</si>
  <si>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</si>
  <si>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</si>
  <si>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</si>
  <si>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</si>
  <si>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</si>
  <si>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</si>
  <si>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</si>
  <si>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</si>
  <si>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</si>
  <si>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</si>
  <si>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</si>
  <si>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</si>
  <si>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</si>
  <si>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</si>
  <si>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</si>
  <si>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</si>
  <si>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</si>
  <si>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</si>
  <si>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</si>
  <si>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</si>
  <si>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</si>
  <si>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</si>
  <si>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</si>
  <si>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</si>
  <si>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</si>
  <si>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</si>
  <si>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</si>
  <si>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</si>
  <si>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</si>
  <si>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</si>
  <si>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</si>
  <si>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</si>
  <si>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</si>
  <si>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</si>
  <si>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</si>
  <si>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</si>
  <si>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</si>
  <si>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</si>
  <si>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</si>
  <si>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</si>
  <si>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</si>
  <si>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</si>
  <si>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</si>
  <si>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</si>
  <si>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</si>
  <si>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</si>
  <si>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</si>
  <si>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</si>
  <si>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</si>
  <si>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</si>
  <si>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</si>
  <si>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</si>
  <si>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</si>
  <si>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</si>
  <si>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</si>
  <si>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</si>
  <si>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</si>
  <si>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</si>
  <si>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</si>
  <si>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</si>
  <si>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</si>
  <si>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</si>
  <si>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</si>
  <si>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</si>
  <si>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</si>
  <si>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</si>
  <si>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</si>
  <si>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</si>
  <si>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</si>
  <si>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</si>
  <si>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</si>
  <si>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</si>
  <si>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</si>
  <si>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</si>
  <si>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</si>
  <si>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</si>
  <si>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</si>
  <si>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</si>
  <si>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</si>
  <si>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</si>
  <si>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</si>
  <si>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</si>
  <si>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</si>
  <si>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</si>
  <si>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</si>
  <si>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</si>
  <si>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</si>
  <si>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</si>
  <si>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</si>
  <si>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</si>
  <si>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</si>
  <si>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</si>
  <si>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</si>
  <si>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</si>
  <si>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</si>
  <si>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</si>
  <si>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</si>
  <si>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</si>
  <si>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</si>
  <si>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</si>
  <si>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</si>
  <si>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</si>
  <si>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</si>
  <si>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</si>
  <si>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</si>
  <si>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</si>
  <si>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</si>
  <si>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</si>
  <si>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</si>
  <si>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</si>
  <si>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</si>
  <si>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</si>
  <si>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</si>
  <si>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</si>
  <si>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</si>
  <si>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</si>
  <si>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</si>
  <si>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</si>
  <si>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</si>
  <si>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</si>
  <si>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</si>
  <si>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</si>
  <si>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</si>
  <si>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</si>
  <si>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</si>
  <si>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</si>
  <si>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</si>
  <si>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</si>
  <si>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</si>
  <si>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</si>
  <si>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</si>
  <si>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</si>
  <si>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</si>
  <si>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</si>
  <si>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</si>
  <si>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</si>
  <si>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</si>
  <si>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</si>
  <si>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</si>
  <si>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</si>
  <si>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</si>
  <si>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</si>
  <si>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</si>
  <si>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</si>
  <si>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</si>
  <si>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</si>
  <si>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</si>
  <si>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</si>
  <si>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</si>
  <si>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</si>
  <si>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</si>
  <si>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</si>
  <si>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</si>
  <si>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</si>
  <si>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</si>
  <si>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</si>
  <si>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</si>
  <si>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</si>
  <si>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</si>
  <si>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</si>
  <si>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</si>
  <si>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</si>
  <si>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</si>
  <si>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</si>
  <si>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</si>
  <si>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</si>
  <si>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</si>
  <si>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</si>
  <si>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</si>
  <si>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</si>
  <si>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</si>
  <si>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</si>
  <si>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</si>
  <si>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</si>
  <si>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</si>
  <si>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</si>
  <si>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</si>
  <si>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</si>
  <si>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</si>
  <si>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</si>
  <si>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</si>
  <si>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</si>
  <si>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</si>
  <si>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</si>
  <si>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</si>
  <si>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</si>
  <si>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</si>
  <si>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</si>
  <si>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</si>
  <si>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</si>
  <si>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</si>
  <si>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</si>
  <si>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</si>
  <si>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</si>
  <si>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</si>
  <si>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</si>
  <si>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</si>
  <si>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</si>
  <si>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</si>
  <si>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</si>
  <si>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</si>
  <si>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</si>
  <si>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</si>
  <si>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</si>
  <si>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</si>
  <si>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</si>
  <si>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</si>
  <si>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</si>
  <si>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</si>
  <si>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</si>
  <si>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</si>
  <si>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</si>
  <si>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</si>
  <si>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</si>
  <si>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</si>
  <si>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</si>
  <si>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</si>
  <si>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</si>
  <si>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</si>
  <si>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</si>
  <si>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</si>
  <si>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</si>
  <si>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</si>
  <si>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</si>
  <si>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</si>
  <si>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</si>
  <si>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</si>
  <si>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</si>
  <si>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</si>
  <si>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</si>
  <si>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</si>
  <si>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</si>
  <si>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</si>
  <si>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</si>
  <si>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</si>
  <si>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</si>
  <si>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</si>
  <si>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</si>
  <si>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</si>
  <si>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</si>
  <si>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</si>
  <si>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</si>
  <si>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</si>
  <si>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</si>
  <si>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</si>
  <si>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</si>
  <si>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</si>
  <si>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</si>
  <si>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</si>
  <si>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</si>
  <si>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</si>
  <si>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</si>
  <si>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</si>
  <si>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</si>
  <si>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</si>
  <si>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</si>
  <si>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</si>
  <si>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</si>
  <si>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</si>
  <si>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</si>
  <si>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</si>
  <si>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</si>
  <si>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</si>
  <si>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</si>
  <si>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</si>
  <si>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</si>
  <si>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</si>
  <si>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</si>
  <si>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</si>
  <si>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</si>
  <si>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</si>
  <si>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</si>
  <si>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</si>
  <si>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</si>
  <si>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</si>
  <si>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</si>
  <si>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</si>
  <si>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</si>
  <si>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</si>
  <si>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</si>
  <si>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</si>
  <si>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</si>
  <si>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</si>
  <si>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</si>
  <si>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</si>
  <si>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</si>
  <si>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</si>
  <si>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</si>
  <si>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</si>
  <si>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</si>
  <si>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</si>
  <si>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</si>
  <si>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</si>
  <si>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</si>
  <si>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</si>
  <si>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</si>
  <si>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</si>
  <si>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</si>
  <si>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</si>
  <si>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</si>
  <si>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</si>
  <si>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</si>
  <si>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</si>
  <si>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</si>
  <si>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</si>
  <si>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</si>
  <si>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</si>
  <si>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</si>
  <si>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</si>
  <si>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</si>
  <si>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</si>
  <si>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</si>
  <si>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</si>
  <si>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</si>
  <si>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</si>
  <si>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</si>
  <si>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</si>
  <si>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</si>
  <si>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</si>
  <si>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</si>
  <si>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</si>
  <si>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</si>
  <si>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</si>
  <si>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</si>
  <si>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</si>
  <si>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</si>
  <si>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</si>
  <si>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</si>
  <si>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</si>
  <si>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</si>
  <si>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</si>
  <si>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</si>
  <si>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</si>
  <si>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</si>
  <si>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</si>
  <si>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</si>
  <si>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</si>
  <si>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</si>
  <si>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</si>
  <si>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</si>
  <si>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</si>
  <si>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</si>
  <si>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</si>
  <si>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</si>
  <si>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</si>
  <si>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</si>
  <si>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</si>
  <si>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</si>
  <si>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</si>
  <si>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</si>
  <si>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</si>
  <si>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</si>
  <si>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</si>
  <si>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</si>
  <si>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</si>
  <si>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</si>
  <si>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</si>
  <si>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</si>
  <si>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</si>
  <si>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</si>
  <si>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</si>
  <si>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</si>
  <si>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</si>
  <si>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</si>
  <si>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</si>
  <si>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</si>
  <si>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</si>
  <si>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</si>
  <si>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</si>
  <si>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</si>
  <si>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</si>
  <si>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</si>
  <si>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</si>
  <si>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</si>
  <si>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</si>
  <si>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</si>
  <si>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</si>
  <si>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</si>
  <si>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</si>
  <si>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</si>
  <si>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</si>
  <si>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</si>
  <si>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</si>
  <si>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</si>
  <si>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</si>
  <si>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</si>
  <si>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</si>
  <si>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</si>
  <si>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</si>
  <si>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</si>
  <si>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</si>
  <si>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</si>
  <si>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</si>
  <si>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</si>
  <si>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</si>
  <si>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</si>
  <si>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</si>
  <si>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</si>
  <si>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</si>
  <si>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</si>
  <si>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</si>
  <si>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</si>
  <si>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</si>
  <si>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</si>
  <si>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</si>
  <si>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</si>
  <si>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</si>
  <si>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</si>
  <si>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</si>
  <si>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</si>
  <si>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</si>
  <si>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</si>
  <si>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</si>
  <si>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</si>
  <si>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</si>
  <si>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</si>
  <si>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</si>
  <si>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</si>
  <si>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</si>
  <si>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</si>
  <si>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</si>
  <si>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</si>
  <si>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</si>
  <si>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</si>
  <si>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</si>
  <si>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</si>
  <si>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</si>
  <si>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</si>
  <si>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</si>
  <si>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</si>
  <si>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</si>
  <si>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</si>
  <si>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</si>
  <si>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</si>
  <si>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</si>
  <si>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</si>
  <si>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</si>
  <si>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</si>
  <si>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</si>
  <si>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</si>
  <si>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</si>
  <si>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</si>
  <si>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</si>
  <si>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</si>
  <si>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</si>
  <si>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</si>
  <si>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</si>
  <si>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</si>
  <si>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</si>
  <si>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</si>
  <si>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</si>
  <si>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</si>
  <si>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</si>
  <si>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</si>
  <si>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</si>
  <si>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</si>
  <si>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</si>
  <si>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</si>
  <si>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</si>
  <si>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</si>
  <si>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</si>
  <si>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</si>
  <si>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</si>
  <si>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</si>
  <si>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</si>
  <si>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</si>
  <si>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</si>
  <si>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</si>
  <si>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</si>
  <si>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</si>
  <si>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</si>
  <si>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</si>
  <si>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</si>
  <si>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</si>
  <si>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</si>
  <si>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</si>
  <si>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</si>
  <si>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</si>
  <si>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</si>
  <si>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</si>
  <si>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</si>
  <si>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</si>
  <si>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</si>
  <si>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</si>
  <si>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</si>
  <si>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</si>
  <si>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</si>
  <si>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</si>
  <si>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</si>
  <si>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</si>
  <si>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</si>
  <si>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</si>
  <si>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</si>
  <si>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</si>
  <si>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</si>
  <si>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</si>
  <si>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</si>
  <si>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</si>
  <si>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</si>
  <si>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</si>
  <si>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</si>
  <si>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</si>
  <si>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</si>
  <si>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</si>
  <si>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</si>
  <si>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</si>
  <si>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</si>
  <si>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</si>
  <si>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</si>
  <si>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</si>
  <si>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</si>
  <si>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</si>
  <si>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</si>
  <si>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</si>
  <si>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</si>
  <si>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</si>
  <si>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</si>
  <si>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</si>
  <si>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</si>
  <si>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</si>
  <si>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</si>
  <si>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</si>
  <si>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</si>
  <si>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</si>
  <si>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</si>
  <si>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</si>
  <si>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</si>
  <si>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</si>
  <si>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</si>
  <si>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</si>
  <si>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</si>
  <si>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</si>
  <si>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</si>
  <si>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</si>
  <si>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</si>
  <si>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</si>
  <si>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</si>
  <si>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</si>
  <si>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</si>
  <si>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</si>
  <si>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</si>
  <si>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</si>
  <si>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</si>
  <si>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</si>
  <si>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</si>
  <si>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</si>
  <si>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</si>
  <si>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</si>
  <si>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</si>
  <si>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</si>
  <si>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</si>
  <si>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</si>
  <si>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</si>
  <si>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</si>
  <si>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</si>
  <si>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</si>
  <si>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</si>
  <si>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</si>
  <si>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</si>
  <si>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</si>
  <si>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</si>
  <si>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</si>
  <si>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</si>
  <si>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</si>
  <si>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</si>
  <si>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</si>
  <si>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</si>
  <si>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</si>
  <si>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</si>
  <si>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</si>
  <si>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</si>
  <si>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</si>
  <si>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</si>
  <si>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</si>
  <si>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</si>
  <si>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</si>
  <si>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</si>
  <si>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</si>
  <si>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</si>
  <si>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</si>
  <si>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</si>
  <si>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</si>
  <si>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</si>
  <si>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</si>
  <si>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</si>
  <si>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</si>
  <si>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</si>
  <si>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</si>
  <si>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</si>
  <si>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</si>
  <si>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</si>
  <si>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</si>
  <si>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</si>
  <si>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</si>
  <si>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</si>
  <si>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</si>
  <si>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</si>
  <si>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</si>
  <si>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</si>
  <si>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</si>
  <si>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</si>
  <si>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</si>
  <si>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</si>
  <si>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</si>
  <si>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</si>
  <si>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</si>
  <si>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</si>
  <si>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</si>
  <si>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</si>
  <si>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</si>
  <si>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</si>
  <si>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</si>
  <si>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</si>
  <si>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</si>
  <si>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</si>
  <si>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</si>
  <si>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</si>
  <si>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</si>
  <si>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</si>
  <si>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</si>
  <si>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</si>
  <si>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</si>
  <si>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</si>
  <si>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</si>
  <si>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</si>
  <si>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</si>
  <si>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</si>
  <si>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</si>
  <si>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</si>
  <si>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</si>
  <si>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</si>
  <si>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</si>
  <si>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</si>
  <si>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</si>
  <si>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</si>
  <si>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</si>
  <si>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</si>
  <si>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</si>
  <si>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</si>
  <si>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</si>
  <si>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</si>
  <si>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</si>
  <si>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</si>
  <si>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</si>
  <si>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</si>
  <si>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</si>
  <si>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</si>
  <si>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</si>
  <si>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</si>
  <si>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</si>
  <si>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</si>
  <si>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</si>
  <si>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</si>
  <si>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</si>
  <si>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</si>
  <si>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</si>
  <si>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</si>
  <si>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</si>
  <si>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</si>
  <si>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</si>
  <si>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</si>
  <si>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</si>
  <si>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</si>
  <si>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</si>
  <si>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</si>
  <si>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</si>
  <si>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</si>
  <si>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</si>
  <si>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</si>
  <si>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</si>
  <si>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</si>
  <si>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</si>
  <si>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</si>
  <si>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</si>
  <si>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</si>
  <si>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</si>
  <si>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</si>
  <si>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</si>
  <si>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</si>
  <si>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</si>
  <si>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</si>
  <si>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</si>
  <si>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</si>
  <si>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</si>
  <si>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</si>
  <si>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</si>
  <si>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</si>
  <si>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</si>
  <si>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</si>
  <si>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</si>
  <si>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</si>
  <si>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</si>
  <si>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</si>
  <si>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</si>
  <si>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</si>
  <si>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</si>
  <si>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</si>
  <si>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</si>
  <si>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</si>
  <si>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</si>
  <si>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</si>
  <si>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</si>
  <si>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</si>
  <si>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</si>
  <si>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</si>
  <si>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</si>
  <si>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</si>
  <si>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</si>
  <si>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</si>
  <si>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</si>
  <si>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</si>
  <si>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</si>
  <si>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</si>
  <si>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</si>
  <si>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</si>
  <si>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</si>
  <si>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</si>
  <si>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</si>
  <si>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</si>
  <si>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</si>
  <si>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</si>
  <si>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</si>
  <si>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</si>
  <si>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</si>
  <si>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</si>
  <si>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</si>
  <si>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</si>
  <si>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</si>
  <si>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</si>
  <si>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</si>
  <si>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</si>
  <si>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</si>
  <si>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</si>
  <si>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</si>
  <si>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</si>
  <si>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</si>
  <si>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</si>
  <si>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</si>
  <si>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</si>
  <si>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</si>
  <si>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</si>
  <si>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</si>
  <si>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</si>
  <si>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</si>
  <si>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</si>
  <si>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</si>
  <si>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</si>
  <si>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</si>
  <si>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</si>
  <si>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</si>
  <si>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</si>
  <si>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</si>
  <si>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</si>
  <si>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</si>
  <si>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</si>
  <si>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</si>
  <si>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</si>
  <si>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</si>
  <si>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</si>
  <si>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</si>
  <si>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</si>
  <si>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</si>
  <si>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</si>
  <si>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</si>
  <si>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</si>
  <si>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</si>
  <si>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</si>
  <si>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</si>
  <si>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</si>
  <si>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</si>
  <si>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</si>
  <si>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</si>
  <si>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</si>
  <si>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</si>
  <si>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</si>
  <si>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</si>
  <si>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</si>
  <si>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</si>
  <si>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</si>
  <si>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</si>
  <si>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</si>
  <si>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</si>
  <si>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</si>
  <si>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</si>
  <si>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</si>
  <si>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</si>
  <si>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</si>
  <si>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</si>
  <si>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</si>
  <si>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</si>
  <si>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</si>
  <si>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</si>
  <si>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</si>
  <si>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</si>
  <si>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</si>
  <si>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</si>
  <si>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</si>
  <si>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</si>
  <si>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</si>
  <si>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</si>
  <si>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</si>
  <si>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</si>
  <si>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</si>
  <si>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</si>
  <si>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</si>
  <si>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</si>
  <si>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</si>
  <si>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</si>
  <si>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</si>
  <si>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</si>
  <si>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</si>
  <si>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</si>
  <si>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</si>
  <si>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</si>
  <si>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</si>
  <si>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</si>
  <si>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</si>
  <si>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</si>
  <si>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</si>
  <si>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</si>
  <si>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</si>
  <si>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</si>
  <si>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</si>
  <si>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</si>
  <si>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</si>
  <si>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</si>
  <si>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</si>
  <si>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</si>
  <si>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</si>
  <si>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</si>
  <si>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</si>
  <si>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</si>
  <si>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</si>
  <si>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</si>
  <si>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</si>
  <si>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</si>
  <si>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</si>
  <si>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</si>
  <si>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</si>
  <si>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</si>
  <si>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</si>
  <si>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</si>
  <si>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</si>
  <si>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</si>
  <si>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</si>
  <si>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</si>
  <si>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</si>
  <si>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</si>
  <si>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</si>
  <si>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</si>
  <si>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</si>
  <si>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</si>
  <si>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</si>
  <si>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</si>
  <si>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</si>
  <si>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</si>
  <si>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</si>
  <si>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</si>
  <si>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</si>
  <si>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</si>
  <si>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</si>
  <si>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</si>
  <si>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</si>
  <si>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</si>
  <si>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</si>
  <si>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</si>
  <si>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</si>
  <si>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</si>
  <si>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</si>
  <si>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</si>
  <si>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</si>
  <si>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</si>
  <si>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</si>
  <si>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</si>
  <si>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</si>
  <si>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</si>
  <si>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</si>
  <si>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</si>
  <si>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</si>
  <si>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</si>
  <si>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</si>
  <si>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</si>
  <si>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</si>
  <si>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</si>
  <si>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</si>
  <si>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</si>
  <si>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</si>
  <si>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</si>
  <si>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</si>
  <si>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</si>
  <si>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</si>
  <si>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</si>
  <si>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</si>
  <si>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</si>
  <si>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</si>
  <si>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</si>
  <si>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</si>
  <si>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</si>
  <si>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</si>
  <si>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</si>
  <si>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</si>
  <si>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</si>
  <si>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</si>
  <si>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</si>
  <si>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</si>
  <si>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</si>
  <si>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</si>
  <si>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</si>
  <si>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</si>
  <si>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</si>
  <si>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</si>
  <si>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</si>
  <si>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</si>
  <si>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</si>
  <si>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</si>
  <si>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</si>
  <si>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</si>
  <si>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</si>
  <si>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</si>
  <si>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</si>
  <si>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</si>
  <si>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</si>
  <si>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</si>
  <si>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</si>
  <si>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</si>
  <si>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</si>
  <si>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</si>
  <si>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</si>
  <si>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</si>
  <si>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</si>
  <si>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</si>
  <si>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</si>
  <si>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</si>
  <si>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</si>
  <si>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</si>
  <si>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</si>
  <si>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</si>
  <si>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</si>
  <si>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</si>
  <si>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</si>
  <si>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</si>
  <si>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</si>
  <si>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</si>
  <si>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</si>
  <si>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</si>
  <si>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</si>
  <si>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</si>
  <si>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</si>
  <si>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</si>
  <si>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</si>
  <si>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</si>
  <si>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</si>
  <si>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</si>
  <si>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</si>
  <si>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</si>
  <si>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</si>
  <si>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</si>
  <si>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</si>
  <si>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</si>
  <si>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</si>
  <si>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</si>
  <si>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</si>
  <si>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</si>
  <si>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</si>
  <si>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</si>
  <si>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</si>
  <si>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</si>
  <si>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</si>
  <si>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</si>
  <si>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</si>
  <si>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</si>
  <si>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</si>
  <si>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</si>
  <si>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</si>
  <si>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</si>
  <si>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</si>
  <si>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</si>
  <si>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</si>
  <si>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</si>
  <si>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</si>
  <si>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</si>
  <si>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</si>
  <si>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</si>
  <si>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</si>
  <si>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</si>
  <si>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</si>
  <si>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</si>
  <si>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</si>
  <si>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</si>
  <si>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</si>
  <si>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</si>
  <si>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</si>
  <si>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</si>
  <si>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</si>
  <si>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</si>
  <si>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</si>
  <si>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</si>
  <si>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</si>
  <si>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</si>
  <si>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</si>
  <si>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</si>
  <si>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</si>
  <si>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</si>
  <si>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</si>
  <si>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</si>
  <si>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</si>
  <si>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</si>
  <si>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</si>
  <si>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</si>
  <si>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</si>
  <si>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</si>
  <si>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</si>
  <si>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</si>
  <si>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</si>
  <si>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</si>
  <si>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</si>
  <si>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</si>
  <si>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</si>
  <si>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</si>
  <si>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</si>
  <si>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</si>
  <si>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</si>
  <si>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</si>
  <si>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</si>
  <si>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</si>
  <si>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</si>
  <si>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</si>
  <si>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</si>
  <si>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</si>
  <si>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</si>
  <si>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</si>
  <si>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</si>
  <si>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</si>
  <si>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</si>
  <si>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</si>
  <si>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</si>
  <si>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</si>
  <si>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</si>
  <si>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</si>
  <si>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</si>
  <si>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</si>
  <si>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</si>
  <si>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</si>
  <si>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</si>
  <si>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</si>
  <si>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</si>
  <si>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</si>
  <si>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</si>
  <si>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</si>
  <si>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</si>
  <si>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</si>
  <si>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</si>
  <si>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</si>
  <si>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</si>
  <si>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</si>
  <si>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</si>
  <si>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</si>
  <si>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</si>
  <si>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</si>
  <si>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</si>
  <si>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</si>
  <si>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</si>
  <si>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</si>
  <si>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</si>
  <si>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</si>
  <si>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</si>
  <si>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</si>
  <si>
    <t>Tata Large Cap Fund-Reg(G)</t>
  </si>
  <si>
    <t>Tata Treasury Advantage Fund-Reg(G)</t>
  </si>
  <si>
    <t>Tata Mid Cap Growth Fund-Reg(G)</t>
  </si>
  <si>
    <t>IDFC CRISIL IBX Gilt June 2027 Index Fund(G)-Direct Plan</t>
  </si>
  <si>
    <t>IDFC CRISIL IBX Gilt June 2027 Index Fund-Reg(G)</t>
  </si>
  <si>
    <t>IDFC CRISIL IBX Gilt June 2028 Index Fund(G)-Direct Plan</t>
  </si>
  <si>
    <t>IDFC CRISIL IBX Gilt June 2028 Index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</si>
</sst>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0">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0" t="s">
        <v>434</v>
      </c>
      <c r="D3" s="141"/>
      <c r="E3" s="142"/>
      <c r="G3" s="140" t="s">
        <v>435</v>
      </c>
      <c r="H3" s="141"/>
      <c r="I3" s="142"/>
      <c r="K3" s="140" t="s">
        <v>436</v>
      </c>
      <c r="L3" s="141"/>
      <c r="M3" s="142"/>
      <c r="O3" s="140" t="s">
        <v>437</v>
      </c>
      <c r="P3" s="141"/>
      <c r="Q3" s="142"/>
      <c r="S3" s="140" t="s">
        <v>1607</v>
      </c>
      <c r="T3" s="141"/>
      <c r="U3" s="142"/>
      <c r="W3" s="140" t="s">
        <v>1608</v>
      </c>
      <c r="X3" s="141"/>
      <c r="Y3" s="142"/>
      <c r="Z3" s="48"/>
    </row>
    <row r="4" spans="2:26" ht="15" thickBot="1" x14ac:dyDescent="0.35">
      <c r="B4" s="47"/>
      <c r="C4" s="143"/>
      <c r="D4" s="144"/>
      <c r="E4" s="145"/>
      <c r="G4" s="143"/>
      <c r="H4" s="144"/>
      <c r="I4" s="145"/>
      <c r="K4" s="143"/>
      <c r="L4" s="144"/>
      <c r="M4" s="145"/>
      <c r="O4" s="143"/>
      <c r="P4" s="144"/>
      <c r="Q4" s="145"/>
      <c r="S4" s="143"/>
      <c r="T4" s="144"/>
      <c r="U4" s="145"/>
      <c r="W4" s="143"/>
      <c r="X4" s="144"/>
      <c r="Y4" s="145"/>
      <c r="Z4" s="48"/>
    </row>
    <row r="5" spans="2:26" ht="12" customHeight="1" x14ac:dyDescent="0.3">
      <c r="B5" s="47"/>
      <c r="Z5" s="48"/>
    </row>
    <row r="6" spans="2:26" ht="12" customHeight="1" thickBot="1" x14ac:dyDescent="0.35">
      <c r="B6" s="47"/>
      <c r="Z6" s="48"/>
    </row>
    <row r="7" spans="2:26" s="16" customFormat="1" x14ac:dyDescent="0.3">
      <c r="B7" s="49"/>
      <c r="C7" s="140" t="s">
        <v>438</v>
      </c>
      <c r="D7" s="141"/>
      <c r="E7" s="142"/>
      <c r="F7" s="15"/>
      <c r="G7" s="140" t="s">
        <v>439</v>
      </c>
      <c r="H7" s="141"/>
      <c r="I7" s="142"/>
      <c r="J7" s="15"/>
      <c r="K7" s="140" t="s">
        <v>440</v>
      </c>
      <c r="L7" s="141"/>
      <c r="M7" s="142"/>
      <c r="N7" s="15"/>
      <c r="O7" s="140" t="s">
        <v>441</v>
      </c>
      <c r="P7" s="141"/>
      <c r="Q7" s="142"/>
      <c r="R7" s="15"/>
      <c r="S7" s="140" t="s">
        <v>442</v>
      </c>
      <c r="T7" s="141"/>
      <c r="U7" s="142"/>
      <c r="V7" s="15"/>
      <c r="W7" s="140" t="s">
        <v>443</v>
      </c>
      <c r="X7" s="141"/>
      <c r="Y7" s="142"/>
      <c r="Z7" s="50"/>
    </row>
    <row r="8" spans="2:26" s="16" customFormat="1" ht="15" thickBot="1" x14ac:dyDescent="0.35">
      <c r="B8" s="49"/>
      <c r="C8" s="143"/>
      <c r="D8" s="144"/>
      <c r="E8" s="145"/>
      <c r="F8" s="15"/>
      <c r="G8" s="143"/>
      <c r="H8" s="144"/>
      <c r="I8" s="145"/>
      <c r="J8" s="15"/>
      <c r="K8" s="143"/>
      <c r="L8" s="144"/>
      <c r="M8" s="145"/>
      <c r="N8" s="15"/>
      <c r="O8" s="143"/>
      <c r="P8" s="144"/>
      <c r="Q8" s="145"/>
      <c r="R8" s="15"/>
      <c r="S8" s="143"/>
      <c r="T8" s="144"/>
      <c r="U8" s="145"/>
      <c r="V8" s="15"/>
      <c r="W8" s="143"/>
      <c r="X8" s="144"/>
      <c r="Y8" s="145"/>
      <c r="Z8" s="50"/>
    </row>
    <row r="9" spans="2:26" ht="12" customHeight="1" x14ac:dyDescent="0.3">
      <c r="B9" s="47"/>
      <c r="Z9" s="48"/>
    </row>
    <row r="10" spans="2:26" ht="12" customHeight="1" thickBot="1" x14ac:dyDescent="0.35">
      <c r="B10" s="47"/>
      <c r="Z10" s="48"/>
    </row>
    <row r="11" spans="2:26" s="16" customFormat="1" x14ac:dyDescent="0.3">
      <c r="B11" s="49"/>
      <c r="C11" s="140" t="s">
        <v>332</v>
      </c>
      <c r="D11" s="141"/>
      <c r="E11" s="142"/>
      <c r="F11" s="15"/>
      <c r="G11" s="140" t="s">
        <v>333</v>
      </c>
      <c r="H11" s="141"/>
      <c r="I11" s="142"/>
      <c r="K11" s="140" t="s">
        <v>446</v>
      </c>
      <c r="L11" s="141"/>
      <c r="M11" s="142"/>
      <c r="O11" s="140" t="s">
        <v>447</v>
      </c>
      <c r="P11" s="141"/>
      <c r="Q11" s="142"/>
      <c r="R11" s="15"/>
      <c r="S11" s="140" t="s">
        <v>444</v>
      </c>
      <c r="T11" s="141"/>
      <c r="U11" s="142"/>
      <c r="W11" s="140" t="s">
        <v>445</v>
      </c>
      <c r="X11" s="141"/>
      <c r="Y11" s="142"/>
      <c r="Z11" s="50"/>
    </row>
    <row r="12" spans="2:26" s="16" customFormat="1" ht="15" thickBot="1" x14ac:dyDescent="0.35">
      <c r="B12" s="49"/>
      <c r="C12" s="143"/>
      <c r="D12" s="144"/>
      <c r="E12" s="145"/>
      <c r="F12" s="15"/>
      <c r="G12" s="143"/>
      <c r="H12" s="144"/>
      <c r="I12" s="145"/>
      <c r="K12" s="143"/>
      <c r="L12" s="144"/>
      <c r="M12" s="145"/>
      <c r="O12" s="143"/>
      <c r="P12" s="144"/>
      <c r="Q12" s="145"/>
      <c r="R12" s="15"/>
      <c r="S12" s="143"/>
      <c r="T12" s="144"/>
      <c r="U12" s="145"/>
      <c r="W12" s="143"/>
      <c r="X12" s="144"/>
      <c r="Y12" s="145"/>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0" t="s">
        <v>334</v>
      </c>
      <c r="D15" s="141"/>
      <c r="E15" s="142"/>
      <c r="G15" s="140" t="s">
        <v>335</v>
      </c>
      <c r="H15" s="141"/>
      <c r="I15" s="142"/>
      <c r="K15" s="140" t="s">
        <v>1596</v>
      </c>
      <c r="L15" s="141"/>
      <c r="M15" s="142"/>
      <c r="O15" s="140" t="s">
        <v>1597</v>
      </c>
      <c r="P15" s="141"/>
      <c r="Q15" s="142"/>
      <c r="S15" s="140" t="s">
        <v>1461</v>
      </c>
      <c r="T15" s="141"/>
      <c r="U15" s="142"/>
      <c r="W15" s="140" t="s">
        <v>1462</v>
      </c>
      <c r="X15" s="141"/>
      <c r="Y15" s="142"/>
      <c r="Z15" s="50"/>
    </row>
    <row r="16" spans="2:26" s="16" customFormat="1" ht="15" thickBot="1" x14ac:dyDescent="0.35">
      <c r="B16" s="49"/>
      <c r="C16" s="143"/>
      <c r="D16" s="144"/>
      <c r="E16" s="145"/>
      <c r="G16" s="143"/>
      <c r="H16" s="144"/>
      <c r="I16" s="145"/>
      <c r="K16" s="143"/>
      <c r="L16" s="144"/>
      <c r="M16" s="145"/>
      <c r="O16" s="143"/>
      <c r="P16" s="144"/>
      <c r="Q16" s="145"/>
      <c r="S16" s="143"/>
      <c r="T16" s="144"/>
      <c r="U16" s="145"/>
      <c r="W16" s="143"/>
      <c r="X16" s="144"/>
      <c r="Y16" s="145"/>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46" t="s">
        <v>450</v>
      </c>
      <c r="D19" s="147"/>
      <c r="E19" s="148"/>
      <c r="G19" s="146" t="s">
        <v>451</v>
      </c>
      <c r="H19" s="147"/>
      <c r="I19" s="148"/>
      <c r="K19" s="146" t="s">
        <v>452</v>
      </c>
      <c r="L19" s="147"/>
      <c r="M19" s="148"/>
      <c r="O19" s="146" t="s">
        <v>453</v>
      </c>
      <c r="P19" s="147"/>
      <c r="Q19" s="148"/>
      <c r="S19" s="146" t="s">
        <v>455</v>
      </c>
      <c r="T19" s="147"/>
      <c r="U19" s="148"/>
      <c r="W19" s="146" t="s">
        <v>454</v>
      </c>
      <c r="X19" s="147"/>
      <c r="Y19" s="148"/>
      <c r="Z19" s="50"/>
    </row>
    <row r="20" spans="2:26" s="16" customFormat="1" ht="15" customHeight="1" thickBot="1" x14ac:dyDescent="0.35">
      <c r="B20" s="49"/>
      <c r="C20" s="149"/>
      <c r="D20" s="150"/>
      <c r="E20" s="151"/>
      <c r="G20" s="149"/>
      <c r="H20" s="150"/>
      <c r="I20" s="151"/>
      <c r="K20" s="149"/>
      <c r="L20" s="150"/>
      <c r="M20" s="151"/>
      <c r="O20" s="149"/>
      <c r="P20" s="150"/>
      <c r="Q20" s="151"/>
      <c r="S20" s="149"/>
      <c r="T20" s="150"/>
      <c r="U20" s="151"/>
      <c r="W20" s="149"/>
      <c r="X20" s="150"/>
      <c r="Y20" s="151"/>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46" t="s">
        <v>1459</v>
      </c>
      <c r="D23" s="147"/>
      <c r="E23" s="148"/>
      <c r="G23" s="146" t="s">
        <v>1460</v>
      </c>
      <c r="H23" s="147"/>
      <c r="I23" s="148"/>
      <c r="K23" s="128" t="s">
        <v>448</v>
      </c>
      <c r="L23" s="129"/>
      <c r="M23" s="130"/>
      <c r="O23" s="128" t="s">
        <v>449</v>
      </c>
      <c r="P23" s="129"/>
      <c r="Q23" s="130"/>
      <c r="S23" s="128" t="s">
        <v>336</v>
      </c>
      <c r="T23" s="129"/>
      <c r="U23" s="130"/>
      <c r="W23" s="128" t="s">
        <v>337</v>
      </c>
      <c r="X23" s="129"/>
      <c r="Y23" s="130"/>
      <c r="Z23" s="50"/>
    </row>
    <row r="24" spans="2:26" s="16" customFormat="1" ht="15" thickBot="1" x14ac:dyDescent="0.35">
      <c r="B24" s="49"/>
      <c r="C24" s="149"/>
      <c r="D24" s="150"/>
      <c r="E24" s="151"/>
      <c r="G24" s="149"/>
      <c r="H24" s="150"/>
      <c r="I24" s="151"/>
      <c r="K24" s="131"/>
      <c r="L24" s="132"/>
      <c r="M24" s="133"/>
      <c r="O24" s="131"/>
      <c r="P24" s="132"/>
      <c r="Q24" s="133"/>
      <c r="S24" s="131"/>
      <c r="T24" s="132"/>
      <c r="U24" s="133"/>
      <c r="W24" s="131"/>
      <c r="X24" s="132"/>
      <c r="Y24" s="133"/>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28" t="s">
        <v>1412</v>
      </c>
      <c r="D27" s="129"/>
      <c r="E27" s="130"/>
      <c r="G27" s="128" t="s">
        <v>1413</v>
      </c>
      <c r="H27" s="129"/>
      <c r="I27" s="130"/>
      <c r="K27" s="128" t="s">
        <v>458</v>
      </c>
      <c r="L27" s="129"/>
      <c r="M27" s="130"/>
      <c r="O27" s="128" t="s">
        <v>459</v>
      </c>
      <c r="P27" s="129"/>
      <c r="Q27" s="130"/>
      <c r="S27" s="128" t="s">
        <v>460</v>
      </c>
      <c r="T27" s="129"/>
      <c r="U27" s="130"/>
      <c r="W27" s="128" t="s">
        <v>461</v>
      </c>
      <c r="X27" s="129"/>
      <c r="Y27" s="130"/>
      <c r="Z27" s="50"/>
    </row>
    <row r="28" spans="2:26" s="16" customFormat="1" ht="15" thickBot="1" x14ac:dyDescent="0.35">
      <c r="B28" s="49"/>
      <c r="C28" s="131"/>
      <c r="D28" s="132"/>
      <c r="E28" s="133"/>
      <c r="G28" s="131"/>
      <c r="H28" s="132"/>
      <c r="I28" s="133"/>
      <c r="K28" s="131"/>
      <c r="L28" s="132"/>
      <c r="M28" s="133"/>
      <c r="O28" s="131"/>
      <c r="P28" s="132"/>
      <c r="Q28" s="133"/>
      <c r="S28" s="131"/>
      <c r="T28" s="132"/>
      <c r="U28" s="133"/>
      <c r="W28" s="131"/>
      <c r="X28" s="132"/>
      <c r="Y28" s="133"/>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28" t="s">
        <v>463</v>
      </c>
      <c r="D31" s="129"/>
      <c r="E31" s="130"/>
      <c r="G31" s="128" t="s">
        <v>462</v>
      </c>
      <c r="H31" s="129"/>
      <c r="I31" s="130"/>
      <c r="K31" s="128" t="s">
        <v>464</v>
      </c>
      <c r="L31" s="129"/>
      <c r="M31" s="130"/>
      <c r="O31" s="128" t="s">
        <v>465</v>
      </c>
      <c r="P31" s="129"/>
      <c r="Q31" s="130"/>
      <c r="S31" s="128" t="s">
        <v>466</v>
      </c>
      <c r="T31" s="129"/>
      <c r="U31" s="130"/>
      <c r="W31" s="128" t="s">
        <v>467</v>
      </c>
      <c r="X31" s="129"/>
      <c r="Y31" s="130"/>
      <c r="Z31" s="50"/>
    </row>
    <row r="32" spans="2:26" s="16" customFormat="1" ht="15" thickBot="1" x14ac:dyDescent="0.35">
      <c r="B32" s="49"/>
      <c r="C32" s="131"/>
      <c r="D32" s="132"/>
      <c r="E32" s="133"/>
      <c r="G32" s="131"/>
      <c r="H32" s="132"/>
      <c r="I32" s="133"/>
      <c r="K32" s="131"/>
      <c r="L32" s="132"/>
      <c r="M32" s="133"/>
      <c r="O32" s="131"/>
      <c r="P32" s="132"/>
      <c r="Q32" s="133"/>
      <c r="S32" s="131"/>
      <c r="T32" s="132"/>
      <c r="U32" s="133"/>
      <c r="W32" s="131"/>
      <c r="X32" s="132"/>
      <c r="Y32" s="133"/>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28" t="s">
        <v>468</v>
      </c>
      <c r="D35" s="129"/>
      <c r="E35" s="130"/>
      <c r="G35" s="128" t="s">
        <v>469</v>
      </c>
      <c r="H35" s="129"/>
      <c r="I35" s="130"/>
      <c r="K35" s="128" t="s">
        <v>338</v>
      </c>
      <c r="L35" s="129"/>
      <c r="M35" s="130"/>
      <c r="O35" s="128" t="s">
        <v>339</v>
      </c>
      <c r="P35" s="129"/>
      <c r="Q35" s="130"/>
      <c r="S35" s="128" t="s">
        <v>470</v>
      </c>
      <c r="T35" s="129"/>
      <c r="U35" s="130"/>
      <c r="W35" s="128" t="s">
        <v>471</v>
      </c>
      <c r="X35" s="129"/>
      <c r="Y35" s="130"/>
      <c r="Z35" s="50"/>
    </row>
    <row r="36" spans="2:26" s="16" customFormat="1" ht="15" thickBot="1" x14ac:dyDescent="0.35">
      <c r="B36" s="49"/>
      <c r="C36" s="131"/>
      <c r="D36" s="132"/>
      <c r="E36" s="133"/>
      <c r="G36" s="131"/>
      <c r="H36" s="132"/>
      <c r="I36" s="133"/>
      <c r="K36" s="131"/>
      <c r="L36" s="132"/>
      <c r="M36" s="133"/>
      <c r="O36" s="131"/>
      <c r="P36" s="132"/>
      <c r="Q36" s="133"/>
      <c r="S36" s="131"/>
      <c r="T36" s="132"/>
      <c r="U36" s="133"/>
      <c r="W36" s="131"/>
      <c r="X36" s="132"/>
      <c r="Y36" s="133"/>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28" t="s">
        <v>1451</v>
      </c>
      <c r="D39" s="129"/>
      <c r="E39" s="130"/>
      <c r="G39" s="128" t="s">
        <v>1452</v>
      </c>
      <c r="H39" s="129"/>
      <c r="I39" s="130"/>
      <c r="K39" s="128" t="s">
        <v>1410</v>
      </c>
      <c r="L39" s="129"/>
      <c r="M39" s="130"/>
      <c r="O39" s="128" t="s">
        <v>1411</v>
      </c>
      <c r="P39" s="129"/>
      <c r="Q39" s="130"/>
      <c r="S39" s="134" t="s">
        <v>456</v>
      </c>
      <c r="T39" s="135"/>
      <c r="U39" s="136"/>
      <c r="W39" s="134" t="s">
        <v>457</v>
      </c>
      <c r="X39" s="135"/>
      <c r="Y39" s="136"/>
      <c r="Z39" s="50"/>
    </row>
    <row r="40" spans="2:26" s="16" customFormat="1" ht="15" thickBot="1" x14ac:dyDescent="0.35">
      <c r="B40" s="49"/>
      <c r="C40" s="131"/>
      <c r="D40" s="132"/>
      <c r="E40" s="133"/>
      <c r="G40" s="131"/>
      <c r="H40" s="132"/>
      <c r="I40" s="133"/>
      <c r="K40" s="131"/>
      <c r="L40" s="132"/>
      <c r="M40" s="133"/>
      <c r="O40" s="131"/>
      <c r="P40" s="132"/>
      <c r="Q40" s="133"/>
      <c r="S40" s="137"/>
      <c r="T40" s="138"/>
      <c r="U40" s="139"/>
      <c r="W40" s="137"/>
      <c r="X40" s="138"/>
      <c r="Y40" s="139"/>
      <c r="Z40" s="50"/>
    </row>
    <row r="41" spans="2:26" s="16" customFormat="1" ht="12" customHeight="1" x14ac:dyDescent="0.3">
      <c r="B41" s="49"/>
      <c r="Z41" s="50"/>
    </row>
    <row r="42" spans="2:26" x14ac:dyDescent="0.3">
      <c r="B42" s="47"/>
      <c r="E42" s="127"/>
      <c r="F42" s="127"/>
      <c r="G42" s="127"/>
      <c r="H42" s="127" t="s">
        <v>353</v>
      </c>
      <c r="I42" s="127"/>
      <c r="J42" s="127"/>
      <c r="K42" s="127" t="s">
        <v>352</v>
      </c>
      <c r="L42" s="127"/>
      <c r="M42" s="127"/>
      <c r="N42" s="127"/>
      <c r="O42" s="127" t="s">
        <v>354</v>
      </c>
      <c r="P42" s="127"/>
      <c r="Q42" s="127"/>
      <c r="R42" s="127"/>
      <c r="S42" s="127"/>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44942</v>
      </c>
      <c r="C8" s="60">
        <f>VLOOKUP($A8,'Return Data'!$B$7:$R$2292,4,0)</f>
        <v>1137.1300000000001</v>
      </c>
      <c r="D8" s="60">
        <f>VLOOKUP($A8,'Return Data'!$B$7:$R$2292,10,0)</f>
        <v>0.1585</v>
      </c>
      <c r="E8" s="61">
        <f t="shared" ref="E8:E38" si="0">RANK(D8,D$8:D$38,0)</f>
        <v>29</v>
      </c>
      <c r="F8" s="60">
        <f>VLOOKUP($A8,'Return Data'!$B$7:$R$2292,11,0)</f>
        <v>5.0514999999999999</v>
      </c>
      <c r="G8" s="61">
        <f t="shared" ref="G8:G38" si="1">RANK(F8,F$8:F$38,0)</f>
        <v>29</v>
      </c>
      <c r="H8" s="60">
        <f>VLOOKUP($A8,'Return Data'!$B$7:$R$2292,12,0)</f>
        <v>-4.5391000000000004</v>
      </c>
      <c r="I8" s="61">
        <f t="shared" ref="I8:I38" si="2">RANK(H8,H$8:H$38,0)</f>
        <v>31</v>
      </c>
      <c r="J8" s="60">
        <f>VLOOKUP($A8,'Return Data'!$B$7:$R$2292,13,0)</f>
        <v>-5.0144000000000002</v>
      </c>
      <c r="K8" s="61">
        <f t="shared" ref="K8:K38" si="3">RANK(J8,J$8:J$38,0)</f>
        <v>28</v>
      </c>
      <c r="L8" s="60">
        <f>VLOOKUP($A8,'Return Data'!$B$7:$R$2292,17,0)</f>
        <v>9.1981000000000002</v>
      </c>
      <c r="M8" s="61">
        <f t="shared" ref="M8:M38" si="4">RANK(L8,L$8:L$38,0)</f>
        <v>22</v>
      </c>
      <c r="N8" s="60">
        <f>VLOOKUP($A8,'Return Data'!$B$7:$R$2292,14,0)</f>
        <v>10.497299999999999</v>
      </c>
      <c r="O8" s="61">
        <f t="shared" ref="O8:O38" si="5">RANK(N8,N$8:N$38,0)</f>
        <v>26</v>
      </c>
      <c r="P8" s="60">
        <f>VLOOKUP($A8,'Return Data'!$B$7:$R$2292,15,0)</f>
        <v>6.9962</v>
      </c>
      <c r="Q8" s="61">
        <f>RANK(P8,P$8:P$38,0)</f>
        <v>22</v>
      </c>
      <c r="R8" s="60">
        <f>VLOOKUP($A8,'Return Data'!$B$7:$R$2292,16,0)</f>
        <v>12.4788</v>
      </c>
      <c r="S8" s="62">
        <f t="shared" ref="S8:S38" si="6">RANK(R8,R$8:R$38,0)</f>
        <v>18</v>
      </c>
    </row>
    <row r="9" spans="1:20" x14ac:dyDescent="0.3">
      <c r="A9" s="58" t="s">
        <v>476</v>
      </c>
      <c r="B9" s="59">
        <f>VLOOKUP($A9,'Return Data'!$B$7:$R$2292,3,0)</f>
        <v>44942</v>
      </c>
      <c r="C9" s="60">
        <f>VLOOKUP($A9,'Return Data'!$B$7:$R$2292,4,0)</f>
        <v>15.77</v>
      </c>
      <c r="D9" s="60">
        <f>VLOOKUP($A9,'Return Data'!$B$7:$R$2292,10,0)</f>
        <v>-0.87990000000000002</v>
      </c>
      <c r="E9" s="61">
        <f t="shared" si="0"/>
        <v>31</v>
      </c>
      <c r="F9" s="60">
        <f>VLOOKUP($A9,'Return Data'!$B$7:$R$2292,11,0)</f>
        <v>4.9234999999999998</v>
      </c>
      <c r="G9" s="61">
        <f t="shared" si="1"/>
        <v>30</v>
      </c>
      <c r="H9" s="60">
        <f>VLOOKUP($A9,'Return Data'!$B$7:$R$2292,12,0)</f>
        <v>-2.5339999999999998</v>
      </c>
      <c r="I9" s="61">
        <f t="shared" si="2"/>
        <v>30</v>
      </c>
      <c r="J9" s="60">
        <f>VLOOKUP($A9,'Return Data'!$B$7:$R$2292,13,0)</f>
        <v>-8.3140000000000001</v>
      </c>
      <c r="K9" s="61">
        <f t="shared" si="3"/>
        <v>31</v>
      </c>
      <c r="L9" s="60">
        <f>VLOOKUP($A9,'Return Data'!$B$7:$R$2292,17,0)</f>
        <v>7.9896000000000003</v>
      </c>
      <c r="M9" s="61">
        <f t="shared" si="4"/>
        <v>29</v>
      </c>
      <c r="N9" s="60">
        <f>VLOOKUP($A9,'Return Data'!$B$7:$R$2292,14,0)</f>
        <v>10.515499999999999</v>
      </c>
      <c r="O9" s="61">
        <f t="shared" si="5"/>
        <v>25</v>
      </c>
      <c r="P9" s="60"/>
      <c r="Q9" s="61"/>
      <c r="R9" s="60">
        <f>VLOOKUP($A9,'Return Data'!$B$7:$R$2292,16,0)</f>
        <v>10.801500000000001</v>
      </c>
      <c r="S9" s="62">
        <f t="shared" si="6"/>
        <v>25</v>
      </c>
    </row>
    <row r="10" spans="1:20" x14ac:dyDescent="0.3">
      <c r="A10" s="58" t="s">
        <v>1958</v>
      </c>
      <c r="B10" s="59">
        <f>VLOOKUP($A10,'Return Data'!$B$7:$R$2292,3,0)</f>
        <v>44942</v>
      </c>
      <c r="C10" s="60">
        <f>VLOOKUP($A10,'Return Data'!$B$7:$R$2292,4,0)</f>
        <v>24.45</v>
      </c>
      <c r="D10" s="60">
        <f>VLOOKUP($A10,'Return Data'!$B$7:$R$2292,10,0)</f>
        <v>3.0775999999999999</v>
      </c>
      <c r="E10" s="61">
        <f t="shared" si="0"/>
        <v>17</v>
      </c>
      <c r="F10" s="60">
        <f>VLOOKUP($A10,'Return Data'!$B$7:$R$2292,11,0)</f>
        <v>12.0532</v>
      </c>
      <c r="G10" s="61">
        <f t="shared" si="1"/>
        <v>5</v>
      </c>
      <c r="H10" s="60">
        <f>VLOOKUP($A10,'Return Data'!$B$7:$R$2292,12,0)</f>
        <v>-1.3714999999999999</v>
      </c>
      <c r="I10" s="61">
        <f t="shared" si="2"/>
        <v>29</v>
      </c>
      <c r="J10" s="60">
        <f>VLOOKUP($A10,'Return Data'!$B$7:$R$2292,13,0)</f>
        <v>-6.6794000000000002</v>
      </c>
      <c r="K10" s="61">
        <f t="shared" si="3"/>
        <v>30</v>
      </c>
      <c r="L10" s="60">
        <f>VLOOKUP($A10,'Return Data'!$B$7:$R$2292,17,0)</f>
        <v>20.822900000000001</v>
      </c>
      <c r="M10" s="61">
        <f t="shared" si="4"/>
        <v>3</v>
      </c>
      <c r="N10" s="60">
        <f>VLOOKUP($A10,'Return Data'!$B$7:$R$2292,14,0)</f>
        <v>23.891100000000002</v>
      </c>
      <c r="O10" s="61">
        <f t="shared" si="5"/>
        <v>2</v>
      </c>
      <c r="P10" s="60">
        <f>VLOOKUP($A10,'Return Data'!$B$7:$R$2292,15,0)</f>
        <v>9.8954000000000004</v>
      </c>
      <c r="Q10" s="61">
        <f t="shared" ref="Q10:Q17" si="7">RANK(P10,P$8:P$38,0)</f>
        <v>13</v>
      </c>
      <c r="R10" s="60">
        <f>VLOOKUP($A10,'Return Data'!$B$7:$R$2292,16,0)</f>
        <v>14.7554</v>
      </c>
      <c r="S10" s="62">
        <f t="shared" si="6"/>
        <v>5</v>
      </c>
    </row>
    <row r="11" spans="1:20" x14ac:dyDescent="0.3">
      <c r="A11" s="58" t="s">
        <v>1902</v>
      </c>
      <c r="B11" s="59">
        <f>VLOOKUP($A11,'Return Data'!$B$7:$R$2292,3,0)</f>
        <v>44942</v>
      </c>
      <c r="C11" s="60">
        <f>VLOOKUP($A11,'Return Data'!$B$7:$R$2292,4,0)</f>
        <v>20.717199999999998</v>
      </c>
      <c r="D11" s="60">
        <f>VLOOKUP($A11,'Return Data'!$B$7:$R$2292,10,0)</f>
        <v>3.3580999999999999</v>
      </c>
      <c r="E11" s="61">
        <f t="shared" si="0"/>
        <v>15</v>
      </c>
      <c r="F11" s="60">
        <f>VLOOKUP($A11,'Return Data'!$B$7:$R$2292,11,0)</f>
        <v>10.0159</v>
      </c>
      <c r="G11" s="61">
        <f t="shared" si="1"/>
        <v>14</v>
      </c>
      <c r="H11" s="60">
        <f>VLOOKUP($A11,'Return Data'!$B$7:$R$2292,12,0)</f>
        <v>3.4887000000000001</v>
      </c>
      <c r="I11" s="61">
        <f t="shared" si="2"/>
        <v>16</v>
      </c>
      <c r="J11" s="60">
        <f>VLOOKUP($A11,'Return Data'!$B$7:$R$2292,13,0)</f>
        <v>0.29089999999999999</v>
      </c>
      <c r="K11" s="61">
        <f t="shared" si="3"/>
        <v>15</v>
      </c>
      <c r="L11" s="60">
        <f>VLOOKUP($A11,'Return Data'!$B$7:$R$2292,17,0)</f>
        <v>12.256600000000001</v>
      </c>
      <c r="M11" s="61">
        <f t="shared" si="4"/>
        <v>14</v>
      </c>
      <c r="N11" s="60">
        <f>VLOOKUP($A11,'Return Data'!$B$7:$R$2292,14,0)</f>
        <v>14.090299999999999</v>
      </c>
      <c r="O11" s="61">
        <f t="shared" si="5"/>
        <v>15</v>
      </c>
      <c r="P11" s="60">
        <f>VLOOKUP($A11,'Return Data'!$B$7:$R$2292,15,0)</f>
        <v>12.794600000000001</v>
      </c>
      <c r="Q11" s="61">
        <f t="shared" si="7"/>
        <v>3</v>
      </c>
      <c r="R11" s="60">
        <f>VLOOKUP($A11,'Return Data'!$B$7:$R$2292,16,0)</f>
        <v>13.428100000000001</v>
      </c>
      <c r="S11" s="62">
        <f t="shared" si="6"/>
        <v>11</v>
      </c>
    </row>
    <row r="12" spans="1:20" x14ac:dyDescent="0.3">
      <c r="A12" s="58" t="s">
        <v>480</v>
      </c>
      <c r="B12" s="59">
        <f>VLOOKUP($A12,'Return Data'!$B$7:$R$2292,3,0)</f>
        <v>44942</v>
      </c>
      <c r="C12" s="60">
        <f>VLOOKUP($A12,'Return Data'!$B$7:$R$2292,4,0)</f>
        <v>273.24</v>
      </c>
      <c r="D12" s="60">
        <f>VLOOKUP($A12,'Return Data'!$B$7:$R$2292,10,0)</f>
        <v>2.4906000000000001</v>
      </c>
      <c r="E12" s="61">
        <f t="shared" si="0"/>
        <v>19</v>
      </c>
      <c r="F12" s="60">
        <f>VLOOKUP($A12,'Return Data'!$B$7:$R$2292,11,0)</f>
        <v>8.9690999999999992</v>
      </c>
      <c r="G12" s="61">
        <f t="shared" si="1"/>
        <v>19</v>
      </c>
      <c r="H12" s="60">
        <f>VLOOKUP($A12,'Return Data'!$B$7:$R$2292,12,0)</f>
        <v>2.8959000000000001</v>
      </c>
      <c r="I12" s="61">
        <f t="shared" si="2"/>
        <v>19</v>
      </c>
      <c r="J12" s="60">
        <f>VLOOKUP($A12,'Return Data'!$B$7:$R$2292,13,0)</f>
        <v>-1.6095999999999999</v>
      </c>
      <c r="K12" s="61">
        <f t="shared" si="3"/>
        <v>21</v>
      </c>
      <c r="L12" s="60">
        <f>VLOOKUP($A12,'Return Data'!$B$7:$R$2292,17,0)</f>
        <v>11.262</v>
      </c>
      <c r="M12" s="61">
        <f t="shared" si="4"/>
        <v>19</v>
      </c>
      <c r="N12" s="60">
        <f>VLOOKUP($A12,'Return Data'!$B$7:$R$2292,14,0)</f>
        <v>14.4741</v>
      </c>
      <c r="O12" s="61">
        <f t="shared" si="5"/>
        <v>11</v>
      </c>
      <c r="P12" s="60">
        <f>VLOOKUP($A12,'Return Data'!$B$7:$R$2292,15,0)</f>
        <v>12.099299999999999</v>
      </c>
      <c r="Q12" s="61">
        <f t="shared" si="7"/>
        <v>6</v>
      </c>
      <c r="R12" s="60">
        <f>VLOOKUP($A12,'Return Data'!$B$7:$R$2292,16,0)</f>
        <v>14.248699999999999</v>
      </c>
      <c r="S12" s="62">
        <f t="shared" si="6"/>
        <v>7</v>
      </c>
    </row>
    <row r="13" spans="1:20" x14ac:dyDescent="0.3">
      <c r="A13" s="58" t="s">
        <v>482</v>
      </c>
      <c r="B13" s="59">
        <f>VLOOKUP($A13,'Return Data'!$B$7:$R$2292,3,0)</f>
        <v>44942</v>
      </c>
      <c r="C13" s="60">
        <f>VLOOKUP($A13,'Return Data'!$B$7:$R$2292,4,0)</f>
        <v>251.36699999999999</v>
      </c>
      <c r="D13" s="60">
        <f>VLOOKUP($A13,'Return Data'!$B$7:$R$2292,10,0)</f>
        <v>1.2421</v>
      </c>
      <c r="E13" s="61">
        <f t="shared" si="0"/>
        <v>26</v>
      </c>
      <c r="F13" s="60">
        <f>VLOOKUP($A13,'Return Data'!$B$7:$R$2292,11,0)</f>
        <v>7.6550000000000002</v>
      </c>
      <c r="G13" s="61">
        <f t="shared" si="1"/>
        <v>24</v>
      </c>
      <c r="H13" s="60">
        <f>VLOOKUP($A13,'Return Data'!$B$7:$R$2292,12,0)</f>
        <v>0.76400000000000001</v>
      </c>
      <c r="I13" s="61">
        <f t="shared" si="2"/>
        <v>23</v>
      </c>
      <c r="J13" s="60">
        <f>VLOOKUP($A13,'Return Data'!$B$7:$R$2292,13,0)</f>
        <v>-4.9073000000000002</v>
      </c>
      <c r="K13" s="61">
        <f t="shared" si="3"/>
        <v>26</v>
      </c>
      <c r="L13" s="60">
        <f>VLOOKUP($A13,'Return Data'!$B$7:$R$2292,17,0)</f>
        <v>9.2789000000000001</v>
      </c>
      <c r="M13" s="61">
        <f t="shared" si="4"/>
        <v>21</v>
      </c>
      <c r="N13" s="60">
        <f>VLOOKUP($A13,'Return Data'!$B$7:$R$2292,14,0)</f>
        <v>12.1914</v>
      </c>
      <c r="O13" s="61">
        <f t="shared" si="5"/>
        <v>19</v>
      </c>
      <c r="P13" s="60">
        <f>VLOOKUP($A13,'Return Data'!$B$7:$R$2292,15,0)</f>
        <v>9.8597999999999999</v>
      </c>
      <c r="Q13" s="61">
        <f t="shared" si="7"/>
        <v>14</v>
      </c>
      <c r="R13" s="60">
        <f>VLOOKUP($A13,'Return Data'!$B$7:$R$2292,16,0)</f>
        <v>13.207100000000001</v>
      </c>
      <c r="S13" s="62">
        <f t="shared" si="6"/>
        <v>14</v>
      </c>
    </row>
    <row r="14" spans="1:20" x14ac:dyDescent="0.3">
      <c r="A14" s="58" t="s">
        <v>484</v>
      </c>
      <c r="B14" s="59">
        <f>VLOOKUP($A14,'Return Data'!$B$7:$R$2292,3,0)</f>
        <v>44942</v>
      </c>
      <c r="C14" s="60">
        <f>VLOOKUP($A14,'Return Data'!$B$7:$R$2292,4,0)</f>
        <v>44.81</v>
      </c>
      <c r="D14" s="60">
        <f>VLOOKUP($A14,'Return Data'!$B$7:$R$2292,10,0)</f>
        <v>4.0157999999999996</v>
      </c>
      <c r="E14" s="61">
        <f t="shared" si="0"/>
        <v>9</v>
      </c>
      <c r="F14" s="60">
        <f>VLOOKUP($A14,'Return Data'!$B$7:$R$2292,11,0)</f>
        <v>12.221399999999999</v>
      </c>
      <c r="G14" s="61">
        <f t="shared" si="1"/>
        <v>4</v>
      </c>
      <c r="H14" s="60">
        <f>VLOOKUP($A14,'Return Data'!$B$7:$R$2292,12,0)</f>
        <v>5.8087</v>
      </c>
      <c r="I14" s="61">
        <f t="shared" si="2"/>
        <v>5</v>
      </c>
      <c r="J14" s="60">
        <f>VLOOKUP($A14,'Return Data'!$B$7:$R$2292,13,0)</f>
        <v>3.847</v>
      </c>
      <c r="K14" s="61">
        <f t="shared" si="3"/>
        <v>4</v>
      </c>
      <c r="L14" s="60">
        <f>VLOOKUP($A14,'Return Data'!$B$7:$R$2292,17,0)</f>
        <v>16.2927</v>
      </c>
      <c r="M14" s="61">
        <f t="shared" si="4"/>
        <v>5</v>
      </c>
      <c r="N14" s="60">
        <f>VLOOKUP($A14,'Return Data'!$B$7:$R$2292,14,0)</f>
        <v>15.994899999999999</v>
      </c>
      <c r="O14" s="61">
        <f t="shared" si="5"/>
        <v>7</v>
      </c>
      <c r="P14" s="60">
        <f>VLOOKUP($A14,'Return Data'!$B$7:$R$2292,15,0)</f>
        <v>12.122400000000001</v>
      </c>
      <c r="Q14" s="61">
        <f t="shared" si="7"/>
        <v>5</v>
      </c>
      <c r="R14" s="60">
        <f>VLOOKUP($A14,'Return Data'!$B$7:$R$2292,16,0)</f>
        <v>13.244400000000001</v>
      </c>
      <c r="S14" s="62">
        <f t="shared" si="6"/>
        <v>13</v>
      </c>
    </row>
    <row r="15" spans="1:20" x14ac:dyDescent="0.3">
      <c r="A15" s="58" t="s">
        <v>487</v>
      </c>
      <c r="B15" s="59">
        <f>VLOOKUP($A15,'Return Data'!$B$7:$R$2292,3,0)</f>
        <v>44942</v>
      </c>
      <c r="C15" s="60">
        <f>VLOOKUP($A15,'Return Data'!$B$7:$R$2292,4,0)</f>
        <v>202.9486</v>
      </c>
      <c r="D15" s="60">
        <f>VLOOKUP($A15,'Return Data'!$B$7:$R$2292,10,0)</f>
        <v>3.3738999999999999</v>
      </c>
      <c r="E15" s="61">
        <f t="shared" si="0"/>
        <v>14</v>
      </c>
      <c r="F15" s="60">
        <f>VLOOKUP($A15,'Return Data'!$B$7:$R$2292,11,0)</f>
        <v>10.482699999999999</v>
      </c>
      <c r="G15" s="61">
        <f t="shared" si="1"/>
        <v>10</v>
      </c>
      <c r="H15" s="60">
        <f>VLOOKUP($A15,'Return Data'!$B$7:$R$2292,12,0)</f>
        <v>4.8122999999999996</v>
      </c>
      <c r="I15" s="61">
        <f t="shared" si="2"/>
        <v>9</v>
      </c>
      <c r="J15" s="60">
        <f>VLOOKUP($A15,'Return Data'!$B$7:$R$2292,13,0)</f>
        <v>1.5933999999999999</v>
      </c>
      <c r="K15" s="61">
        <f t="shared" si="3"/>
        <v>10</v>
      </c>
      <c r="L15" s="60">
        <f>VLOOKUP($A15,'Return Data'!$B$7:$R$2292,17,0)</f>
        <v>11.7219</v>
      </c>
      <c r="M15" s="61">
        <f t="shared" si="4"/>
        <v>16</v>
      </c>
      <c r="N15" s="60">
        <f>VLOOKUP($A15,'Return Data'!$B$7:$R$2292,14,0)</f>
        <v>14.1327</v>
      </c>
      <c r="O15" s="61">
        <f t="shared" si="5"/>
        <v>13</v>
      </c>
      <c r="P15" s="60">
        <f>VLOOKUP($A15,'Return Data'!$B$7:$R$2292,15,0)</f>
        <v>10.419</v>
      </c>
      <c r="Q15" s="61">
        <f t="shared" si="7"/>
        <v>11</v>
      </c>
      <c r="R15" s="60">
        <f>VLOOKUP($A15,'Return Data'!$B$7:$R$2292,16,0)</f>
        <v>13.846399999999999</v>
      </c>
      <c r="S15" s="62">
        <f t="shared" si="6"/>
        <v>9</v>
      </c>
    </row>
    <row r="16" spans="1:20" x14ac:dyDescent="0.3">
      <c r="A16" s="58" t="s">
        <v>489</v>
      </c>
      <c r="B16" s="59">
        <f>VLOOKUP($A16,'Return Data'!$B$7:$R$2292,3,0)</f>
        <v>44942</v>
      </c>
      <c r="C16" s="60">
        <f>VLOOKUP($A16,'Return Data'!$B$7:$R$2292,4,0)</f>
        <v>91.045000000000002</v>
      </c>
      <c r="D16" s="60">
        <f>VLOOKUP($A16,'Return Data'!$B$7:$R$2292,10,0)</f>
        <v>5.0758000000000001</v>
      </c>
      <c r="E16" s="61">
        <f t="shared" si="0"/>
        <v>3</v>
      </c>
      <c r="F16" s="60">
        <f>VLOOKUP($A16,'Return Data'!$B$7:$R$2292,11,0)</f>
        <v>12.5082</v>
      </c>
      <c r="G16" s="61">
        <f t="shared" si="1"/>
        <v>3</v>
      </c>
      <c r="H16" s="60">
        <f>VLOOKUP($A16,'Return Data'!$B$7:$R$2292,12,0)</f>
        <v>6.3014000000000001</v>
      </c>
      <c r="I16" s="61">
        <f t="shared" si="2"/>
        <v>4</v>
      </c>
      <c r="J16" s="60">
        <f>VLOOKUP($A16,'Return Data'!$B$7:$R$2292,13,0)</f>
        <v>4.7747000000000002</v>
      </c>
      <c r="K16" s="61">
        <f t="shared" si="3"/>
        <v>3</v>
      </c>
      <c r="L16" s="60">
        <f>VLOOKUP($A16,'Return Data'!$B$7:$R$2292,17,0)</f>
        <v>15.431900000000001</v>
      </c>
      <c r="M16" s="61">
        <f t="shared" si="4"/>
        <v>8</v>
      </c>
      <c r="N16" s="60">
        <f>VLOOKUP($A16,'Return Data'!$B$7:$R$2292,14,0)</f>
        <v>15.738099999999999</v>
      </c>
      <c r="O16" s="61">
        <f t="shared" si="5"/>
        <v>9</v>
      </c>
      <c r="P16" s="60">
        <f>VLOOKUP($A16,'Return Data'!$B$7:$R$2292,15,0)</f>
        <v>10.752000000000001</v>
      </c>
      <c r="Q16" s="61">
        <f t="shared" si="7"/>
        <v>9</v>
      </c>
      <c r="R16" s="60">
        <f>VLOOKUP($A16,'Return Data'!$B$7:$R$2292,16,0)</f>
        <v>15.1569</v>
      </c>
      <c r="S16" s="62">
        <f t="shared" si="6"/>
        <v>4</v>
      </c>
    </row>
    <row r="17" spans="1:19" x14ac:dyDescent="0.3">
      <c r="A17" s="102" t="s">
        <v>2009</v>
      </c>
      <c r="B17" s="59">
        <f>VLOOKUP($A17,'Return Data'!$B$7:$R$2292,3,0)</f>
        <v>44942</v>
      </c>
      <c r="C17" s="60">
        <f>VLOOKUP($A17,'Return Data'!$B$7:$R$2292,4,0)</f>
        <v>40.1145</v>
      </c>
      <c r="D17" s="60">
        <f>VLOOKUP($A17,'Return Data'!$B$7:$R$2292,10,0)</f>
        <v>0.51739999999999997</v>
      </c>
      <c r="E17" s="61">
        <f t="shared" si="0"/>
        <v>28</v>
      </c>
      <c r="F17" s="60">
        <f>VLOOKUP($A17,'Return Data'!$B$7:$R$2292,11,0)</f>
        <v>7.4706999999999999</v>
      </c>
      <c r="G17" s="61">
        <f t="shared" si="1"/>
        <v>25</v>
      </c>
      <c r="H17" s="60">
        <f>VLOOKUP($A17,'Return Data'!$B$7:$R$2292,12,0)</f>
        <v>-0.92979999999999996</v>
      </c>
      <c r="I17" s="61">
        <f t="shared" si="2"/>
        <v>28</v>
      </c>
      <c r="J17" s="60">
        <f>VLOOKUP($A17,'Return Data'!$B$7:$R$2292,13,0)</f>
        <v>-6.5343999999999998</v>
      </c>
      <c r="K17" s="61">
        <f t="shared" si="3"/>
        <v>29</v>
      </c>
      <c r="L17" s="60">
        <f>VLOOKUP($A17,'Return Data'!$B$7:$R$2292,17,0)</f>
        <v>8.2225999999999999</v>
      </c>
      <c r="M17" s="61">
        <f t="shared" si="4"/>
        <v>26</v>
      </c>
      <c r="N17" s="60">
        <f>VLOOKUP($A17,'Return Data'!$B$7:$R$2292,14,0)</f>
        <v>10.496499999999999</v>
      </c>
      <c r="O17" s="61">
        <f t="shared" si="5"/>
        <v>27</v>
      </c>
      <c r="P17" s="60">
        <f>VLOOKUP($A17,'Return Data'!$B$7:$R$2292,15,0)</f>
        <v>7.2817999999999996</v>
      </c>
      <c r="Q17" s="61">
        <f t="shared" si="7"/>
        <v>20</v>
      </c>
      <c r="R17" s="60">
        <f>VLOOKUP($A17,'Return Data'!$B$7:$R$2292,16,0)</f>
        <v>13.206099999999999</v>
      </c>
      <c r="S17" s="62">
        <f t="shared" si="6"/>
        <v>15</v>
      </c>
    </row>
    <row r="18" spans="1:19" x14ac:dyDescent="0.3">
      <c r="A18" s="58" t="s">
        <v>490</v>
      </c>
      <c r="B18" s="59">
        <f>VLOOKUP($A18,'Return Data'!$B$7:$R$2292,3,0)</f>
        <v>0</v>
      </c>
      <c r="C18" s="60">
        <f>VLOOKUP($A18,'Return Data'!$B$7:$R$2292,4,0)</f>
        <v>0</v>
      </c>
      <c r="D18" s="60">
        <f>VLOOKUP($A18,'Return Data'!$B$7:$R$2292,10,0)</f>
        <v>0</v>
      </c>
      <c r="E18" s="61">
        <f t="shared" si="0"/>
        <v>30</v>
      </c>
      <c r="F18" s="60">
        <f>VLOOKUP($A18,'Return Data'!$B$7:$R$2292,11,0)</f>
        <v>0</v>
      </c>
      <c r="G18" s="61">
        <f t="shared" si="1"/>
        <v>31</v>
      </c>
      <c r="H18" s="60">
        <f>VLOOKUP($A18,'Return Data'!$B$7:$R$2292,12,0)</f>
        <v>0</v>
      </c>
      <c r="I18" s="61">
        <f t="shared" si="2"/>
        <v>27</v>
      </c>
      <c r="J18" s="60">
        <f>VLOOKUP($A18,'Return Data'!$B$7:$R$2292,13,0)</f>
        <v>0</v>
      </c>
      <c r="K18" s="61">
        <f t="shared" si="3"/>
        <v>16</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493</v>
      </c>
      <c r="B19" s="59">
        <f>VLOOKUP($A19,'Return Data'!$B$7:$R$2292,3,0)</f>
        <v>44942</v>
      </c>
      <c r="C19" s="60">
        <f>VLOOKUP($A19,'Return Data'!$B$7:$R$2292,4,0)</f>
        <v>262.95999999999998</v>
      </c>
      <c r="D19" s="60">
        <f>VLOOKUP($A19,'Return Data'!$B$7:$R$2292,10,0)</f>
        <v>4.0849000000000002</v>
      </c>
      <c r="E19" s="61">
        <f t="shared" si="0"/>
        <v>7</v>
      </c>
      <c r="F19" s="60">
        <f>VLOOKUP($A19,'Return Data'!$B$7:$R$2292,11,0)</f>
        <v>11.6319</v>
      </c>
      <c r="G19" s="61">
        <f t="shared" si="1"/>
        <v>6</v>
      </c>
      <c r="H19" s="60">
        <f>VLOOKUP($A19,'Return Data'!$B$7:$R$2292,12,0)</f>
        <v>4.6315</v>
      </c>
      <c r="I19" s="61">
        <f t="shared" si="2"/>
        <v>10</v>
      </c>
      <c r="J19" s="60">
        <f>VLOOKUP($A19,'Return Data'!$B$7:$R$2292,13,0)</f>
        <v>6.6860999999999997</v>
      </c>
      <c r="K19" s="61">
        <f t="shared" si="3"/>
        <v>2</v>
      </c>
      <c r="L19" s="60">
        <f>VLOOKUP($A19,'Return Data'!$B$7:$R$2292,17,0)</f>
        <v>22.624600000000001</v>
      </c>
      <c r="M19" s="61">
        <f t="shared" si="4"/>
        <v>2</v>
      </c>
      <c r="N19" s="60">
        <f>VLOOKUP($A19,'Return Data'!$B$7:$R$2292,14,0)</f>
        <v>19.743600000000001</v>
      </c>
      <c r="O19" s="61">
        <f t="shared" si="5"/>
        <v>4</v>
      </c>
      <c r="P19" s="60">
        <f>VLOOKUP($A19,'Return Data'!$B$7:$R$2292,15,0)</f>
        <v>13.622299999999999</v>
      </c>
      <c r="Q19" s="61">
        <f>RANK(P19,P$8:P$38,0)</f>
        <v>2</v>
      </c>
      <c r="R19" s="60">
        <f>VLOOKUP($A19,'Return Data'!$B$7:$R$2292,16,0)</f>
        <v>16.607800000000001</v>
      </c>
      <c r="S19" s="62">
        <f t="shared" si="6"/>
        <v>3</v>
      </c>
    </row>
    <row r="20" spans="1:19" x14ac:dyDescent="0.3">
      <c r="A20" s="58" t="s">
        <v>495</v>
      </c>
      <c r="B20" s="59">
        <f>VLOOKUP($A20,'Return Data'!$B$7:$R$2292,3,0)</f>
        <v>44942</v>
      </c>
      <c r="C20" s="60">
        <f>VLOOKUP($A20,'Return Data'!$B$7:$R$2292,4,0)</f>
        <v>17.195900000000002</v>
      </c>
      <c r="D20" s="60">
        <f>VLOOKUP($A20,'Return Data'!$B$7:$R$2292,10,0)</f>
        <v>3.0065</v>
      </c>
      <c r="E20" s="61">
        <f t="shared" si="0"/>
        <v>18</v>
      </c>
      <c r="F20" s="60">
        <f>VLOOKUP($A20,'Return Data'!$B$7:$R$2292,11,0)</f>
        <v>8.4053000000000004</v>
      </c>
      <c r="G20" s="61">
        <f t="shared" si="1"/>
        <v>21</v>
      </c>
      <c r="H20" s="60">
        <f>VLOOKUP($A20,'Return Data'!$B$7:$R$2292,12,0)</f>
        <v>0.44979999999999998</v>
      </c>
      <c r="I20" s="61">
        <f t="shared" si="2"/>
        <v>26</v>
      </c>
      <c r="J20" s="60">
        <f>VLOOKUP($A20,'Return Data'!$B$7:$R$2292,13,0)</f>
        <v>-4.2960000000000003</v>
      </c>
      <c r="K20" s="61">
        <f t="shared" si="3"/>
        <v>25</v>
      </c>
      <c r="L20" s="60">
        <f>VLOOKUP($A20,'Return Data'!$B$7:$R$2292,17,0)</f>
        <v>8.8983000000000008</v>
      </c>
      <c r="M20" s="61">
        <f t="shared" si="4"/>
        <v>25</v>
      </c>
      <c r="N20" s="60">
        <f>VLOOKUP($A20,'Return Data'!$B$7:$R$2292,14,0)</f>
        <v>11.7841</v>
      </c>
      <c r="O20" s="61">
        <f t="shared" si="5"/>
        <v>20</v>
      </c>
      <c r="P20" s="60">
        <f>VLOOKUP($A20,'Return Data'!$B$7:$R$2292,15,0)</f>
        <v>6.6542000000000003</v>
      </c>
      <c r="Q20" s="61">
        <f>RANK(P20,P$8:P$38,0)</f>
        <v>23</v>
      </c>
      <c r="R20" s="60">
        <f>VLOOKUP($A20,'Return Data'!$B$7:$R$2292,16,0)</f>
        <v>9.0866000000000007</v>
      </c>
      <c r="S20" s="62">
        <f t="shared" si="6"/>
        <v>30</v>
      </c>
    </row>
    <row r="21" spans="1:19" x14ac:dyDescent="0.3">
      <c r="A21" s="58" t="s">
        <v>496</v>
      </c>
      <c r="B21" s="59">
        <f>VLOOKUP($A21,'Return Data'!$B$7:$R$2292,3,0)</f>
        <v>44942</v>
      </c>
      <c r="C21" s="60">
        <f>VLOOKUP($A21,'Return Data'!$B$7:$R$2292,4,0)</f>
        <v>18.783000000000001</v>
      </c>
      <c r="D21" s="60">
        <f>VLOOKUP($A21,'Return Data'!$B$7:$R$2292,10,0)</f>
        <v>1.8546</v>
      </c>
      <c r="E21" s="61">
        <f t="shared" si="0"/>
        <v>22</v>
      </c>
      <c r="F21" s="60">
        <f>VLOOKUP($A21,'Return Data'!$B$7:$R$2292,11,0)</f>
        <v>8.3217999999999996</v>
      </c>
      <c r="G21" s="61">
        <f t="shared" si="1"/>
        <v>22</v>
      </c>
      <c r="H21" s="60">
        <f>VLOOKUP($A21,'Return Data'!$B$7:$R$2292,12,0)</f>
        <v>2.2482000000000002</v>
      </c>
      <c r="I21" s="61">
        <f t="shared" si="2"/>
        <v>22</v>
      </c>
      <c r="J21" s="60">
        <f>VLOOKUP($A21,'Return Data'!$B$7:$R$2292,13,0)</f>
        <v>-2.4765999999999999</v>
      </c>
      <c r="K21" s="61">
        <f t="shared" si="3"/>
        <v>22</v>
      </c>
      <c r="L21" s="60">
        <f>VLOOKUP($A21,'Return Data'!$B$7:$R$2292,17,0)</f>
        <v>12.827400000000001</v>
      </c>
      <c r="M21" s="61">
        <f t="shared" si="4"/>
        <v>13</v>
      </c>
      <c r="N21" s="60">
        <f>VLOOKUP($A21,'Return Data'!$B$7:$R$2292,14,0)</f>
        <v>14.251099999999999</v>
      </c>
      <c r="O21" s="61">
        <f t="shared" si="5"/>
        <v>12</v>
      </c>
      <c r="P21" s="60">
        <f>VLOOKUP($A21,'Return Data'!$B$7:$R$2292,15,0)</f>
        <v>9.2912999999999997</v>
      </c>
      <c r="Q21" s="61">
        <f>RANK(P21,P$8:P$38,0)</f>
        <v>15</v>
      </c>
      <c r="R21" s="60">
        <f>VLOOKUP($A21,'Return Data'!$B$7:$R$2292,16,0)</f>
        <v>10.982799999999999</v>
      </c>
      <c r="S21" s="62">
        <f t="shared" si="6"/>
        <v>24</v>
      </c>
    </row>
    <row r="22" spans="1:19" x14ac:dyDescent="0.3">
      <c r="A22" s="58" t="s">
        <v>498</v>
      </c>
      <c r="B22" s="59">
        <f>VLOOKUP($A22,'Return Data'!$B$7:$R$2292,3,0)</f>
        <v>44942</v>
      </c>
      <c r="C22" s="60">
        <f>VLOOKUP($A22,'Return Data'!$B$7:$R$2292,4,0)</f>
        <v>16.356200000000001</v>
      </c>
      <c r="D22" s="60">
        <f>VLOOKUP($A22,'Return Data'!$B$7:$R$2292,10,0)</f>
        <v>4.2068000000000003</v>
      </c>
      <c r="E22" s="61">
        <f t="shared" si="0"/>
        <v>6</v>
      </c>
      <c r="F22" s="60">
        <f>VLOOKUP($A22,'Return Data'!$B$7:$R$2292,11,0)</f>
        <v>10.298</v>
      </c>
      <c r="G22" s="61">
        <f t="shared" si="1"/>
        <v>12</v>
      </c>
      <c r="H22" s="60">
        <f>VLOOKUP($A22,'Return Data'!$B$7:$R$2292,12,0)</f>
        <v>4.4617000000000004</v>
      </c>
      <c r="I22" s="61">
        <f t="shared" si="2"/>
        <v>11</v>
      </c>
      <c r="J22" s="60">
        <f>VLOOKUP($A22,'Return Data'!$B$7:$R$2292,13,0)</f>
        <v>0.82040000000000002</v>
      </c>
      <c r="K22" s="61">
        <f t="shared" si="3"/>
        <v>12</v>
      </c>
      <c r="L22" s="60">
        <f>VLOOKUP($A22,'Return Data'!$B$7:$R$2292,17,0)</f>
        <v>11.508699999999999</v>
      </c>
      <c r="M22" s="61">
        <f t="shared" si="4"/>
        <v>18</v>
      </c>
      <c r="N22" s="60">
        <f>VLOOKUP($A22,'Return Data'!$B$7:$R$2292,14,0)</f>
        <v>12.586499999999999</v>
      </c>
      <c r="O22" s="61">
        <f t="shared" si="5"/>
        <v>17</v>
      </c>
      <c r="P22" s="60"/>
      <c r="Q22" s="61"/>
      <c r="R22" s="60">
        <f>VLOOKUP($A22,'Return Data'!$B$7:$R$2292,16,0)</f>
        <v>12.7639</v>
      </c>
      <c r="S22" s="62">
        <f t="shared" si="6"/>
        <v>16</v>
      </c>
    </row>
    <row r="23" spans="1:19" x14ac:dyDescent="0.3">
      <c r="A23" s="58" t="s">
        <v>500</v>
      </c>
      <c r="B23" s="59">
        <f>VLOOKUP($A23,'Return Data'!$B$7:$R$2292,3,0)</f>
        <v>44942</v>
      </c>
      <c r="C23" s="60">
        <f>VLOOKUP($A23,'Return Data'!$B$7:$R$2292,4,0)</f>
        <v>15.473100000000001</v>
      </c>
      <c r="D23" s="60">
        <f>VLOOKUP($A23,'Return Data'!$B$7:$R$2292,10,0)</f>
        <v>2.0047000000000001</v>
      </c>
      <c r="E23" s="61">
        <f t="shared" si="0"/>
        <v>21</v>
      </c>
      <c r="F23" s="60">
        <f>VLOOKUP($A23,'Return Data'!$B$7:$R$2292,11,0)</f>
        <v>8.2103000000000002</v>
      </c>
      <c r="G23" s="61">
        <f t="shared" si="1"/>
        <v>23</v>
      </c>
      <c r="H23" s="60">
        <f>VLOOKUP($A23,'Return Data'!$B$7:$R$2292,12,0)</f>
        <v>2.4403000000000001</v>
      </c>
      <c r="I23" s="61">
        <f t="shared" si="2"/>
        <v>21</v>
      </c>
      <c r="J23" s="60">
        <f>VLOOKUP($A23,'Return Data'!$B$7:$R$2292,13,0)</f>
        <v>-2.8273000000000001</v>
      </c>
      <c r="K23" s="61">
        <f t="shared" si="3"/>
        <v>23</v>
      </c>
      <c r="L23" s="60">
        <f>VLOOKUP($A23,'Return Data'!$B$7:$R$2292,17,0)</f>
        <v>9.1953999999999994</v>
      </c>
      <c r="M23" s="61">
        <f t="shared" si="4"/>
        <v>23</v>
      </c>
      <c r="N23" s="60">
        <f>VLOOKUP($A23,'Return Data'!$B$7:$R$2292,14,0)</f>
        <v>10.2401</v>
      </c>
      <c r="O23" s="61">
        <f t="shared" si="5"/>
        <v>28</v>
      </c>
      <c r="P23" s="60"/>
      <c r="Q23" s="61"/>
      <c r="R23" s="60">
        <f>VLOOKUP($A23,'Return Data'!$B$7:$R$2292,16,0)</f>
        <v>10.067500000000001</v>
      </c>
      <c r="S23" s="62">
        <f t="shared" si="6"/>
        <v>28</v>
      </c>
    </row>
    <row r="24" spans="1:19" x14ac:dyDescent="0.3">
      <c r="A24" s="58" t="s">
        <v>503</v>
      </c>
      <c r="B24" s="59">
        <f>VLOOKUP($A24,'Return Data'!$B$7:$R$2292,3,0)</f>
        <v>44942</v>
      </c>
      <c r="C24" s="60">
        <f>VLOOKUP($A24,'Return Data'!$B$7:$R$2292,4,0)</f>
        <v>79.519300000000001</v>
      </c>
      <c r="D24" s="60">
        <f>VLOOKUP($A24,'Return Data'!$B$7:$R$2292,10,0)</f>
        <v>5.7774000000000001</v>
      </c>
      <c r="E24" s="61">
        <f t="shared" si="0"/>
        <v>1</v>
      </c>
      <c r="F24" s="60">
        <f>VLOOKUP($A24,'Return Data'!$B$7:$R$2292,11,0)</f>
        <v>13.2918</v>
      </c>
      <c r="G24" s="61">
        <f t="shared" si="1"/>
        <v>2</v>
      </c>
      <c r="H24" s="60">
        <f>VLOOKUP($A24,'Return Data'!$B$7:$R$2292,12,0)</f>
        <v>7.8898999999999999</v>
      </c>
      <c r="I24" s="61">
        <f t="shared" si="2"/>
        <v>1</v>
      </c>
      <c r="J24" s="60">
        <f>VLOOKUP($A24,'Return Data'!$B$7:$R$2292,13,0)</f>
        <v>3.7603</v>
      </c>
      <c r="K24" s="61">
        <f t="shared" si="3"/>
        <v>5</v>
      </c>
      <c r="L24" s="60">
        <f>VLOOKUP($A24,'Return Data'!$B$7:$R$2292,17,0)</f>
        <v>13.520799999999999</v>
      </c>
      <c r="M24" s="61">
        <f t="shared" si="4"/>
        <v>11</v>
      </c>
      <c r="N24" s="60">
        <f>VLOOKUP($A24,'Return Data'!$B$7:$R$2292,14,0)</f>
        <v>20.5413</v>
      </c>
      <c r="O24" s="61">
        <f t="shared" si="5"/>
        <v>3</v>
      </c>
      <c r="P24" s="60">
        <f>VLOOKUP($A24,'Return Data'!$B$7:$R$2292,15,0)</f>
        <v>10.7767</v>
      </c>
      <c r="Q24" s="61">
        <f>RANK(P24,P$8:P$38,0)</f>
        <v>8</v>
      </c>
      <c r="R24" s="60">
        <f>VLOOKUP($A24,'Return Data'!$B$7:$R$2292,16,0)</f>
        <v>12.206</v>
      </c>
      <c r="S24" s="62">
        <f t="shared" si="6"/>
        <v>20</v>
      </c>
    </row>
    <row r="25" spans="1:19" x14ac:dyDescent="0.3">
      <c r="A25" s="108" t="s">
        <v>1655</v>
      </c>
      <c r="B25" s="59">
        <f>VLOOKUP($A25,'Return Data'!$B$7:$R$2292,3,0)</f>
        <v>44942</v>
      </c>
      <c r="C25" s="60">
        <f>VLOOKUP($A25,'Return Data'!$B$7:$R$2292,4,0)</f>
        <v>47.286000000000001</v>
      </c>
      <c r="D25" s="60">
        <f>VLOOKUP($A25,'Return Data'!$B$7:$R$2292,10,0)</f>
        <v>3.7519999999999998</v>
      </c>
      <c r="E25" s="61">
        <f t="shared" si="0"/>
        <v>10</v>
      </c>
      <c r="F25" s="60">
        <f>VLOOKUP($A25,'Return Data'!$B$7:$R$2292,11,0)</f>
        <v>9.8091000000000008</v>
      </c>
      <c r="G25" s="61">
        <f t="shared" si="1"/>
        <v>15</v>
      </c>
      <c r="H25" s="60">
        <f>VLOOKUP($A25,'Return Data'!$B$7:$R$2292,12,0)</f>
        <v>4.1748000000000003</v>
      </c>
      <c r="I25" s="61">
        <f t="shared" si="2"/>
        <v>12</v>
      </c>
      <c r="J25" s="60">
        <f>VLOOKUP($A25,'Return Data'!$B$7:$R$2292,13,0)</f>
        <v>2.2974999999999999</v>
      </c>
      <c r="K25" s="61">
        <f t="shared" si="3"/>
        <v>8</v>
      </c>
      <c r="L25" s="60">
        <f>VLOOKUP($A25,'Return Data'!$B$7:$R$2292,17,0)</f>
        <v>15.7959</v>
      </c>
      <c r="M25" s="61">
        <f t="shared" si="4"/>
        <v>6</v>
      </c>
      <c r="N25" s="60">
        <f>VLOOKUP($A25,'Return Data'!$B$7:$R$2292,14,0)</f>
        <v>16.784600000000001</v>
      </c>
      <c r="O25" s="61">
        <f t="shared" si="5"/>
        <v>6</v>
      </c>
      <c r="P25" s="60">
        <f>VLOOKUP($A25,'Return Data'!$B$7:$R$2292,15,0)</f>
        <v>12.1408</v>
      </c>
      <c r="Q25" s="61">
        <f>RANK(P25,P$8:P$38,0)</f>
        <v>4</v>
      </c>
      <c r="R25" s="60">
        <f>VLOOKUP($A25,'Return Data'!$B$7:$R$2292,16,0)</f>
        <v>12.5374</v>
      </c>
      <c r="S25" s="62">
        <f t="shared" si="6"/>
        <v>17</v>
      </c>
    </row>
    <row r="26" spans="1:19" x14ac:dyDescent="0.3">
      <c r="A26" s="58" t="s">
        <v>505</v>
      </c>
      <c r="B26" s="59">
        <f>VLOOKUP($A26,'Return Data'!$B$7:$R$2292,3,0)</f>
        <v>44942</v>
      </c>
      <c r="C26" s="60">
        <f>VLOOKUP($A26,'Return Data'!$B$7:$R$2292,4,0)</f>
        <v>149.38249999999999</v>
      </c>
      <c r="D26" s="60">
        <f>VLOOKUP($A26,'Return Data'!$B$7:$R$2292,10,0)</f>
        <v>1.2823</v>
      </c>
      <c r="E26" s="61">
        <f t="shared" si="0"/>
        <v>25</v>
      </c>
      <c r="F26" s="60">
        <f>VLOOKUP($A26,'Return Data'!$B$7:$R$2292,11,0)</f>
        <v>6.4229000000000003</v>
      </c>
      <c r="G26" s="61">
        <f t="shared" si="1"/>
        <v>28</v>
      </c>
      <c r="H26" s="60">
        <f>VLOOKUP($A26,'Return Data'!$B$7:$R$2292,12,0)</f>
        <v>0.58699999999999997</v>
      </c>
      <c r="I26" s="61">
        <f t="shared" si="2"/>
        <v>24</v>
      </c>
      <c r="J26" s="60">
        <f>VLOOKUP($A26,'Return Data'!$B$7:$R$2292,13,0)</f>
        <v>-4.9619999999999997</v>
      </c>
      <c r="K26" s="61">
        <f t="shared" si="3"/>
        <v>27</v>
      </c>
      <c r="L26" s="60">
        <f>VLOOKUP($A26,'Return Data'!$B$7:$R$2292,17,0)</f>
        <v>6.2545999999999999</v>
      </c>
      <c r="M26" s="61">
        <f t="shared" si="4"/>
        <v>30</v>
      </c>
      <c r="N26" s="60">
        <f>VLOOKUP($A26,'Return Data'!$B$7:$R$2292,14,0)</f>
        <v>7.6391999999999998</v>
      </c>
      <c r="O26" s="61">
        <f t="shared" si="5"/>
        <v>30</v>
      </c>
      <c r="P26" s="60">
        <f>VLOOKUP($A26,'Return Data'!$B$7:$R$2292,15,0)</f>
        <v>7.01</v>
      </c>
      <c r="Q26" s="61">
        <f>RANK(P26,P$8:P$38,0)</f>
        <v>21</v>
      </c>
      <c r="R26" s="60">
        <f>VLOOKUP($A26,'Return Data'!$B$7:$R$2292,16,0)</f>
        <v>9.5254999999999992</v>
      </c>
      <c r="S26" s="62">
        <f t="shared" si="6"/>
        <v>29</v>
      </c>
    </row>
    <row r="27" spans="1:19" x14ac:dyDescent="0.3">
      <c r="A27" s="58" t="s">
        <v>506</v>
      </c>
      <c r="B27" s="59">
        <f>VLOOKUP($A27,'Return Data'!$B$7:$R$2292,3,0)</f>
        <v>44942</v>
      </c>
      <c r="C27" s="60">
        <f>VLOOKUP($A27,'Return Data'!$B$7:$R$2292,4,0)</f>
        <v>18.591999999999999</v>
      </c>
      <c r="D27" s="60">
        <f>VLOOKUP($A27,'Return Data'!$B$7:$R$2292,10,0)</f>
        <v>3.5442999999999998</v>
      </c>
      <c r="E27" s="61">
        <f t="shared" si="0"/>
        <v>12</v>
      </c>
      <c r="F27" s="60">
        <f>VLOOKUP($A27,'Return Data'!$B$7:$R$2292,11,0)</f>
        <v>10.2813</v>
      </c>
      <c r="G27" s="61">
        <f t="shared" si="1"/>
        <v>13</v>
      </c>
      <c r="H27" s="60">
        <f>VLOOKUP($A27,'Return Data'!$B$7:$R$2292,12,0)</f>
        <v>3.3462999999999998</v>
      </c>
      <c r="I27" s="61">
        <f t="shared" si="2"/>
        <v>18</v>
      </c>
      <c r="J27" s="60">
        <f>VLOOKUP($A27,'Return Data'!$B$7:$R$2292,13,0)</f>
        <v>1.1749000000000001</v>
      </c>
      <c r="K27" s="61">
        <f t="shared" si="3"/>
        <v>11</v>
      </c>
      <c r="L27" s="60">
        <f>VLOOKUP($A27,'Return Data'!$B$7:$R$2292,17,0)</f>
        <v>16.810500000000001</v>
      </c>
      <c r="M27" s="61">
        <f t="shared" si="4"/>
        <v>4</v>
      </c>
      <c r="N27" s="60">
        <f>VLOOKUP($A27,'Return Data'!$B$7:$R$2292,14,0)</f>
        <v>17.991399999999999</v>
      </c>
      <c r="O27" s="61">
        <f t="shared" si="5"/>
        <v>5</v>
      </c>
      <c r="P27" s="60"/>
      <c r="Q27" s="61"/>
      <c r="R27" s="60">
        <f>VLOOKUP($A27,'Return Data'!$B$7:$R$2292,16,0)</f>
        <v>19.3934</v>
      </c>
      <c r="S27" s="62">
        <f t="shared" si="6"/>
        <v>1</v>
      </c>
    </row>
    <row r="28" spans="1:19" x14ac:dyDescent="0.3">
      <c r="A28" s="58" t="s">
        <v>509</v>
      </c>
      <c r="B28" s="59">
        <f>VLOOKUP($A28,'Return Data'!$B$7:$R$2292,3,0)</f>
        <v>44942</v>
      </c>
      <c r="C28" s="60">
        <f>VLOOKUP($A28,'Return Data'!$B$7:$R$2292,4,0)</f>
        <v>25.370999999999999</v>
      </c>
      <c r="D28" s="60">
        <f>VLOOKUP($A28,'Return Data'!$B$7:$R$2292,10,0)</f>
        <v>3.7202000000000002</v>
      </c>
      <c r="E28" s="61">
        <f t="shared" si="0"/>
        <v>11</v>
      </c>
      <c r="F28" s="60">
        <f>VLOOKUP($A28,'Return Data'!$B$7:$R$2292,11,0)</f>
        <v>9.4710000000000001</v>
      </c>
      <c r="G28" s="61">
        <f t="shared" si="1"/>
        <v>17</v>
      </c>
      <c r="H28" s="60">
        <f>VLOOKUP($A28,'Return Data'!$B$7:$R$2292,12,0)</f>
        <v>3.3820999999999999</v>
      </c>
      <c r="I28" s="61">
        <f t="shared" si="2"/>
        <v>17</v>
      </c>
      <c r="J28" s="60">
        <f>VLOOKUP($A28,'Return Data'!$B$7:$R$2292,13,0)</f>
        <v>-9.8400000000000001E-2</v>
      </c>
      <c r="K28" s="61">
        <f t="shared" si="3"/>
        <v>17</v>
      </c>
      <c r="L28" s="60">
        <f>VLOOKUP($A28,'Return Data'!$B$7:$R$2292,17,0)</f>
        <v>12.0784</v>
      </c>
      <c r="M28" s="61">
        <f t="shared" si="4"/>
        <v>15</v>
      </c>
      <c r="N28" s="60">
        <f>VLOOKUP($A28,'Return Data'!$B$7:$R$2292,14,0)</f>
        <v>13.861800000000001</v>
      </c>
      <c r="O28" s="61">
        <f t="shared" si="5"/>
        <v>16</v>
      </c>
      <c r="P28" s="60">
        <f>VLOOKUP($A28,'Return Data'!$B$7:$R$2292,15,0)</f>
        <v>11.657400000000001</v>
      </c>
      <c r="Q28" s="61">
        <f>RANK(P28,P$8:P$38,0)</f>
        <v>7</v>
      </c>
      <c r="R28" s="60">
        <f>VLOOKUP($A28,'Return Data'!$B$7:$R$2292,16,0)</f>
        <v>13.266</v>
      </c>
      <c r="S28" s="62">
        <f t="shared" si="6"/>
        <v>12</v>
      </c>
    </row>
    <row r="29" spans="1:19" x14ac:dyDescent="0.3">
      <c r="A29" s="58" t="s">
        <v>511</v>
      </c>
      <c r="B29" s="59">
        <f>VLOOKUP($A29,'Return Data'!$B$7:$R$2292,3,0)</f>
        <v>44942</v>
      </c>
      <c r="C29" s="60">
        <f>VLOOKUP($A29,'Return Data'!$B$7:$R$2292,4,0)</f>
        <v>16.535599999999999</v>
      </c>
      <c r="D29" s="60">
        <f>VLOOKUP($A29,'Return Data'!$B$7:$R$2292,10,0)</f>
        <v>1.456</v>
      </c>
      <c r="E29" s="61">
        <f t="shared" si="0"/>
        <v>24</v>
      </c>
      <c r="F29" s="60">
        <f>VLOOKUP($A29,'Return Data'!$B$7:$R$2292,11,0)</f>
        <v>8.5169999999999995</v>
      </c>
      <c r="G29" s="61">
        <f t="shared" si="1"/>
        <v>20</v>
      </c>
      <c r="H29" s="60">
        <f>VLOOKUP($A29,'Return Data'!$B$7:$R$2292,12,0)</f>
        <v>5.3685999999999998</v>
      </c>
      <c r="I29" s="61">
        <f t="shared" si="2"/>
        <v>7</v>
      </c>
      <c r="J29" s="60">
        <f>VLOOKUP($A29,'Return Data'!$B$7:$R$2292,13,0)</f>
        <v>0.78259999999999996</v>
      </c>
      <c r="K29" s="61">
        <f t="shared" si="3"/>
        <v>13</v>
      </c>
      <c r="L29" s="60">
        <f>VLOOKUP($A29,'Return Data'!$B$7:$R$2292,17,0)</f>
        <v>8.0609999999999999</v>
      </c>
      <c r="M29" s="61">
        <f t="shared" si="4"/>
        <v>27</v>
      </c>
      <c r="N29" s="60">
        <f>VLOOKUP($A29,'Return Data'!$B$7:$R$2292,14,0)</f>
        <v>11.4145</v>
      </c>
      <c r="O29" s="61">
        <f t="shared" si="5"/>
        <v>21</v>
      </c>
      <c r="P29" s="60"/>
      <c r="Q29" s="61"/>
      <c r="R29" s="60">
        <f>VLOOKUP($A29,'Return Data'!$B$7:$R$2292,16,0)</f>
        <v>12.279</v>
      </c>
      <c r="S29" s="62">
        <f t="shared" si="6"/>
        <v>19</v>
      </c>
    </row>
    <row r="30" spans="1:19" x14ac:dyDescent="0.3">
      <c r="A30" s="58" t="s">
        <v>1811</v>
      </c>
      <c r="B30" s="59">
        <f>VLOOKUP($A30,'Return Data'!$B$7:$R$2292,3,0)</f>
        <v>44942</v>
      </c>
      <c r="C30" s="60">
        <f>VLOOKUP($A30,'Return Data'!$B$7:$R$2292,4,0)</f>
        <v>15.8629</v>
      </c>
      <c r="D30" s="60">
        <f>VLOOKUP($A30,'Return Data'!$B$7:$R$2292,10,0)</f>
        <v>3.1551999999999998</v>
      </c>
      <c r="E30" s="61">
        <f t="shared" si="0"/>
        <v>16</v>
      </c>
      <c r="F30" s="60">
        <f>VLOOKUP($A30,'Return Data'!$B$7:$R$2292,11,0)</f>
        <v>10.4343</v>
      </c>
      <c r="G30" s="61">
        <f t="shared" si="1"/>
        <v>11</v>
      </c>
      <c r="H30" s="60">
        <f>VLOOKUP($A30,'Return Data'!$B$7:$R$2292,12,0)</f>
        <v>3.9876</v>
      </c>
      <c r="I30" s="61">
        <f t="shared" si="2"/>
        <v>13</v>
      </c>
      <c r="J30" s="60">
        <f>VLOOKUP($A30,'Return Data'!$B$7:$R$2292,13,0)</f>
        <v>0.3644</v>
      </c>
      <c r="K30" s="61">
        <f t="shared" si="3"/>
        <v>14</v>
      </c>
      <c r="L30" s="60">
        <f>VLOOKUP($A30,'Return Data'!$B$7:$R$2292,17,0)</f>
        <v>11.5741</v>
      </c>
      <c r="M30" s="61">
        <f t="shared" si="4"/>
        <v>17</v>
      </c>
      <c r="N30" s="60">
        <f>VLOOKUP($A30,'Return Data'!$B$7:$R$2292,14,0)</f>
        <v>11.1317</v>
      </c>
      <c r="O30" s="61">
        <f t="shared" si="5"/>
        <v>22</v>
      </c>
      <c r="P30" s="60"/>
      <c r="Q30" s="61"/>
      <c r="R30" s="60">
        <f>VLOOKUP($A30,'Return Data'!$B$7:$R$2292,16,0)</f>
        <v>10.274100000000001</v>
      </c>
      <c r="S30" s="62">
        <f t="shared" si="6"/>
        <v>27</v>
      </c>
    </row>
    <row r="31" spans="1:19" x14ac:dyDescent="0.3">
      <c r="A31" s="58" t="s">
        <v>514</v>
      </c>
      <c r="B31" s="59">
        <f>VLOOKUP($A31,'Return Data'!$B$7:$R$2292,3,0)</f>
        <v>44942</v>
      </c>
      <c r="C31" s="60">
        <f>VLOOKUP($A31,'Return Data'!$B$7:$R$2292,4,0)</f>
        <v>77.191299999999998</v>
      </c>
      <c r="D31" s="60">
        <f>VLOOKUP($A31,'Return Data'!$B$7:$R$2292,10,0)</f>
        <v>4.0557999999999996</v>
      </c>
      <c r="E31" s="61">
        <f t="shared" si="0"/>
        <v>8</v>
      </c>
      <c r="F31" s="60">
        <f>VLOOKUP($A31,'Return Data'!$B$7:$R$2292,11,0)</f>
        <v>11.318899999999999</v>
      </c>
      <c r="G31" s="61">
        <f t="shared" si="1"/>
        <v>9</v>
      </c>
      <c r="H31" s="60">
        <f>VLOOKUP($A31,'Return Data'!$B$7:$R$2292,12,0)</f>
        <v>4.8404999999999996</v>
      </c>
      <c r="I31" s="61">
        <f t="shared" si="2"/>
        <v>8</v>
      </c>
      <c r="J31" s="60">
        <f>VLOOKUP($A31,'Return Data'!$B$7:$R$2292,13,0)</f>
        <v>2.5110000000000001</v>
      </c>
      <c r="K31" s="61">
        <f t="shared" si="3"/>
        <v>7</v>
      </c>
      <c r="L31" s="60">
        <f>VLOOKUP($A31,'Return Data'!$B$7:$R$2292,17,0)</f>
        <v>15.0578</v>
      </c>
      <c r="M31" s="61">
        <f t="shared" si="4"/>
        <v>9</v>
      </c>
      <c r="N31" s="60">
        <f>VLOOKUP($A31,'Return Data'!$B$7:$R$2292,14,0)</f>
        <v>8.9077000000000002</v>
      </c>
      <c r="O31" s="61">
        <f t="shared" si="5"/>
        <v>29</v>
      </c>
      <c r="P31" s="60">
        <f>VLOOKUP($A31,'Return Data'!$B$7:$R$2292,15,0)</f>
        <v>5.3498999999999999</v>
      </c>
      <c r="Q31" s="61">
        <f t="shared" ref="Q31:Q38" si="8">RANK(P31,P$8:P$38,0)</f>
        <v>24</v>
      </c>
      <c r="R31" s="60">
        <f>VLOOKUP($A31,'Return Data'!$B$7:$R$2292,16,0)</f>
        <v>11.5313</v>
      </c>
      <c r="S31" s="62">
        <f t="shared" si="6"/>
        <v>22</v>
      </c>
    </row>
    <row r="32" spans="1:19" x14ac:dyDescent="0.3">
      <c r="A32" s="58" t="s">
        <v>520</v>
      </c>
      <c r="B32" s="59">
        <f>VLOOKUP($A32,'Return Data'!$B$7:$R$2292,3,0)</f>
        <v>44942</v>
      </c>
      <c r="C32" s="60">
        <f>VLOOKUP($A32,'Return Data'!$B$7:$R$2292,4,0)</f>
        <v>107.61</v>
      </c>
      <c r="D32" s="60">
        <f>VLOOKUP($A32,'Return Data'!$B$7:$R$2292,10,0)</f>
        <v>5.5206999999999997</v>
      </c>
      <c r="E32" s="61">
        <f t="shared" si="0"/>
        <v>2</v>
      </c>
      <c r="F32" s="60">
        <f>VLOOKUP($A32,'Return Data'!$B$7:$R$2292,11,0)</f>
        <v>11.4437</v>
      </c>
      <c r="G32" s="61">
        <f t="shared" si="1"/>
        <v>7</v>
      </c>
      <c r="H32" s="60">
        <f>VLOOKUP($A32,'Return Data'!$B$7:$R$2292,12,0)</f>
        <v>3.6305999999999998</v>
      </c>
      <c r="I32" s="61">
        <f t="shared" si="2"/>
        <v>15</v>
      </c>
      <c r="J32" s="60">
        <f>VLOOKUP($A32,'Return Data'!$B$7:$R$2292,13,0)</f>
        <v>-3.7391999999999999</v>
      </c>
      <c r="K32" s="61">
        <f t="shared" si="3"/>
        <v>24</v>
      </c>
      <c r="L32" s="60">
        <f>VLOOKUP($A32,'Return Data'!$B$7:$R$2292,17,0)</f>
        <v>9.0432000000000006</v>
      </c>
      <c r="M32" s="61">
        <f t="shared" si="4"/>
        <v>24</v>
      </c>
      <c r="N32" s="60">
        <f>VLOOKUP($A32,'Return Data'!$B$7:$R$2292,14,0)</f>
        <v>10.766500000000001</v>
      </c>
      <c r="O32" s="61">
        <f t="shared" si="5"/>
        <v>23</v>
      </c>
      <c r="P32" s="60">
        <f>VLOOKUP($A32,'Return Data'!$B$7:$R$2292,15,0)</f>
        <v>8.3039000000000005</v>
      </c>
      <c r="Q32" s="61">
        <f t="shared" si="8"/>
        <v>19</v>
      </c>
      <c r="R32" s="60">
        <f>VLOOKUP($A32,'Return Data'!$B$7:$R$2292,16,0)</f>
        <v>11.2506</v>
      </c>
      <c r="S32" s="62">
        <f t="shared" si="6"/>
        <v>23</v>
      </c>
    </row>
    <row r="33" spans="1:19" x14ac:dyDescent="0.3">
      <c r="A33" s="58" t="s">
        <v>522</v>
      </c>
      <c r="B33" s="59">
        <f>VLOOKUP($A33,'Return Data'!$B$7:$R$2292,3,0)</f>
        <v>44942</v>
      </c>
      <c r="C33" s="60">
        <f>VLOOKUP($A33,'Return Data'!$B$7:$R$2292,4,0)</f>
        <v>324.14409999999998</v>
      </c>
      <c r="D33" s="60">
        <f>VLOOKUP($A33,'Return Data'!$B$7:$R$2292,10,0)</f>
        <v>3.5261</v>
      </c>
      <c r="E33" s="61">
        <f t="shared" si="0"/>
        <v>13</v>
      </c>
      <c r="F33" s="60">
        <f>VLOOKUP($A33,'Return Data'!$B$7:$R$2292,11,0)</f>
        <v>13.605399999999999</v>
      </c>
      <c r="G33" s="61">
        <f t="shared" si="1"/>
        <v>1</v>
      </c>
      <c r="H33" s="60">
        <f>VLOOKUP($A33,'Return Data'!$B$7:$R$2292,12,0)</f>
        <v>7.7251000000000003</v>
      </c>
      <c r="I33" s="61">
        <f t="shared" si="2"/>
        <v>2</v>
      </c>
      <c r="J33" s="60">
        <f>VLOOKUP($A33,'Return Data'!$B$7:$R$2292,13,0)</f>
        <v>8.9094999999999995</v>
      </c>
      <c r="K33" s="61">
        <f t="shared" si="3"/>
        <v>1</v>
      </c>
      <c r="L33" s="60">
        <f>VLOOKUP($A33,'Return Data'!$B$7:$R$2292,17,0)</f>
        <v>24.508500000000002</v>
      </c>
      <c r="M33" s="61">
        <f t="shared" si="4"/>
        <v>1</v>
      </c>
      <c r="N33" s="60">
        <f>VLOOKUP($A33,'Return Data'!$B$7:$R$2292,14,0)</f>
        <v>30.604500000000002</v>
      </c>
      <c r="O33" s="61">
        <f t="shared" si="5"/>
        <v>1</v>
      </c>
      <c r="P33" s="60">
        <f>VLOOKUP($A33,'Return Data'!$B$7:$R$2292,15,0)</f>
        <v>18.811399999999999</v>
      </c>
      <c r="Q33" s="61">
        <f t="shared" si="8"/>
        <v>1</v>
      </c>
      <c r="R33" s="60">
        <f>VLOOKUP($A33,'Return Data'!$B$7:$R$2292,16,0)</f>
        <v>17.6477</v>
      </c>
      <c r="S33" s="62">
        <f t="shared" si="6"/>
        <v>2</v>
      </c>
    </row>
    <row r="34" spans="1:19" x14ac:dyDescent="0.3">
      <c r="A34" s="58" t="s">
        <v>1659</v>
      </c>
      <c r="B34" s="59">
        <f>VLOOKUP($A34,'Return Data'!$B$7:$R$2292,3,0)</f>
        <v>44942</v>
      </c>
      <c r="C34" s="60">
        <f>VLOOKUP($A34,'Return Data'!$B$7:$R$2292,4,0)</f>
        <v>222.53049999999999</v>
      </c>
      <c r="D34" s="60">
        <f>VLOOKUP($A34,'Return Data'!$B$7:$R$2292,10,0)</f>
        <v>0.81359999999999999</v>
      </c>
      <c r="E34" s="61">
        <f t="shared" si="0"/>
        <v>27</v>
      </c>
      <c r="F34" s="60">
        <f>VLOOKUP($A34,'Return Data'!$B$7:$R$2292,11,0)</f>
        <v>6.7727000000000004</v>
      </c>
      <c r="G34" s="61">
        <f t="shared" si="1"/>
        <v>27</v>
      </c>
      <c r="H34" s="60">
        <f>VLOOKUP($A34,'Return Data'!$B$7:$R$2292,12,0)</f>
        <v>0.58030000000000004</v>
      </c>
      <c r="I34" s="61">
        <f t="shared" si="2"/>
        <v>25</v>
      </c>
      <c r="J34" s="60">
        <f>VLOOKUP($A34,'Return Data'!$B$7:$R$2292,13,0)</f>
        <v>-0.97</v>
      </c>
      <c r="K34" s="61">
        <f t="shared" si="3"/>
        <v>20</v>
      </c>
      <c r="L34" s="60">
        <f>VLOOKUP($A34,'Return Data'!$B$7:$R$2292,17,0)</f>
        <v>10.887700000000001</v>
      </c>
      <c r="M34" s="61">
        <f t="shared" si="4"/>
        <v>20</v>
      </c>
      <c r="N34" s="60">
        <f>VLOOKUP($A34,'Return Data'!$B$7:$R$2292,14,0)</f>
        <v>12.2334</v>
      </c>
      <c r="O34" s="61">
        <f t="shared" si="5"/>
        <v>18</v>
      </c>
      <c r="P34" s="60">
        <f>VLOOKUP($A34,'Return Data'!$B$7:$R$2292,15,0)</f>
        <v>10.507999999999999</v>
      </c>
      <c r="Q34" s="61">
        <f t="shared" si="8"/>
        <v>10</v>
      </c>
      <c r="R34" s="60">
        <f>VLOOKUP($A34,'Return Data'!$B$7:$R$2292,16,0)</f>
        <v>14.575100000000001</v>
      </c>
      <c r="S34" s="62">
        <f t="shared" si="6"/>
        <v>6</v>
      </c>
    </row>
    <row r="35" spans="1:19" x14ac:dyDescent="0.3">
      <c r="A35" s="58" t="s">
        <v>523</v>
      </c>
      <c r="B35" s="59">
        <f>VLOOKUP($A35,'Return Data'!$B$7:$R$2292,3,0)</f>
        <v>44942</v>
      </c>
      <c r="C35" s="60">
        <f>VLOOKUP($A35,'Return Data'!$B$7:$R$2292,4,0)</f>
        <v>25.319099999999999</v>
      </c>
      <c r="D35" s="60">
        <f>VLOOKUP($A35,'Return Data'!$B$7:$R$2292,10,0)</f>
        <v>1.8078000000000001</v>
      </c>
      <c r="E35" s="61">
        <f t="shared" si="0"/>
        <v>23</v>
      </c>
      <c r="F35" s="60">
        <f>VLOOKUP($A35,'Return Data'!$B$7:$R$2292,11,0)</f>
        <v>7.2298</v>
      </c>
      <c r="G35" s="61">
        <f t="shared" si="1"/>
        <v>26</v>
      </c>
      <c r="H35" s="60">
        <f>VLOOKUP($A35,'Return Data'!$B$7:$R$2292,12,0)</f>
        <v>2.4497</v>
      </c>
      <c r="I35" s="61">
        <f t="shared" si="2"/>
        <v>20</v>
      </c>
      <c r="J35" s="60">
        <f>VLOOKUP($A35,'Return Data'!$B$7:$R$2292,13,0)</f>
        <v>-0.85060000000000002</v>
      </c>
      <c r="K35" s="61">
        <f t="shared" si="3"/>
        <v>19</v>
      </c>
      <c r="L35" s="60">
        <f>VLOOKUP($A35,'Return Data'!$B$7:$R$2292,17,0)</f>
        <v>8.0297999999999998</v>
      </c>
      <c r="M35" s="61">
        <f t="shared" si="4"/>
        <v>28</v>
      </c>
      <c r="N35" s="60">
        <f>VLOOKUP($A35,'Return Data'!$B$7:$R$2292,14,0)</f>
        <v>10.6768</v>
      </c>
      <c r="O35" s="61">
        <f t="shared" si="5"/>
        <v>24</v>
      </c>
      <c r="P35" s="60">
        <f>VLOOKUP($A35,'Return Data'!$B$7:$R$2292,15,0)</f>
        <v>8.8996999999999993</v>
      </c>
      <c r="Q35" s="61">
        <f t="shared" si="8"/>
        <v>18</v>
      </c>
      <c r="R35" s="60">
        <f>VLOOKUP($A35,'Return Data'!$B$7:$R$2292,16,0)</f>
        <v>10.7326</v>
      </c>
      <c r="S35" s="62">
        <f t="shared" si="6"/>
        <v>26</v>
      </c>
    </row>
    <row r="36" spans="1:19" x14ac:dyDescent="0.3">
      <c r="A36" s="58" t="s">
        <v>1846</v>
      </c>
      <c r="B36" s="59">
        <f>VLOOKUP($A36,'Return Data'!$B$7:$R$2292,3,0)</f>
        <v>44942</v>
      </c>
      <c r="C36" s="60">
        <f>VLOOKUP($A36,'Return Data'!$B$7:$R$2292,4,0)</f>
        <v>127.0489</v>
      </c>
      <c r="D36" s="60">
        <f>VLOOKUP($A36,'Return Data'!$B$7:$R$2292,10,0)</f>
        <v>2.2987000000000002</v>
      </c>
      <c r="E36" s="61">
        <f t="shared" si="0"/>
        <v>20</v>
      </c>
      <c r="F36" s="60">
        <f>VLOOKUP($A36,'Return Data'!$B$7:$R$2292,11,0)</f>
        <v>9.3741000000000003</v>
      </c>
      <c r="G36" s="61">
        <f t="shared" si="1"/>
        <v>18</v>
      </c>
      <c r="H36" s="60">
        <f>VLOOKUP($A36,'Return Data'!$B$7:$R$2292,12,0)</f>
        <v>3.9058999999999999</v>
      </c>
      <c r="I36" s="61">
        <f t="shared" si="2"/>
        <v>14</v>
      </c>
      <c r="J36" s="60">
        <f>VLOOKUP($A36,'Return Data'!$B$7:$R$2292,13,0)</f>
        <v>-0.33410000000000001</v>
      </c>
      <c r="K36" s="61">
        <f t="shared" si="3"/>
        <v>18</v>
      </c>
      <c r="L36" s="60">
        <f>VLOOKUP($A36,'Return Data'!$B$7:$R$2292,17,0)</f>
        <v>12.9346</v>
      </c>
      <c r="M36" s="61">
        <f t="shared" si="4"/>
        <v>12</v>
      </c>
      <c r="N36" s="60">
        <f>VLOOKUP($A36,'Return Data'!$B$7:$R$2292,14,0)</f>
        <v>14.7601</v>
      </c>
      <c r="O36" s="61">
        <f t="shared" si="5"/>
        <v>10</v>
      </c>
      <c r="P36" s="60">
        <f>VLOOKUP($A36,'Return Data'!$B$7:$R$2292,15,0)</f>
        <v>9.2856000000000005</v>
      </c>
      <c r="Q36" s="61">
        <f t="shared" si="8"/>
        <v>16</v>
      </c>
      <c r="R36" s="60">
        <f>VLOOKUP($A36,'Return Data'!$B$7:$R$2292,16,0)</f>
        <v>13.8782</v>
      </c>
      <c r="S36" s="62">
        <f t="shared" si="6"/>
        <v>8</v>
      </c>
    </row>
    <row r="37" spans="1:19" x14ac:dyDescent="0.3">
      <c r="A37" s="58" t="s">
        <v>527</v>
      </c>
      <c r="B37" s="59">
        <f>VLOOKUP($A37,'Return Data'!$B$7:$R$2292,3,0)</f>
        <v>44942</v>
      </c>
      <c r="C37" s="60">
        <f>VLOOKUP($A37,'Return Data'!$B$7:$R$2292,4,0)</f>
        <v>352.28070000000002</v>
      </c>
      <c r="D37" s="60">
        <f>VLOOKUP($A37,'Return Data'!$B$7:$R$2292,10,0)</f>
        <v>4.3249000000000004</v>
      </c>
      <c r="E37" s="61">
        <f t="shared" si="0"/>
        <v>4</v>
      </c>
      <c r="F37" s="60">
        <f>VLOOKUP($A37,'Return Data'!$B$7:$R$2292,11,0)</f>
        <v>11.3512</v>
      </c>
      <c r="G37" s="61">
        <f t="shared" si="1"/>
        <v>8</v>
      </c>
      <c r="H37" s="60">
        <f>VLOOKUP($A37,'Return Data'!$B$7:$R$2292,12,0)</f>
        <v>7.5190999999999999</v>
      </c>
      <c r="I37" s="61">
        <f t="shared" si="2"/>
        <v>3</v>
      </c>
      <c r="J37" s="60">
        <f>VLOOKUP($A37,'Return Data'!$B$7:$R$2292,13,0)</f>
        <v>3.3401999999999998</v>
      </c>
      <c r="K37" s="61">
        <f t="shared" si="3"/>
        <v>6</v>
      </c>
      <c r="L37" s="60">
        <f>VLOOKUP($A37,'Return Data'!$B$7:$R$2292,17,0)</f>
        <v>14.523199999999999</v>
      </c>
      <c r="M37" s="61">
        <f t="shared" si="4"/>
        <v>10</v>
      </c>
      <c r="N37" s="60">
        <f>VLOOKUP($A37,'Return Data'!$B$7:$R$2292,14,0)</f>
        <v>14.124700000000001</v>
      </c>
      <c r="O37" s="61">
        <f t="shared" si="5"/>
        <v>14</v>
      </c>
      <c r="P37" s="60">
        <f>VLOOKUP($A37,'Return Data'!$B$7:$R$2292,15,0)</f>
        <v>9.8957999999999995</v>
      </c>
      <c r="Q37" s="61">
        <f t="shared" si="8"/>
        <v>12</v>
      </c>
      <c r="R37" s="60">
        <f>VLOOKUP($A37,'Return Data'!$B$7:$R$2292,16,0)</f>
        <v>13.4437</v>
      </c>
      <c r="S37" s="62">
        <f t="shared" si="6"/>
        <v>10</v>
      </c>
    </row>
    <row r="38" spans="1:19" x14ac:dyDescent="0.3">
      <c r="A38" s="58" t="s">
        <v>529</v>
      </c>
      <c r="B38" s="59">
        <f>VLOOKUP($A38,'Return Data'!$B$7:$R$2292,3,0)</f>
        <v>44942</v>
      </c>
      <c r="C38" s="60">
        <f>VLOOKUP($A38,'Return Data'!$B$7:$R$2292,4,0)</f>
        <v>278.46210000000002</v>
      </c>
      <c r="D38" s="60">
        <f>VLOOKUP($A38,'Return Data'!$B$7:$R$2292,10,0)</f>
        <v>4.2827999999999999</v>
      </c>
      <c r="E38" s="61">
        <f t="shared" si="0"/>
        <v>5</v>
      </c>
      <c r="F38" s="60">
        <f>VLOOKUP($A38,'Return Data'!$B$7:$R$2292,11,0)</f>
        <v>9.7538</v>
      </c>
      <c r="G38" s="61">
        <f t="shared" si="1"/>
        <v>16</v>
      </c>
      <c r="H38" s="60">
        <f>VLOOKUP($A38,'Return Data'!$B$7:$R$2292,12,0)</f>
        <v>5.6993999999999998</v>
      </c>
      <c r="I38" s="61">
        <f t="shared" si="2"/>
        <v>6</v>
      </c>
      <c r="J38" s="60">
        <f>VLOOKUP($A38,'Return Data'!$B$7:$R$2292,13,0)</f>
        <v>2.2330999999999999</v>
      </c>
      <c r="K38" s="61">
        <f t="shared" si="3"/>
        <v>9</v>
      </c>
      <c r="L38" s="60">
        <f>VLOOKUP($A38,'Return Data'!$B$7:$R$2292,17,0)</f>
        <v>15.704000000000001</v>
      </c>
      <c r="M38" s="61">
        <f t="shared" si="4"/>
        <v>7</v>
      </c>
      <c r="N38" s="60">
        <f>VLOOKUP($A38,'Return Data'!$B$7:$R$2292,14,0)</f>
        <v>15.917199999999999</v>
      </c>
      <c r="O38" s="61">
        <f t="shared" si="5"/>
        <v>8</v>
      </c>
      <c r="P38" s="60">
        <f>VLOOKUP($A38,'Return Data'!$B$7:$R$2292,15,0)</f>
        <v>9.0527999999999995</v>
      </c>
      <c r="Q38" s="61">
        <f t="shared" si="8"/>
        <v>17</v>
      </c>
      <c r="R38" s="60">
        <f>VLOOKUP($A38,'Return Data'!$B$7:$R$2292,16,0)</f>
        <v>12.129</v>
      </c>
      <c r="S38" s="62">
        <f t="shared" si="6"/>
        <v>21</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2.8033935483870964</v>
      </c>
      <c r="E40" s="69"/>
      <c r="F40" s="70">
        <f>AVERAGE(F8:F38)</f>
        <v>9.2675967741935477</v>
      </c>
      <c r="G40" s="69"/>
      <c r="H40" s="70">
        <f>AVERAGE(H8:H38)</f>
        <v>3.0327419354838701</v>
      </c>
      <c r="I40" s="69"/>
      <c r="J40" s="70">
        <f>AVERAGE(J8:J38)</f>
        <v>-0.32991290322580669</v>
      </c>
      <c r="K40" s="69"/>
      <c r="L40" s="70">
        <f>AVERAGE(L8:L38)</f>
        <v>12.332764516129032</v>
      </c>
      <c r="M40" s="69"/>
      <c r="N40" s="70">
        <f>AVERAGE(N8:N38)</f>
        <v>13.805893548387097</v>
      </c>
      <c r="O40" s="69"/>
      <c r="P40" s="70">
        <f>AVERAGE(P8:P38)</f>
        <v>10.145012499999998</v>
      </c>
      <c r="Q40" s="69"/>
      <c r="R40" s="70">
        <f>AVERAGE(R8:R38)</f>
        <v>12.533922580645159</v>
      </c>
      <c r="S40" s="71"/>
    </row>
    <row r="41" spans="1:19" x14ac:dyDescent="0.3">
      <c r="A41" s="68" t="s">
        <v>28</v>
      </c>
      <c r="B41" s="69"/>
      <c r="C41" s="69"/>
      <c r="D41" s="70">
        <f>MIN(D8:D38)</f>
        <v>-0.87990000000000002</v>
      </c>
      <c r="E41" s="69"/>
      <c r="F41" s="70">
        <f>MIN(F8:F38)</f>
        <v>0</v>
      </c>
      <c r="G41" s="69"/>
      <c r="H41" s="70">
        <f>MIN(H8:H38)</f>
        <v>-4.5391000000000004</v>
      </c>
      <c r="I41" s="69"/>
      <c r="J41" s="70">
        <f>MIN(J8:J38)</f>
        <v>-8.3140000000000001</v>
      </c>
      <c r="K41" s="69"/>
      <c r="L41" s="70">
        <f>MIN(L8:L38)</f>
        <v>0</v>
      </c>
      <c r="M41" s="69"/>
      <c r="N41" s="70">
        <f>MIN(N8:N38)</f>
        <v>0</v>
      </c>
      <c r="O41" s="69"/>
      <c r="P41" s="70">
        <f>MIN(P8:P38)</f>
        <v>5.3498999999999999</v>
      </c>
      <c r="Q41" s="69"/>
      <c r="R41" s="70">
        <f>MIN(R8:R38)</f>
        <v>0</v>
      </c>
      <c r="S41" s="71"/>
    </row>
    <row r="42" spans="1:19" ht="15" thickBot="1" x14ac:dyDescent="0.35">
      <c r="A42" s="72" t="s">
        <v>29</v>
      </c>
      <c r="B42" s="73"/>
      <c r="C42" s="73"/>
      <c r="D42" s="74">
        <f>MAX(D8:D38)</f>
        <v>5.7774000000000001</v>
      </c>
      <c r="E42" s="73"/>
      <c r="F42" s="74">
        <f>MAX(F8:F38)</f>
        <v>13.605399999999999</v>
      </c>
      <c r="G42" s="73"/>
      <c r="H42" s="74">
        <f>MAX(H8:H38)</f>
        <v>7.8898999999999999</v>
      </c>
      <c r="I42" s="73"/>
      <c r="J42" s="74">
        <f>MAX(J8:J38)</f>
        <v>8.9094999999999995</v>
      </c>
      <c r="K42" s="73"/>
      <c r="L42" s="74">
        <f>MAX(L8:L38)</f>
        <v>24.508500000000002</v>
      </c>
      <c r="M42" s="73"/>
      <c r="N42" s="74">
        <f>MAX(N8:N38)</f>
        <v>30.604500000000002</v>
      </c>
      <c r="O42" s="73"/>
      <c r="P42" s="74">
        <f>MAX(P8:P38)</f>
        <v>18.811399999999999</v>
      </c>
      <c r="Q42" s="73"/>
      <c r="R42" s="74">
        <f>MAX(R8:R38)</f>
        <v>19.3934</v>
      </c>
      <c r="S42" s="75"/>
    </row>
    <row r="43" spans="1:19" x14ac:dyDescent="0.3">
      <c r="A43" s="99" t="s">
        <v>428</v>
      </c>
    </row>
    <row r="44" spans="1:19" x14ac:dyDescent="0.3">
      <c r="A44" s="14" t="s">
        <v>340</v>
      </c>
    </row>
  </sheetData>
  <sheetProtection algorithmName="SHA-512" hashValue="9YkHQCg/QJeJxLWGi3YLe9KnP47RMD2AqsipP5yBs7ifgYW6cW3VgADCiVN0uSfm4og0nGkC0NvGkNpImPDq/w==" saltValue="gCM8gJh1pFt/ybfDNowgYQ==" spinCount="100000" sheet="1" objects="1" scenarios="1"/>
  <sortState xmlns:xlrd2="http://schemas.microsoft.com/office/spreadsheetml/2017/richdata2" ref="A8:S38">
    <sortCondition ref="A8:A3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474</v>
      </c>
      <c r="B8" s="59">
        <f>VLOOKUP($A8,'Return Data'!$B$7:$R$2292,3,0)</f>
        <v>44942</v>
      </c>
      <c r="C8" s="60">
        <f>VLOOKUP($A8,'Return Data'!$B$7:$R$2292,4,0)</f>
        <v>1035.21</v>
      </c>
      <c r="D8" s="60">
        <f>VLOOKUP($A8,'Return Data'!$B$7:$R$2292,10,0)</f>
        <v>-4.2500000000000003E-2</v>
      </c>
      <c r="E8" s="61">
        <f t="shared" ref="E8:E38" si="0">RANK(D8,D$8:D$38,0)</f>
        <v>30</v>
      </c>
      <c r="F8" s="60">
        <f>VLOOKUP($A8,'Return Data'!$B$7:$R$2292,11,0)</f>
        <v>4.6437999999999997</v>
      </c>
      <c r="G8" s="61">
        <f t="shared" ref="G8:G38" si="1">RANK(F8,F$8:F$38,0)</f>
        <v>29</v>
      </c>
      <c r="H8" s="60">
        <f>VLOOKUP($A8,'Return Data'!$B$7:$R$2292,12,0)</f>
        <v>-5.1067</v>
      </c>
      <c r="I8" s="61">
        <f t="shared" ref="I8:I38" si="2">RANK(H8,H$8:H$38,0)</f>
        <v>31</v>
      </c>
      <c r="J8" s="60">
        <f>VLOOKUP($A8,'Return Data'!$B$7:$R$2292,13,0)</f>
        <v>-5.7683999999999997</v>
      </c>
      <c r="K8" s="61">
        <f t="shared" ref="K8:K38" si="3">RANK(J8,J$8:J$38,0)</f>
        <v>26</v>
      </c>
      <c r="L8" s="60">
        <f>VLOOKUP($A8,'Return Data'!$B$7:$R$2292,17,0)</f>
        <v>8.3511000000000006</v>
      </c>
      <c r="M8" s="61">
        <f t="shared" ref="M8:M38" si="4">RANK(L8,L$8:L$38,0)</f>
        <v>21</v>
      </c>
      <c r="N8" s="60">
        <f>VLOOKUP($A8,'Return Data'!$B$7:$R$2292,14,0)</f>
        <v>9.6338000000000008</v>
      </c>
      <c r="O8" s="61">
        <f t="shared" ref="O8:O38" si="5">RANK(N8,N$8:N$38,0)</f>
        <v>21</v>
      </c>
      <c r="P8" s="60">
        <f>VLOOKUP($A8,'Return Data'!$B$7:$R$2292,15,0)</f>
        <v>6.0941000000000001</v>
      </c>
      <c r="Q8" s="61">
        <f>RANK(P8,P$8:P$38,0)</f>
        <v>21</v>
      </c>
      <c r="R8" s="60">
        <f>VLOOKUP($A8,'Return Data'!$B$7:$R$2292,16,0)</f>
        <v>18.057099999999998</v>
      </c>
      <c r="S8" s="62">
        <f t="shared" ref="S8:S38" si="6">RANK(R8,R$8:R$38,0)</f>
        <v>1</v>
      </c>
    </row>
    <row r="9" spans="1:20" x14ac:dyDescent="0.3">
      <c r="A9" s="58" t="s">
        <v>477</v>
      </c>
      <c r="B9" s="59">
        <f>VLOOKUP($A9,'Return Data'!$B$7:$R$2292,3,0)</f>
        <v>44942</v>
      </c>
      <c r="C9" s="60">
        <f>VLOOKUP($A9,'Return Data'!$B$7:$R$2292,4,0)</f>
        <v>14.8</v>
      </c>
      <c r="D9" s="60">
        <f>VLOOKUP($A9,'Return Data'!$B$7:$R$2292,10,0)</f>
        <v>-1.2016</v>
      </c>
      <c r="E9" s="61">
        <f t="shared" si="0"/>
        <v>31</v>
      </c>
      <c r="F9" s="60">
        <f>VLOOKUP($A9,'Return Data'!$B$7:$R$2292,11,0)</f>
        <v>4.2988</v>
      </c>
      <c r="G9" s="61">
        <f t="shared" si="1"/>
        <v>30</v>
      </c>
      <c r="H9" s="60">
        <f>VLOOKUP($A9,'Return Data'!$B$7:$R$2292,12,0)</f>
        <v>-3.3942999999999999</v>
      </c>
      <c r="I9" s="61">
        <f t="shared" si="2"/>
        <v>30</v>
      </c>
      <c r="J9" s="60">
        <f>VLOOKUP($A9,'Return Data'!$B$7:$R$2292,13,0)</f>
        <v>-9.4246999999999996</v>
      </c>
      <c r="K9" s="61">
        <f t="shared" si="3"/>
        <v>31</v>
      </c>
      <c r="L9" s="60">
        <f>VLOOKUP($A9,'Return Data'!$B$7:$R$2292,17,0)</f>
        <v>6.5664999999999996</v>
      </c>
      <c r="M9" s="61">
        <f t="shared" si="4"/>
        <v>27</v>
      </c>
      <c r="N9" s="60">
        <f>VLOOKUP($A9,'Return Data'!$B$7:$R$2292,14,0)</f>
        <v>9.0178999999999991</v>
      </c>
      <c r="O9" s="61">
        <f t="shared" si="5"/>
        <v>25</v>
      </c>
      <c r="P9" s="60"/>
      <c r="Q9" s="61"/>
      <c r="R9" s="60">
        <f>VLOOKUP($A9,'Return Data'!$B$7:$R$2292,16,0)</f>
        <v>9.2289999999999992</v>
      </c>
      <c r="S9" s="62">
        <f t="shared" si="6"/>
        <v>26</v>
      </c>
    </row>
    <row r="10" spans="1:20" x14ac:dyDescent="0.3">
      <c r="A10" s="58" t="s">
        <v>1959</v>
      </c>
      <c r="B10" s="59">
        <f>VLOOKUP($A10,'Return Data'!$B$7:$R$2292,3,0)</f>
        <v>44942</v>
      </c>
      <c r="C10" s="60">
        <f>VLOOKUP($A10,'Return Data'!$B$7:$R$2292,4,0)</f>
        <v>23.08</v>
      </c>
      <c r="D10" s="60">
        <f>VLOOKUP($A10,'Return Data'!$B$7:$R$2292,10,0)</f>
        <v>2.7605</v>
      </c>
      <c r="E10" s="61">
        <f t="shared" si="0"/>
        <v>17</v>
      </c>
      <c r="F10" s="60">
        <f>VLOOKUP($A10,'Return Data'!$B$7:$R$2292,11,0)</f>
        <v>11.4976</v>
      </c>
      <c r="G10" s="61">
        <f t="shared" si="1"/>
        <v>4</v>
      </c>
      <c r="H10" s="60">
        <f>VLOOKUP($A10,'Return Data'!$B$7:$R$2292,12,0)</f>
        <v>-2.1619000000000002</v>
      </c>
      <c r="I10" s="61">
        <f t="shared" si="2"/>
        <v>29</v>
      </c>
      <c r="J10" s="60">
        <f>VLOOKUP($A10,'Return Data'!$B$7:$R$2292,13,0)</f>
        <v>-7.6430999999999996</v>
      </c>
      <c r="K10" s="61">
        <f t="shared" si="3"/>
        <v>30</v>
      </c>
      <c r="L10" s="60">
        <f>VLOOKUP($A10,'Return Data'!$B$7:$R$2292,17,0)</f>
        <v>19.7011</v>
      </c>
      <c r="M10" s="61">
        <f t="shared" si="4"/>
        <v>3</v>
      </c>
      <c r="N10" s="60">
        <f>VLOOKUP($A10,'Return Data'!$B$7:$R$2292,14,0)</f>
        <v>22.788499999999999</v>
      </c>
      <c r="O10" s="61">
        <f t="shared" si="5"/>
        <v>2</v>
      </c>
      <c r="P10" s="60">
        <f>VLOOKUP($A10,'Return Data'!$B$7:$R$2292,15,0)</f>
        <v>8.9085000000000001</v>
      </c>
      <c r="Q10" s="61">
        <f t="shared" ref="Q10:Q17" si="7">RANK(P10,P$8:P$38,0)</f>
        <v>11</v>
      </c>
      <c r="R10" s="60">
        <f>VLOOKUP($A10,'Return Data'!$B$7:$R$2292,16,0)</f>
        <v>13.741199999999999</v>
      </c>
      <c r="S10" s="62">
        <f t="shared" si="6"/>
        <v>8</v>
      </c>
    </row>
    <row r="11" spans="1:20" x14ac:dyDescent="0.3">
      <c r="A11" s="58" t="s">
        <v>1903</v>
      </c>
      <c r="B11" s="59">
        <f>VLOOKUP($A11,'Return Data'!$B$7:$R$2292,3,0)</f>
        <v>44942</v>
      </c>
      <c r="C11" s="60">
        <f>VLOOKUP($A11,'Return Data'!$B$7:$R$2292,4,0)</f>
        <v>18.875699999999998</v>
      </c>
      <c r="D11" s="60">
        <f>VLOOKUP($A11,'Return Data'!$B$7:$R$2292,10,0)</f>
        <v>2.931</v>
      </c>
      <c r="E11" s="61">
        <f t="shared" si="0"/>
        <v>15</v>
      </c>
      <c r="F11" s="60">
        <f>VLOOKUP($A11,'Return Data'!$B$7:$R$2292,11,0)</f>
        <v>9.0922999999999998</v>
      </c>
      <c r="G11" s="61">
        <f t="shared" si="1"/>
        <v>15</v>
      </c>
      <c r="H11" s="60">
        <f>VLOOKUP($A11,'Return Data'!$B$7:$R$2292,12,0)</f>
        <v>2.1739000000000002</v>
      </c>
      <c r="I11" s="61">
        <f t="shared" si="2"/>
        <v>17</v>
      </c>
      <c r="J11" s="60">
        <f>VLOOKUP($A11,'Return Data'!$B$7:$R$2292,13,0)</f>
        <v>-1.3845000000000001</v>
      </c>
      <c r="K11" s="61">
        <f t="shared" si="3"/>
        <v>15</v>
      </c>
      <c r="L11" s="60">
        <f>VLOOKUP($A11,'Return Data'!$B$7:$R$2292,17,0)</f>
        <v>10.3567</v>
      </c>
      <c r="M11" s="61">
        <f t="shared" si="4"/>
        <v>16</v>
      </c>
      <c r="N11" s="60">
        <f>VLOOKUP($A11,'Return Data'!$B$7:$R$2292,14,0)</f>
        <v>12.193300000000001</v>
      </c>
      <c r="O11" s="61">
        <f t="shared" si="5"/>
        <v>16</v>
      </c>
      <c r="P11" s="60">
        <f>VLOOKUP($A11,'Return Data'!$B$7:$R$2292,15,0)</f>
        <v>10.9939</v>
      </c>
      <c r="Q11" s="61">
        <f t="shared" si="7"/>
        <v>3</v>
      </c>
      <c r="R11" s="60">
        <f>VLOOKUP($A11,'Return Data'!$B$7:$R$2292,16,0)</f>
        <v>11.616199999999999</v>
      </c>
      <c r="S11" s="62">
        <f t="shared" si="6"/>
        <v>15</v>
      </c>
    </row>
    <row r="12" spans="1:20" x14ac:dyDescent="0.3">
      <c r="A12" s="58" t="s">
        <v>481</v>
      </c>
      <c r="B12" s="59">
        <f>VLOOKUP($A12,'Return Data'!$B$7:$R$2292,3,0)</f>
        <v>44942</v>
      </c>
      <c r="C12" s="60">
        <f>VLOOKUP($A12,'Return Data'!$B$7:$R$2292,4,0)</f>
        <v>248.47</v>
      </c>
      <c r="D12" s="60">
        <f>VLOOKUP($A12,'Return Data'!$B$7:$R$2292,10,0)</f>
        <v>2.1753</v>
      </c>
      <c r="E12" s="61">
        <f t="shared" si="0"/>
        <v>19</v>
      </c>
      <c r="F12" s="60">
        <f>VLOOKUP($A12,'Return Data'!$B$7:$R$2292,11,0)</f>
        <v>8.3034999999999997</v>
      </c>
      <c r="G12" s="61">
        <f t="shared" si="1"/>
        <v>19</v>
      </c>
      <c r="H12" s="60">
        <f>VLOOKUP($A12,'Return Data'!$B$7:$R$2292,12,0)</f>
        <v>1.9406000000000001</v>
      </c>
      <c r="I12" s="61">
        <f t="shared" si="2"/>
        <v>18</v>
      </c>
      <c r="J12" s="60">
        <f>VLOOKUP($A12,'Return Data'!$B$7:$R$2292,13,0)</f>
        <v>-2.8237000000000001</v>
      </c>
      <c r="K12" s="61">
        <f t="shared" si="3"/>
        <v>21</v>
      </c>
      <c r="L12" s="60">
        <f>VLOOKUP($A12,'Return Data'!$B$7:$R$2292,17,0)</f>
        <v>9.9126999999999992</v>
      </c>
      <c r="M12" s="61">
        <f t="shared" si="4"/>
        <v>18</v>
      </c>
      <c r="N12" s="60">
        <f>VLOOKUP($A12,'Return Data'!$B$7:$R$2292,14,0)</f>
        <v>13.1127</v>
      </c>
      <c r="O12" s="61">
        <f t="shared" si="5"/>
        <v>11</v>
      </c>
      <c r="P12" s="60">
        <f>VLOOKUP($A12,'Return Data'!$B$7:$R$2292,15,0)</f>
        <v>10.7492</v>
      </c>
      <c r="Q12" s="61">
        <f t="shared" si="7"/>
        <v>4</v>
      </c>
      <c r="R12" s="60">
        <f>VLOOKUP($A12,'Return Data'!$B$7:$R$2292,16,0)</f>
        <v>11.3134</v>
      </c>
      <c r="S12" s="62">
        <f t="shared" si="6"/>
        <v>18</v>
      </c>
    </row>
    <row r="13" spans="1:20" x14ac:dyDescent="0.3">
      <c r="A13" s="58" t="s">
        <v>483</v>
      </c>
      <c r="B13" s="59">
        <f>VLOOKUP($A13,'Return Data'!$B$7:$R$2292,3,0)</f>
        <v>44942</v>
      </c>
      <c r="C13" s="60">
        <f>VLOOKUP($A13,'Return Data'!$B$7:$R$2292,4,0)</f>
        <v>229.45500000000001</v>
      </c>
      <c r="D13" s="60">
        <f>VLOOKUP($A13,'Return Data'!$B$7:$R$2292,10,0)</f>
        <v>0.97519999999999996</v>
      </c>
      <c r="E13" s="61">
        <f t="shared" si="0"/>
        <v>26</v>
      </c>
      <c r="F13" s="60">
        <f>VLOOKUP($A13,'Return Data'!$B$7:$R$2292,11,0)</f>
        <v>7.0853999999999999</v>
      </c>
      <c r="G13" s="61">
        <f t="shared" si="1"/>
        <v>24</v>
      </c>
      <c r="H13" s="60">
        <f>VLOOKUP($A13,'Return Data'!$B$7:$R$2292,12,0)</f>
        <v>-3.6600000000000001E-2</v>
      </c>
      <c r="I13" s="61">
        <f t="shared" si="2"/>
        <v>25</v>
      </c>
      <c r="J13" s="60">
        <f>VLOOKUP($A13,'Return Data'!$B$7:$R$2292,13,0)</f>
        <v>-5.9001000000000001</v>
      </c>
      <c r="K13" s="61">
        <f t="shared" si="3"/>
        <v>27</v>
      </c>
      <c r="L13" s="60">
        <f>VLOOKUP($A13,'Return Data'!$B$7:$R$2292,17,0)</f>
        <v>8.1608000000000001</v>
      </c>
      <c r="M13" s="61">
        <f t="shared" si="4"/>
        <v>22</v>
      </c>
      <c r="N13" s="60">
        <f>VLOOKUP($A13,'Return Data'!$B$7:$R$2292,14,0)</f>
        <v>11.062099999999999</v>
      </c>
      <c r="O13" s="61">
        <f t="shared" si="5"/>
        <v>18</v>
      </c>
      <c r="P13" s="60">
        <f>VLOOKUP($A13,'Return Data'!$B$7:$R$2292,15,0)</f>
        <v>8.7523999999999997</v>
      </c>
      <c r="Q13" s="61">
        <f t="shared" si="7"/>
        <v>12</v>
      </c>
      <c r="R13" s="60">
        <f>VLOOKUP($A13,'Return Data'!$B$7:$R$2292,16,0)</f>
        <v>14.1607</v>
      </c>
      <c r="S13" s="62">
        <f t="shared" si="6"/>
        <v>7</v>
      </c>
    </row>
    <row r="14" spans="1:20" x14ac:dyDescent="0.3">
      <c r="A14" s="58" t="s">
        <v>485</v>
      </c>
      <c r="B14" s="59">
        <f>VLOOKUP($A14,'Return Data'!$B$7:$R$2292,3,0)</f>
        <v>44942</v>
      </c>
      <c r="C14" s="60">
        <f>VLOOKUP($A14,'Return Data'!$B$7:$R$2292,4,0)</f>
        <v>40.590000000000003</v>
      </c>
      <c r="D14" s="60">
        <f>VLOOKUP($A14,'Return Data'!$B$7:$R$2292,10,0)</f>
        <v>3.4666999999999999</v>
      </c>
      <c r="E14" s="61">
        <f t="shared" si="0"/>
        <v>9</v>
      </c>
      <c r="F14" s="60">
        <f>VLOOKUP($A14,'Return Data'!$B$7:$R$2292,11,0)</f>
        <v>11.0837</v>
      </c>
      <c r="G14" s="61">
        <f t="shared" si="1"/>
        <v>6</v>
      </c>
      <c r="H14" s="60">
        <f>VLOOKUP($A14,'Return Data'!$B$7:$R$2292,12,0)</f>
        <v>4.2104999999999997</v>
      </c>
      <c r="I14" s="61">
        <f t="shared" si="2"/>
        <v>7</v>
      </c>
      <c r="J14" s="60">
        <f>VLOOKUP($A14,'Return Data'!$B$7:$R$2292,13,0)</f>
        <v>1.7803</v>
      </c>
      <c r="K14" s="61">
        <f t="shared" si="3"/>
        <v>6</v>
      </c>
      <c r="L14" s="60">
        <f>VLOOKUP($A14,'Return Data'!$B$7:$R$2292,17,0)</f>
        <v>14.093999999999999</v>
      </c>
      <c r="M14" s="61">
        <f t="shared" si="4"/>
        <v>9</v>
      </c>
      <c r="N14" s="60">
        <f>VLOOKUP($A14,'Return Data'!$B$7:$R$2292,14,0)</f>
        <v>13.8993</v>
      </c>
      <c r="O14" s="61">
        <f t="shared" si="5"/>
        <v>9</v>
      </c>
      <c r="P14" s="60">
        <f>VLOOKUP($A14,'Return Data'!$B$7:$R$2292,15,0)</f>
        <v>10.376099999999999</v>
      </c>
      <c r="Q14" s="61">
        <f t="shared" si="7"/>
        <v>6</v>
      </c>
      <c r="R14" s="60">
        <f>VLOOKUP($A14,'Return Data'!$B$7:$R$2292,16,0)</f>
        <v>10.985300000000001</v>
      </c>
      <c r="S14" s="62">
        <f t="shared" si="6"/>
        <v>21</v>
      </c>
    </row>
    <row r="15" spans="1:20" x14ac:dyDescent="0.3">
      <c r="A15" s="58" t="s">
        <v>486</v>
      </c>
      <c r="B15" s="59">
        <f>VLOOKUP($A15,'Return Data'!$B$7:$R$2292,3,0)</f>
        <v>44942</v>
      </c>
      <c r="C15" s="60">
        <f>VLOOKUP($A15,'Return Data'!$B$7:$R$2292,4,0)</f>
        <v>182.4203</v>
      </c>
      <c r="D15" s="60">
        <f>VLOOKUP($A15,'Return Data'!$B$7:$R$2292,10,0)</f>
        <v>3.1076000000000001</v>
      </c>
      <c r="E15" s="61">
        <f t="shared" si="0"/>
        <v>12</v>
      </c>
      <c r="F15" s="60">
        <f>VLOOKUP($A15,'Return Data'!$B$7:$R$2292,11,0)</f>
        <v>9.9275000000000002</v>
      </c>
      <c r="G15" s="61">
        <f t="shared" si="1"/>
        <v>10</v>
      </c>
      <c r="H15" s="60">
        <f>VLOOKUP($A15,'Return Data'!$B$7:$R$2292,12,0)</f>
        <v>4.0223000000000004</v>
      </c>
      <c r="I15" s="61">
        <f t="shared" si="2"/>
        <v>10</v>
      </c>
      <c r="J15" s="60">
        <f>VLOOKUP($A15,'Return Data'!$B$7:$R$2292,13,0)</f>
        <v>0.58660000000000001</v>
      </c>
      <c r="K15" s="61">
        <f t="shared" si="3"/>
        <v>10</v>
      </c>
      <c r="L15" s="60">
        <f>VLOOKUP($A15,'Return Data'!$B$7:$R$2292,17,0)</f>
        <v>10.612399999999999</v>
      </c>
      <c r="M15" s="61">
        <f t="shared" si="4"/>
        <v>14</v>
      </c>
      <c r="N15" s="60">
        <f>VLOOKUP($A15,'Return Data'!$B$7:$R$2292,14,0)</f>
        <v>13.0008</v>
      </c>
      <c r="O15" s="61">
        <f t="shared" si="5"/>
        <v>13</v>
      </c>
      <c r="P15" s="60">
        <f>VLOOKUP($A15,'Return Data'!$B$7:$R$2292,15,0)</f>
        <v>9.2563999999999993</v>
      </c>
      <c r="Q15" s="61">
        <f t="shared" si="7"/>
        <v>10</v>
      </c>
      <c r="R15" s="60">
        <f>VLOOKUP($A15,'Return Data'!$B$7:$R$2292,16,0)</f>
        <v>13.3835</v>
      </c>
      <c r="S15" s="62">
        <f t="shared" si="6"/>
        <v>9</v>
      </c>
    </row>
    <row r="16" spans="1:20" x14ac:dyDescent="0.3">
      <c r="A16" s="58" t="s">
        <v>488</v>
      </c>
      <c r="B16" s="59">
        <f>VLOOKUP($A16,'Return Data'!$B$7:$R$2292,3,0)</f>
        <v>44942</v>
      </c>
      <c r="C16" s="60">
        <f>VLOOKUP($A16,'Return Data'!$B$7:$R$2292,4,0)</f>
        <v>85.350999999999999</v>
      </c>
      <c r="D16" s="60">
        <f>VLOOKUP($A16,'Return Data'!$B$7:$R$2292,10,0)</f>
        <v>4.9040999999999997</v>
      </c>
      <c r="E16" s="61">
        <f t="shared" si="0"/>
        <v>3</v>
      </c>
      <c r="F16" s="60">
        <f>VLOOKUP($A16,'Return Data'!$B$7:$R$2292,11,0)</f>
        <v>12.1387</v>
      </c>
      <c r="G16" s="61">
        <f t="shared" si="1"/>
        <v>3</v>
      </c>
      <c r="H16" s="60">
        <f>VLOOKUP($A16,'Return Data'!$B$7:$R$2292,12,0)</f>
        <v>5.7777000000000003</v>
      </c>
      <c r="I16" s="61">
        <f t="shared" si="2"/>
        <v>4</v>
      </c>
      <c r="J16" s="60">
        <f>VLOOKUP($A16,'Return Data'!$B$7:$R$2292,13,0)</f>
        <v>4.0967000000000002</v>
      </c>
      <c r="K16" s="61">
        <f t="shared" si="3"/>
        <v>3</v>
      </c>
      <c r="L16" s="60">
        <f>VLOOKUP($A16,'Return Data'!$B$7:$R$2292,17,0)</f>
        <v>14.6958</v>
      </c>
      <c r="M16" s="61">
        <f t="shared" si="4"/>
        <v>5</v>
      </c>
      <c r="N16" s="60">
        <f>VLOOKUP($A16,'Return Data'!$B$7:$R$2292,14,0)</f>
        <v>15.005599999999999</v>
      </c>
      <c r="O16" s="61">
        <f t="shared" si="5"/>
        <v>8</v>
      </c>
      <c r="P16" s="60">
        <f>VLOOKUP($A16,'Return Data'!$B$7:$R$2292,15,0)</f>
        <v>7.9737</v>
      </c>
      <c r="Q16" s="61">
        <f t="shared" si="7"/>
        <v>16</v>
      </c>
      <c r="R16" s="60">
        <f>VLOOKUP($A16,'Return Data'!$B$7:$R$2292,16,0)</f>
        <v>12.8078</v>
      </c>
      <c r="S16" s="62">
        <f t="shared" si="6"/>
        <v>10</v>
      </c>
    </row>
    <row r="17" spans="1:19" x14ac:dyDescent="0.3">
      <c r="A17" s="102" t="s">
        <v>2010</v>
      </c>
      <c r="B17" s="59">
        <f>VLOOKUP($A17,'Return Data'!$B$7:$R$2292,3,0)</f>
        <v>44942</v>
      </c>
      <c r="C17" s="60">
        <f>VLOOKUP($A17,'Return Data'!$B$7:$R$2292,4,0)</f>
        <v>36.235799999999998</v>
      </c>
      <c r="D17" s="60">
        <f>VLOOKUP($A17,'Return Data'!$B$7:$R$2292,10,0)</f>
        <v>0.25119999999999998</v>
      </c>
      <c r="E17" s="61">
        <f t="shared" si="0"/>
        <v>28</v>
      </c>
      <c r="F17" s="60">
        <f>VLOOKUP($A17,'Return Data'!$B$7:$R$2292,11,0)</f>
        <v>6.9123000000000001</v>
      </c>
      <c r="G17" s="61">
        <f t="shared" si="1"/>
        <v>25</v>
      </c>
      <c r="H17" s="60">
        <f>VLOOKUP($A17,'Return Data'!$B$7:$R$2292,12,0)</f>
        <v>-1.6960999999999999</v>
      </c>
      <c r="I17" s="61">
        <f t="shared" si="2"/>
        <v>28</v>
      </c>
      <c r="J17" s="60">
        <f>VLOOKUP($A17,'Return Data'!$B$7:$R$2292,13,0)</f>
        <v>-7.4862000000000002</v>
      </c>
      <c r="K17" s="61">
        <f t="shared" si="3"/>
        <v>29</v>
      </c>
      <c r="L17" s="60">
        <f>VLOOKUP($A17,'Return Data'!$B$7:$R$2292,17,0)</f>
        <v>7.1351000000000004</v>
      </c>
      <c r="M17" s="61">
        <f t="shared" si="4"/>
        <v>26</v>
      </c>
      <c r="N17" s="60">
        <f>VLOOKUP($A17,'Return Data'!$B$7:$R$2292,14,0)</f>
        <v>9.3553999999999995</v>
      </c>
      <c r="O17" s="61">
        <f t="shared" si="5"/>
        <v>23</v>
      </c>
      <c r="P17" s="60">
        <f>VLOOKUP($A17,'Return Data'!$B$7:$R$2292,15,0)</f>
        <v>6.1825999999999999</v>
      </c>
      <c r="Q17" s="61">
        <f t="shared" si="7"/>
        <v>20</v>
      </c>
      <c r="R17" s="60">
        <f>VLOOKUP($A17,'Return Data'!$B$7:$R$2292,16,0)</f>
        <v>11.377599999999999</v>
      </c>
      <c r="S17" s="62">
        <f t="shared" si="6"/>
        <v>17</v>
      </c>
    </row>
    <row r="18" spans="1:19" x14ac:dyDescent="0.3">
      <c r="A18" s="58" t="s">
        <v>491</v>
      </c>
      <c r="B18" s="59">
        <f>VLOOKUP($A18,'Return Data'!$B$7:$R$2292,3,0)</f>
        <v>0</v>
      </c>
      <c r="C18" s="60">
        <f>VLOOKUP($A18,'Return Data'!$B$7:$R$2292,4,0)</f>
        <v>0</v>
      </c>
      <c r="D18" s="60">
        <f>VLOOKUP($A18,'Return Data'!$B$7:$R$2292,10,0)</f>
        <v>0</v>
      </c>
      <c r="E18" s="61">
        <f t="shared" si="0"/>
        <v>29</v>
      </c>
      <c r="F18" s="60">
        <f>VLOOKUP($A18,'Return Data'!$B$7:$R$2292,11,0)</f>
        <v>0</v>
      </c>
      <c r="G18" s="61">
        <f t="shared" si="1"/>
        <v>31</v>
      </c>
      <c r="H18" s="60">
        <f>VLOOKUP($A18,'Return Data'!$B$7:$R$2292,12,0)</f>
        <v>0</v>
      </c>
      <c r="I18" s="61">
        <f t="shared" si="2"/>
        <v>24</v>
      </c>
      <c r="J18" s="60">
        <f>VLOOKUP($A18,'Return Data'!$B$7:$R$2292,13,0)</f>
        <v>0</v>
      </c>
      <c r="K18" s="61">
        <f t="shared" si="3"/>
        <v>11</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492</v>
      </c>
      <c r="B19" s="59">
        <f>VLOOKUP($A19,'Return Data'!$B$7:$R$2292,3,0)</f>
        <v>44942</v>
      </c>
      <c r="C19" s="60">
        <f>VLOOKUP($A19,'Return Data'!$B$7:$R$2292,4,0)</f>
        <v>240.51</v>
      </c>
      <c r="D19" s="60">
        <f>VLOOKUP($A19,'Return Data'!$B$7:$R$2292,10,0)</f>
        <v>3.9323999999999999</v>
      </c>
      <c r="E19" s="61">
        <f t="shared" si="0"/>
        <v>7</v>
      </c>
      <c r="F19" s="60">
        <f>VLOOKUP($A19,'Return Data'!$B$7:$R$2292,11,0)</f>
        <v>11.3111</v>
      </c>
      <c r="G19" s="61">
        <f t="shared" si="1"/>
        <v>5</v>
      </c>
      <c r="H19" s="60">
        <f>VLOOKUP($A19,'Return Data'!$B$7:$R$2292,12,0)</f>
        <v>4.1844999999999999</v>
      </c>
      <c r="I19" s="61">
        <f t="shared" si="2"/>
        <v>8</v>
      </c>
      <c r="J19" s="60">
        <f>VLOOKUP($A19,'Return Data'!$B$7:$R$2292,13,0)</f>
        <v>6.0871000000000004</v>
      </c>
      <c r="K19" s="61">
        <f t="shared" si="3"/>
        <v>2</v>
      </c>
      <c r="L19" s="60">
        <f>VLOOKUP($A19,'Return Data'!$B$7:$R$2292,17,0)</f>
        <v>21.985499999999998</v>
      </c>
      <c r="M19" s="61">
        <f t="shared" si="4"/>
        <v>2</v>
      </c>
      <c r="N19" s="60">
        <f>VLOOKUP($A19,'Return Data'!$B$7:$R$2292,14,0)</f>
        <v>19.118099999999998</v>
      </c>
      <c r="O19" s="61">
        <f t="shared" si="5"/>
        <v>4</v>
      </c>
      <c r="P19" s="60">
        <f>VLOOKUP($A19,'Return Data'!$B$7:$R$2292,15,0)</f>
        <v>12.859500000000001</v>
      </c>
      <c r="Q19" s="61">
        <f>RANK(P19,P$8:P$38,0)</f>
        <v>2</v>
      </c>
      <c r="R19" s="60">
        <f>VLOOKUP($A19,'Return Data'!$B$7:$R$2292,16,0)</f>
        <v>14.678599999999999</v>
      </c>
      <c r="S19" s="62">
        <f t="shared" si="6"/>
        <v>6</v>
      </c>
    </row>
    <row r="20" spans="1:19" x14ac:dyDescent="0.3">
      <c r="A20" s="58" t="s">
        <v>494</v>
      </c>
      <c r="B20" s="59">
        <f>VLOOKUP($A20,'Return Data'!$B$7:$R$2292,3,0)</f>
        <v>44942</v>
      </c>
      <c r="C20" s="60">
        <f>VLOOKUP($A20,'Return Data'!$B$7:$R$2292,4,0)</f>
        <v>15.851699999999999</v>
      </c>
      <c r="D20" s="60">
        <f>VLOOKUP($A20,'Return Data'!$B$7:$R$2292,10,0)</f>
        <v>2.7723</v>
      </c>
      <c r="E20" s="61">
        <f t="shared" si="0"/>
        <v>16</v>
      </c>
      <c r="F20" s="60">
        <f>VLOOKUP($A20,'Return Data'!$B$7:$R$2292,11,0)</f>
        <v>7.9191000000000003</v>
      </c>
      <c r="G20" s="61">
        <f t="shared" si="1"/>
        <v>20</v>
      </c>
      <c r="H20" s="60">
        <f>VLOOKUP($A20,'Return Data'!$B$7:$R$2292,12,0)</f>
        <v>-0.19020000000000001</v>
      </c>
      <c r="I20" s="61">
        <f t="shared" si="2"/>
        <v>26</v>
      </c>
      <c r="J20" s="60">
        <f>VLOOKUP($A20,'Return Data'!$B$7:$R$2292,13,0)</f>
        <v>-5.1120000000000001</v>
      </c>
      <c r="K20" s="61">
        <f t="shared" si="3"/>
        <v>24</v>
      </c>
      <c r="L20" s="60">
        <f>VLOOKUP($A20,'Return Data'!$B$7:$R$2292,17,0)</f>
        <v>7.9762000000000004</v>
      </c>
      <c r="M20" s="61">
        <f t="shared" si="4"/>
        <v>23</v>
      </c>
      <c r="N20" s="60">
        <f>VLOOKUP($A20,'Return Data'!$B$7:$R$2292,14,0)</f>
        <v>10.853400000000001</v>
      </c>
      <c r="O20" s="61">
        <f t="shared" si="5"/>
        <v>19</v>
      </c>
      <c r="P20" s="60">
        <f>VLOOKUP($A20,'Return Data'!$B$7:$R$2292,15,0)</f>
        <v>5.3811</v>
      </c>
      <c r="Q20" s="61">
        <f>RANK(P20,P$8:P$38,0)</f>
        <v>23</v>
      </c>
      <c r="R20" s="60">
        <f>VLOOKUP($A20,'Return Data'!$B$7:$R$2292,16,0)</f>
        <v>7.6712999999999996</v>
      </c>
      <c r="S20" s="62">
        <f t="shared" si="6"/>
        <v>30</v>
      </c>
    </row>
    <row r="21" spans="1:19" x14ac:dyDescent="0.3">
      <c r="A21" s="58" t="s">
        <v>497</v>
      </c>
      <c r="B21" s="59">
        <f>VLOOKUP($A21,'Return Data'!$B$7:$R$2292,3,0)</f>
        <v>44942</v>
      </c>
      <c r="C21" s="60">
        <f>VLOOKUP($A21,'Return Data'!$B$7:$R$2292,4,0)</f>
        <v>17.175999999999998</v>
      </c>
      <c r="D21" s="60">
        <f>VLOOKUP($A21,'Return Data'!$B$7:$R$2292,10,0)</f>
        <v>1.5189999999999999</v>
      </c>
      <c r="E21" s="61">
        <f t="shared" si="0"/>
        <v>22</v>
      </c>
      <c r="F21" s="60">
        <f>VLOOKUP($A21,'Return Data'!$B$7:$R$2292,11,0)</f>
        <v>7.6189999999999998</v>
      </c>
      <c r="G21" s="61">
        <f t="shared" si="1"/>
        <v>22</v>
      </c>
      <c r="H21" s="60">
        <f>VLOOKUP($A21,'Return Data'!$B$7:$R$2292,12,0)</f>
        <v>1.2736000000000001</v>
      </c>
      <c r="I21" s="61">
        <f t="shared" si="2"/>
        <v>20</v>
      </c>
      <c r="J21" s="60">
        <f>VLOOKUP($A21,'Return Data'!$B$7:$R$2292,13,0)</f>
        <v>-3.722</v>
      </c>
      <c r="K21" s="61">
        <f t="shared" si="3"/>
        <v>22</v>
      </c>
      <c r="L21" s="60">
        <f>VLOOKUP($A21,'Return Data'!$B$7:$R$2292,17,0)</f>
        <v>11.3855</v>
      </c>
      <c r="M21" s="61">
        <f t="shared" si="4"/>
        <v>13</v>
      </c>
      <c r="N21" s="60">
        <f>VLOOKUP($A21,'Return Data'!$B$7:$R$2292,14,0)</f>
        <v>12.779</v>
      </c>
      <c r="O21" s="61">
        <f t="shared" si="5"/>
        <v>14</v>
      </c>
      <c r="P21" s="60">
        <f>VLOOKUP($A21,'Return Data'!$B$7:$R$2292,15,0)</f>
        <v>7.8139000000000003</v>
      </c>
      <c r="Q21" s="61">
        <f>RANK(P21,P$8:P$38,0)</f>
        <v>17</v>
      </c>
      <c r="R21" s="60">
        <f>VLOOKUP($A21,'Return Data'!$B$7:$R$2292,16,0)</f>
        <v>9.3539999999999992</v>
      </c>
      <c r="S21" s="62">
        <f t="shared" si="6"/>
        <v>25</v>
      </c>
    </row>
    <row r="22" spans="1:19" x14ac:dyDescent="0.3">
      <c r="A22" s="58" t="s">
        <v>499</v>
      </c>
      <c r="B22" s="59">
        <f>VLOOKUP($A22,'Return Data'!$B$7:$R$2292,3,0)</f>
        <v>44942</v>
      </c>
      <c r="C22" s="60">
        <f>VLOOKUP($A22,'Return Data'!$B$7:$R$2292,4,0)</f>
        <v>15.131399999999999</v>
      </c>
      <c r="D22" s="60">
        <f>VLOOKUP($A22,'Return Data'!$B$7:$R$2292,10,0)</f>
        <v>3.9843999999999999</v>
      </c>
      <c r="E22" s="61">
        <f t="shared" si="0"/>
        <v>6</v>
      </c>
      <c r="F22" s="60">
        <f>VLOOKUP($A22,'Return Data'!$B$7:$R$2292,11,0)</f>
        <v>9.6684999999999999</v>
      </c>
      <c r="G22" s="61">
        <f t="shared" si="1"/>
        <v>11</v>
      </c>
      <c r="H22" s="60">
        <f>VLOOKUP($A22,'Return Data'!$B$7:$R$2292,12,0)</f>
        <v>3.3601000000000001</v>
      </c>
      <c r="I22" s="61">
        <f t="shared" si="2"/>
        <v>11</v>
      </c>
      <c r="J22" s="60">
        <f>VLOOKUP($A22,'Return Data'!$B$7:$R$2292,13,0)</f>
        <v>-0.72689999999999999</v>
      </c>
      <c r="K22" s="61">
        <f t="shared" si="3"/>
        <v>12</v>
      </c>
      <c r="L22" s="60">
        <f>VLOOKUP($A22,'Return Data'!$B$7:$R$2292,17,0)</f>
        <v>9.5663999999999998</v>
      </c>
      <c r="M22" s="61">
        <f t="shared" si="4"/>
        <v>19</v>
      </c>
      <c r="N22" s="60">
        <f>VLOOKUP($A22,'Return Data'!$B$7:$R$2292,14,0)</f>
        <v>10.534000000000001</v>
      </c>
      <c r="O22" s="61">
        <f t="shared" si="5"/>
        <v>20</v>
      </c>
      <c r="P22" s="60"/>
      <c r="Q22" s="61"/>
      <c r="R22" s="60">
        <f>VLOOKUP($A22,'Return Data'!$B$7:$R$2292,16,0)</f>
        <v>10.6412</v>
      </c>
      <c r="S22" s="62">
        <f t="shared" si="6"/>
        <v>22</v>
      </c>
    </row>
    <row r="23" spans="1:19" x14ac:dyDescent="0.3">
      <c r="A23" s="58" t="s">
        <v>501</v>
      </c>
      <c r="B23" s="59">
        <f>VLOOKUP($A23,'Return Data'!$B$7:$R$2292,3,0)</f>
        <v>44942</v>
      </c>
      <c r="C23" s="60">
        <f>VLOOKUP($A23,'Return Data'!$B$7:$R$2292,4,0)</f>
        <v>14.4156</v>
      </c>
      <c r="D23" s="60">
        <f>VLOOKUP($A23,'Return Data'!$B$7:$R$2292,10,0)</f>
        <v>1.5669</v>
      </c>
      <c r="E23" s="61">
        <f t="shared" si="0"/>
        <v>21</v>
      </c>
      <c r="F23" s="60">
        <f>VLOOKUP($A23,'Return Data'!$B$7:$R$2292,11,0)</f>
        <v>7.3052000000000001</v>
      </c>
      <c r="G23" s="61">
        <f t="shared" si="1"/>
        <v>23</v>
      </c>
      <c r="H23" s="60">
        <f>VLOOKUP($A23,'Return Data'!$B$7:$R$2292,12,0)</f>
        <v>1.1719999999999999</v>
      </c>
      <c r="I23" s="61">
        <f t="shared" si="2"/>
        <v>22</v>
      </c>
      <c r="J23" s="60">
        <f>VLOOKUP($A23,'Return Data'!$B$7:$R$2292,13,0)</f>
        <v>-4.4020000000000001</v>
      </c>
      <c r="K23" s="61">
        <f t="shared" si="3"/>
        <v>23</v>
      </c>
      <c r="L23" s="60">
        <f>VLOOKUP($A23,'Return Data'!$B$7:$R$2292,17,0)</f>
        <v>7.4234999999999998</v>
      </c>
      <c r="M23" s="61">
        <f t="shared" si="4"/>
        <v>24</v>
      </c>
      <c r="N23" s="60">
        <f>VLOOKUP($A23,'Return Data'!$B$7:$R$2292,14,0)</f>
        <v>8.4922000000000004</v>
      </c>
      <c r="O23" s="61">
        <f t="shared" si="5"/>
        <v>28</v>
      </c>
      <c r="P23" s="60"/>
      <c r="Q23" s="61"/>
      <c r="R23" s="60">
        <f>VLOOKUP($A23,'Return Data'!$B$7:$R$2292,16,0)</f>
        <v>8.3684999999999992</v>
      </c>
      <c r="S23" s="62">
        <f t="shared" si="6"/>
        <v>28</v>
      </c>
    </row>
    <row r="24" spans="1:19" x14ac:dyDescent="0.3">
      <c r="A24" s="58" t="s">
        <v>502</v>
      </c>
      <c r="B24" s="59">
        <f>VLOOKUP($A24,'Return Data'!$B$7:$R$2292,3,0)</f>
        <v>44942</v>
      </c>
      <c r="C24" s="60">
        <f>VLOOKUP($A24,'Return Data'!$B$7:$R$2292,4,0)</f>
        <v>215.268284730673</v>
      </c>
      <c r="D24" s="60">
        <f>VLOOKUP($A24,'Return Data'!$B$7:$R$2292,10,0)</f>
        <v>5.4393000000000002</v>
      </c>
      <c r="E24" s="61">
        <f t="shared" si="0"/>
        <v>1</v>
      </c>
      <c r="F24" s="60">
        <f>VLOOKUP($A24,'Return Data'!$B$7:$R$2292,11,0)</f>
        <v>12.5871</v>
      </c>
      <c r="G24" s="61">
        <f t="shared" si="1"/>
        <v>2</v>
      </c>
      <c r="H24" s="60">
        <f>VLOOKUP($A24,'Return Data'!$B$7:$R$2292,12,0)</f>
        <v>7.0056000000000003</v>
      </c>
      <c r="I24" s="61">
        <f t="shared" si="2"/>
        <v>1</v>
      </c>
      <c r="J24" s="60">
        <f>VLOOKUP($A24,'Return Data'!$B$7:$R$2292,13,0)</f>
        <v>2.7145000000000001</v>
      </c>
      <c r="K24" s="61">
        <f t="shared" si="3"/>
        <v>4</v>
      </c>
      <c r="L24" s="60">
        <f>VLOOKUP($A24,'Return Data'!$B$7:$R$2292,17,0)</f>
        <v>12.506500000000001</v>
      </c>
      <c r="M24" s="61">
        <f t="shared" si="4"/>
        <v>11</v>
      </c>
      <c r="N24" s="60">
        <f>VLOOKUP($A24,'Return Data'!$B$7:$R$2292,14,0)</f>
        <v>19.511299999999999</v>
      </c>
      <c r="O24" s="61">
        <f t="shared" si="5"/>
        <v>3</v>
      </c>
      <c r="P24" s="60">
        <f>VLOOKUP($A24,'Return Data'!$B$7:$R$2292,15,0)</f>
        <v>9.7271000000000001</v>
      </c>
      <c r="Q24" s="61">
        <f>RANK(P24,P$8:P$38,0)</f>
        <v>8</v>
      </c>
      <c r="R24" s="60">
        <f>VLOOKUP($A24,'Return Data'!$B$7:$R$2292,16,0)</f>
        <v>11.6671</v>
      </c>
      <c r="S24" s="62">
        <f t="shared" si="6"/>
        <v>14</v>
      </c>
    </row>
    <row r="25" spans="1:19" x14ac:dyDescent="0.3">
      <c r="A25" s="108" t="s">
        <v>1654</v>
      </c>
      <c r="B25" s="59">
        <f>VLOOKUP($A25,'Return Data'!$B$7:$R$2292,3,0)</f>
        <v>44942</v>
      </c>
      <c r="C25" s="60">
        <f>VLOOKUP($A25,'Return Data'!$B$7:$R$2292,4,0)</f>
        <v>41.637</v>
      </c>
      <c r="D25" s="60">
        <f>VLOOKUP($A25,'Return Data'!$B$7:$R$2292,10,0)</f>
        <v>3.3765999999999998</v>
      </c>
      <c r="E25" s="61">
        <f t="shared" si="0"/>
        <v>10</v>
      </c>
      <c r="F25" s="60">
        <f>VLOOKUP($A25,'Return Data'!$B$7:$R$2292,11,0)</f>
        <v>9.0230999999999995</v>
      </c>
      <c r="G25" s="61">
        <f t="shared" si="1"/>
        <v>16</v>
      </c>
      <c r="H25" s="60">
        <f>VLOOKUP($A25,'Return Data'!$B$7:$R$2292,12,0)</f>
        <v>3.0541999999999998</v>
      </c>
      <c r="I25" s="61">
        <f t="shared" si="2"/>
        <v>12</v>
      </c>
      <c r="J25" s="60">
        <f>VLOOKUP($A25,'Return Data'!$B$7:$R$2292,13,0)</f>
        <v>0.84770000000000001</v>
      </c>
      <c r="K25" s="61">
        <f t="shared" si="3"/>
        <v>9</v>
      </c>
      <c r="L25" s="60">
        <f>VLOOKUP($A25,'Return Data'!$B$7:$R$2292,17,0)</f>
        <v>14.188499999999999</v>
      </c>
      <c r="M25" s="61">
        <f t="shared" si="4"/>
        <v>7</v>
      </c>
      <c r="N25" s="60">
        <f>VLOOKUP($A25,'Return Data'!$B$7:$R$2292,14,0)</f>
        <v>15.200100000000001</v>
      </c>
      <c r="O25" s="61">
        <f t="shared" si="5"/>
        <v>6</v>
      </c>
      <c r="P25" s="60">
        <f>VLOOKUP($A25,'Return Data'!$B$7:$R$2292,15,0)</f>
        <v>10.6746</v>
      </c>
      <c r="Q25" s="61">
        <f>RANK(P25,P$8:P$38,0)</f>
        <v>5</v>
      </c>
      <c r="R25" s="60">
        <f>VLOOKUP($A25,'Return Data'!$B$7:$R$2292,16,0)</f>
        <v>10.9985</v>
      </c>
      <c r="S25" s="62">
        <f t="shared" si="6"/>
        <v>20</v>
      </c>
    </row>
    <row r="26" spans="1:19" x14ac:dyDescent="0.3">
      <c r="A26" s="58" t="s">
        <v>504</v>
      </c>
      <c r="B26" s="59">
        <f>VLOOKUP($A26,'Return Data'!$B$7:$R$2292,3,0)</f>
        <v>44942</v>
      </c>
      <c r="C26" s="60">
        <f>VLOOKUP($A26,'Return Data'!$B$7:$R$2292,4,0)</f>
        <v>135.15029999999999</v>
      </c>
      <c r="D26" s="60">
        <f>VLOOKUP($A26,'Return Data'!$B$7:$R$2292,10,0)</f>
        <v>1.0045999999999999</v>
      </c>
      <c r="E26" s="61">
        <f t="shared" si="0"/>
        <v>25</v>
      </c>
      <c r="F26" s="60">
        <f>VLOOKUP($A26,'Return Data'!$B$7:$R$2292,11,0)</f>
        <v>5.8507999999999996</v>
      </c>
      <c r="G26" s="61">
        <f t="shared" si="1"/>
        <v>28</v>
      </c>
      <c r="H26" s="60">
        <f>VLOOKUP($A26,'Return Data'!$B$7:$R$2292,12,0)</f>
        <v>-0.2442</v>
      </c>
      <c r="I26" s="61">
        <f t="shared" si="2"/>
        <v>27</v>
      </c>
      <c r="J26" s="60">
        <f>VLOOKUP($A26,'Return Data'!$B$7:$R$2292,13,0)</f>
        <v>-6.0232999999999999</v>
      </c>
      <c r="K26" s="61">
        <f t="shared" si="3"/>
        <v>28</v>
      </c>
      <c r="L26" s="60">
        <f>VLOOKUP($A26,'Return Data'!$B$7:$R$2292,17,0)</f>
        <v>5.0195999999999996</v>
      </c>
      <c r="M26" s="61">
        <f t="shared" si="4"/>
        <v>30</v>
      </c>
      <c r="N26" s="60">
        <f>VLOOKUP($A26,'Return Data'!$B$7:$R$2292,14,0)</f>
        <v>6.3880999999999997</v>
      </c>
      <c r="O26" s="61">
        <f t="shared" si="5"/>
        <v>30</v>
      </c>
      <c r="P26" s="60">
        <f>VLOOKUP($A26,'Return Data'!$B$7:$R$2292,15,0)</f>
        <v>5.7370999999999999</v>
      </c>
      <c r="Q26" s="61">
        <f>RANK(P26,P$8:P$38,0)</f>
        <v>22</v>
      </c>
      <c r="R26" s="60">
        <f>VLOOKUP($A26,'Return Data'!$B$7:$R$2292,16,0)</f>
        <v>8.4596999999999998</v>
      </c>
      <c r="S26" s="62">
        <f t="shared" si="6"/>
        <v>27</v>
      </c>
    </row>
    <row r="27" spans="1:19" x14ac:dyDescent="0.3">
      <c r="A27" s="58" t="s">
        <v>507</v>
      </c>
      <c r="B27" s="59">
        <f>VLOOKUP($A27,'Return Data'!$B$7:$R$2292,3,0)</f>
        <v>44942</v>
      </c>
      <c r="C27" s="60">
        <f>VLOOKUP($A27,'Return Data'!$B$7:$R$2292,4,0)</f>
        <v>17.3903</v>
      </c>
      <c r="D27" s="60">
        <f>VLOOKUP($A27,'Return Data'!$B$7:$R$2292,10,0)</f>
        <v>3.0127000000000002</v>
      </c>
      <c r="E27" s="61">
        <f t="shared" si="0"/>
        <v>14</v>
      </c>
      <c r="F27" s="60">
        <f>VLOOKUP($A27,'Return Data'!$B$7:$R$2292,11,0)</f>
        <v>9.1655999999999995</v>
      </c>
      <c r="G27" s="61">
        <f t="shared" si="1"/>
        <v>14</v>
      </c>
      <c r="H27" s="60">
        <f>VLOOKUP($A27,'Return Data'!$B$7:$R$2292,12,0)</f>
        <v>1.7786</v>
      </c>
      <c r="I27" s="61">
        <f t="shared" si="2"/>
        <v>19</v>
      </c>
      <c r="J27" s="60">
        <f>VLOOKUP($A27,'Return Data'!$B$7:$R$2292,13,0)</f>
        <v>-0.84730000000000005</v>
      </c>
      <c r="K27" s="61">
        <f t="shared" si="3"/>
        <v>14</v>
      </c>
      <c r="L27" s="60">
        <f>VLOOKUP($A27,'Return Data'!$B$7:$R$2292,17,0)</f>
        <v>14.536799999999999</v>
      </c>
      <c r="M27" s="61">
        <f t="shared" si="4"/>
        <v>6</v>
      </c>
      <c r="N27" s="60">
        <f>VLOOKUP($A27,'Return Data'!$B$7:$R$2292,14,0)</f>
        <v>15.748200000000001</v>
      </c>
      <c r="O27" s="61">
        <f t="shared" si="5"/>
        <v>5</v>
      </c>
      <c r="P27" s="60"/>
      <c r="Q27" s="61"/>
      <c r="R27" s="60">
        <f>VLOOKUP($A27,'Return Data'!$B$7:$R$2292,16,0)</f>
        <v>17.134799999999998</v>
      </c>
      <c r="S27" s="62">
        <f t="shared" si="6"/>
        <v>2</v>
      </c>
    </row>
    <row r="28" spans="1:19" x14ac:dyDescent="0.3">
      <c r="A28" s="58" t="s">
        <v>510</v>
      </c>
      <c r="B28" s="59">
        <f>VLOOKUP($A28,'Return Data'!$B$7:$R$2292,3,0)</f>
        <v>44942</v>
      </c>
      <c r="C28" s="60">
        <f>VLOOKUP($A28,'Return Data'!$B$7:$R$2292,4,0)</f>
        <v>22.488</v>
      </c>
      <c r="D28" s="60">
        <f>VLOOKUP($A28,'Return Data'!$B$7:$R$2292,10,0)</f>
        <v>3.3456000000000001</v>
      </c>
      <c r="E28" s="61">
        <f t="shared" si="0"/>
        <v>11</v>
      </c>
      <c r="F28" s="60">
        <f>VLOOKUP($A28,'Return Data'!$B$7:$R$2292,11,0)</f>
        <v>8.7006999999999994</v>
      </c>
      <c r="G28" s="61">
        <f t="shared" si="1"/>
        <v>17</v>
      </c>
      <c r="H28" s="60">
        <f>VLOOKUP($A28,'Return Data'!$B$7:$R$2292,12,0)</f>
        <v>2.2972000000000001</v>
      </c>
      <c r="I28" s="61">
        <f t="shared" si="2"/>
        <v>16</v>
      </c>
      <c r="J28" s="60">
        <f>VLOOKUP($A28,'Return Data'!$B$7:$R$2292,13,0)</f>
        <v>-1.4807999999999999</v>
      </c>
      <c r="K28" s="61">
        <f t="shared" si="3"/>
        <v>16</v>
      </c>
      <c r="L28" s="60">
        <f>VLOOKUP($A28,'Return Data'!$B$7:$R$2292,17,0)</f>
        <v>10.5068</v>
      </c>
      <c r="M28" s="61">
        <f t="shared" si="4"/>
        <v>15</v>
      </c>
      <c r="N28" s="60">
        <f>VLOOKUP($A28,'Return Data'!$B$7:$R$2292,14,0)</f>
        <v>12.2448</v>
      </c>
      <c r="O28" s="61">
        <f t="shared" si="5"/>
        <v>15</v>
      </c>
      <c r="P28" s="60">
        <f>VLOOKUP($A28,'Return Data'!$B$7:$R$2292,15,0)</f>
        <v>10.004099999999999</v>
      </c>
      <c r="Q28" s="61">
        <f>RANK(P28,P$8:P$38,0)</f>
        <v>7</v>
      </c>
      <c r="R28" s="60">
        <f>VLOOKUP($A28,'Return Data'!$B$7:$R$2292,16,0)</f>
        <v>11.4526</v>
      </c>
      <c r="S28" s="62">
        <f t="shared" si="6"/>
        <v>16</v>
      </c>
    </row>
    <row r="29" spans="1:19" x14ac:dyDescent="0.3">
      <c r="A29" s="58" t="s">
        <v>512</v>
      </c>
      <c r="B29" s="59">
        <f>VLOOKUP($A29,'Return Data'!$B$7:$R$2292,3,0)</f>
        <v>44942</v>
      </c>
      <c r="C29" s="60">
        <f>VLOOKUP($A29,'Return Data'!$B$7:$R$2292,4,0)</f>
        <v>15.4307</v>
      </c>
      <c r="D29" s="60">
        <f>VLOOKUP($A29,'Return Data'!$B$7:$R$2292,10,0)</f>
        <v>1.0669999999999999</v>
      </c>
      <c r="E29" s="61">
        <f t="shared" si="0"/>
        <v>24</v>
      </c>
      <c r="F29" s="60">
        <f>VLOOKUP($A29,'Return Data'!$B$7:$R$2292,11,0)</f>
        <v>7.6946000000000003</v>
      </c>
      <c r="G29" s="61">
        <f t="shared" si="1"/>
        <v>21</v>
      </c>
      <c r="H29" s="60">
        <f>VLOOKUP($A29,'Return Data'!$B$7:$R$2292,12,0)</f>
        <v>4.1418999999999997</v>
      </c>
      <c r="I29" s="61">
        <f t="shared" si="2"/>
        <v>9</v>
      </c>
      <c r="J29" s="60">
        <f>VLOOKUP($A29,'Return Data'!$B$7:$R$2292,13,0)</f>
        <v>-0.78759999999999997</v>
      </c>
      <c r="K29" s="61">
        <f t="shared" si="3"/>
        <v>13</v>
      </c>
      <c r="L29" s="60">
        <f>VLOOKUP($A29,'Return Data'!$B$7:$R$2292,17,0)</f>
        <v>6.3769999999999998</v>
      </c>
      <c r="M29" s="61">
        <f t="shared" si="4"/>
        <v>29</v>
      </c>
      <c r="N29" s="60">
        <f>VLOOKUP($A29,'Return Data'!$B$7:$R$2292,14,0)</f>
        <v>9.6197999999999997</v>
      </c>
      <c r="O29" s="61">
        <f t="shared" si="5"/>
        <v>22</v>
      </c>
      <c r="P29" s="60"/>
      <c r="Q29" s="61"/>
      <c r="R29" s="60">
        <f>VLOOKUP($A29,'Return Data'!$B$7:$R$2292,16,0)</f>
        <v>10.505100000000001</v>
      </c>
      <c r="S29" s="62">
        <f t="shared" si="6"/>
        <v>23</v>
      </c>
    </row>
    <row r="30" spans="1:19" x14ac:dyDescent="0.3">
      <c r="A30" s="58" t="s">
        <v>1812</v>
      </c>
      <c r="B30" s="59">
        <f>VLOOKUP($A30,'Return Data'!$B$7:$R$2292,3,0)</f>
        <v>44942</v>
      </c>
      <c r="C30" s="60">
        <f>VLOOKUP($A30,'Return Data'!$B$7:$R$2292,4,0)</f>
        <v>14.581899999999999</v>
      </c>
      <c r="D30" s="60">
        <f>VLOOKUP($A30,'Return Data'!$B$7:$R$2292,10,0)</f>
        <v>2.6497000000000002</v>
      </c>
      <c r="E30" s="61">
        <f t="shared" si="0"/>
        <v>18</v>
      </c>
      <c r="F30" s="60">
        <f>VLOOKUP($A30,'Return Data'!$B$7:$R$2292,11,0)</f>
        <v>9.3734999999999999</v>
      </c>
      <c r="G30" s="61">
        <f t="shared" si="1"/>
        <v>13</v>
      </c>
      <c r="H30" s="60">
        <f>VLOOKUP($A30,'Return Data'!$B$7:$R$2292,12,0)</f>
        <v>2.4758</v>
      </c>
      <c r="I30" s="61">
        <f t="shared" si="2"/>
        <v>14</v>
      </c>
      <c r="J30" s="60">
        <f>VLOOKUP($A30,'Return Data'!$B$7:$R$2292,13,0)</f>
        <v>-1.5275000000000001</v>
      </c>
      <c r="K30" s="61">
        <f t="shared" si="3"/>
        <v>17</v>
      </c>
      <c r="L30" s="60">
        <f>VLOOKUP($A30,'Return Data'!$B$7:$R$2292,17,0)</f>
        <v>9.5006000000000004</v>
      </c>
      <c r="M30" s="61">
        <f t="shared" si="4"/>
        <v>20</v>
      </c>
      <c r="N30" s="60">
        <f>VLOOKUP($A30,'Return Data'!$B$7:$R$2292,14,0)</f>
        <v>9.1126000000000005</v>
      </c>
      <c r="O30" s="61">
        <f t="shared" si="5"/>
        <v>24</v>
      </c>
      <c r="P30" s="60"/>
      <c r="Q30" s="61"/>
      <c r="R30" s="60">
        <f>VLOOKUP($A30,'Return Data'!$B$7:$R$2292,16,0)</f>
        <v>8.3234999999999992</v>
      </c>
      <c r="S30" s="62">
        <f t="shared" si="6"/>
        <v>29</v>
      </c>
    </row>
    <row r="31" spans="1:19" x14ac:dyDescent="0.3">
      <c r="A31" s="58" t="s">
        <v>513</v>
      </c>
      <c r="B31" s="59">
        <f>VLOOKUP($A31,'Return Data'!$B$7:$R$2292,3,0)</f>
        <v>44942</v>
      </c>
      <c r="C31" s="60">
        <f>VLOOKUP($A31,'Return Data'!$B$7:$R$2292,4,0)</f>
        <v>69.883300000000006</v>
      </c>
      <c r="D31" s="60">
        <f>VLOOKUP($A31,'Return Data'!$B$7:$R$2292,10,0)</f>
        <v>3.8468</v>
      </c>
      <c r="E31" s="61">
        <f t="shared" si="0"/>
        <v>8</v>
      </c>
      <c r="F31" s="60">
        <f>VLOOKUP($A31,'Return Data'!$B$7:$R$2292,11,0)</f>
        <v>10.882899999999999</v>
      </c>
      <c r="G31" s="61">
        <f t="shared" si="1"/>
        <v>7</v>
      </c>
      <c r="H31" s="60">
        <f>VLOOKUP($A31,'Return Data'!$B$7:$R$2292,12,0)</f>
        <v>4.2290999999999999</v>
      </c>
      <c r="I31" s="61">
        <f t="shared" si="2"/>
        <v>6</v>
      </c>
      <c r="J31" s="60">
        <f>VLOOKUP($A31,'Return Data'!$B$7:$R$2292,13,0)</f>
        <v>1.7195</v>
      </c>
      <c r="K31" s="61">
        <f t="shared" si="3"/>
        <v>7</v>
      </c>
      <c r="L31" s="60">
        <f>VLOOKUP($A31,'Return Data'!$B$7:$R$2292,17,0)</f>
        <v>14.1675</v>
      </c>
      <c r="M31" s="61">
        <f t="shared" si="4"/>
        <v>8</v>
      </c>
      <c r="N31" s="60">
        <f>VLOOKUP($A31,'Return Data'!$B$7:$R$2292,14,0)</f>
        <v>8.0648999999999997</v>
      </c>
      <c r="O31" s="61">
        <f t="shared" si="5"/>
        <v>29</v>
      </c>
      <c r="P31" s="60">
        <f>VLOOKUP($A31,'Return Data'!$B$7:$R$2292,15,0)</f>
        <v>4.4306000000000001</v>
      </c>
      <c r="Q31" s="61">
        <f t="shared" ref="Q31:Q38" si="8">RANK(P31,P$8:P$38,0)</f>
        <v>24</v>
      </c>
      <c r="R31" s="60">
        <f>VLOOKUP($A31,'Return Data'!$B$7:$R$2292,16,0)</f>
        <v>11.670500000000001</v>
      </c>
      <c r="S31" s="62">
        <f t="shared" si="6"/>
        <v>13</v>
      </c>
    </row>
    <row r="32" spans="1:19" x14ac:dyDescent="0.3">
      <c r="A32" s="58" t="s">
        <v>519</v>
      </c>
      <c r="B32" s="59">
        <f>VLOOKUP($A32,'Return Data'!$B$7:$R$2292,3,0)</f>
        <v>44942</v>
      </c>
      <c r="C32" s="60">
        <f>VLOOKUP($A32,'Return Data'!$B$7:$R$2292,4,0)</f>
        <v>93.81</v>
      </c>
      <c r="D32" s="60">
        <f>VLOOKUP($A32,'Return Data'!$B$7:$R$2292,10,0)</f>
        <v>5.0621999999999998</v>
      </c>
      <c r="E32" s="61">
        <f t="shared" si="0"/>
        <v>2</v>
      </c>
      <c r="F32" s="60">
        <f>VLOOKUP($A32,'Return Data'!$B$7:$R$2292,11,0)</f>
        <v>10.4947</v>
      </c>
      <c r="G32" s="61">
        <f t="shared" si="1"/>
        <v>9</v>
      </c>
      <c r="H32" s="60">
        <f>VLOOKUP($A32,'Return Data'!$B$7:$R$2292,12,0)</f>
        <v>2.3456000000000001</v>
      </c>
      <c r="I32" s="61">
        <f t="shared" si="2"/>
        <v>15</v>
      </c>
      <c r="J32" s="60">
        <f>VLOOKUP($A32,'Return Data'!$B$7:$R$2292,13,0)</f>
        <v>-5.2998000000000003</v>
      </c>
      <c r="K32" s="61">
        <f t="shared" si="3"/>
        <v>25</v>
      </c>
      <c r="L32" s="60">
        <f>VLOOKUP($A32,'Return Data'!$B$7:$R$2292,17,0)</f>
        <v>7.2632000000000003</v>
      </c>
      <c r="M32" s="61">
        <f t="shared" si="4"/>
        <v>25</v>
      </c>
      <c r="N32" s="60">
        <f>VLOOKUP($A32,'Return Data'!$B$7:$R$2292,14,0)</f>
        <v>8.9707000000000008</v>
      </c>
      <c r="O32" s="61">
        <f t="shared" si="5"/>
        <v>27</v>
      </c>
      <c r="P32" s="60">
        <f>VLOOKUP($A32,'Return Data'!$B$7:$R$2292,15,0)</f>
        <v>6.6212</v>
      </c>
      <c r="Q32" s="61">
        <f t="shared" si="8"/>
        <v>19</v>
      </c>
      <c r="R32" s="60">
        <f>VLOOKUP($A32,'Return Data'!$B$7:$R$2292,16,0)</f>
        <v>12.5335</v>
      </c>
      <c r="S32" s="62">
        <f t="shared" si="6"/>
        <v>11</v>
      </c>
    </row>
    <row r="33" spans="1:19" x14ac:dyDescent="0.3">
      <c r="A33" s="58" t="s">
        <v>521</v>
      </c>
      <c r="B33" s="59">
        <f>VLOOKUP($A33,'Return Data'!$B$7:$R$2292,3,0)</f>
        <v>44942</v>
      </c>
      <c r="C33" s="60">
        <f>VLOOKUP($A33,'Return Data'!$B$7:$R$2292,4,0)</f>
        <v>307.81180000000001</v>
      </c>
      <c r="D33" s="60">
        <f>VLOOKUP($A33,'Return Data'!$B$7:$R$2292,10,0)</f>
        <v>3.0935000000000001</v>
      </c>
      <c r="E33" s="61">
        <f t="shared" si="0"/>
        <v>13</v>
      </c>
      <c r="F33" s="60">
        <f>VLOOKUP($A33,'Return Data'!$B$7:$R$2292,11,0)</f>
        <v>12.644600000000001</v>
      </c>
      <c r="G33" s="61">
        <f t="shared" si="1"/>
        <v>1</v>
      </c>
      <c r="H33" s="60">
        <f>VLOOKUP($A33,'Return Data'!$B$7:$R$2292,12,0)</f>
        <v>6.3489000000000004</v>
      </c>
      <c r="I33" s="61">
        <f t="shared" si="2"/>
        <v>3</v>
      </c>
      <c r="J33" s="60">
        <f>VLOOKUP($A33,'Return Data'!$B$7:$R$2292,13,0)</f>
        <v>7.0755999999999997</v>
      </c>
      <c r="K33" s="61">
        <f t="shared" si="3"/>
        <v>1</v>
      </c>
      <c r="L33" s="60">
        <f>VLOOKUP($A33,'Return Data'!$B$7:$R$2292,17,0)</f>
        <v>23.374099999999999</v>
      </c>
      <c r="M33" s="61">
        <f t="shared" si="4"/>
        <v>1</v>
      </c>
      <c r="N33" s="60">
        <f>VLOOKUP($A33,'Return Data'!$B$7:$R$2292,14,0)</f>
        <v>29.3902</v>
      </c>
      <c r="O33" s="61">
        <f t="shared" si="5"/>
        <v>1</v>
      </c>
      <c r="P33" s="60">
        <f>VLOOKUP($A33,'Return Data'!$B$7:$R$2292,15,0)</f>
        <v>17.698899999999998</v>
      </c>
      <c r="Q33" s="61">
        <f t="shared" si="8"/>
        <v>1</v>
      </c>
      <c r="R33" s="60">
        <f>VLOOKUP($A33,'Return Data'!$B$7:$R$2292,16,0)</f>
        <v>16.988099999999999</v>
      </c>
      <c r="S33" s="62">
        <f t="shared" si="6"/>
        <v>3</v>
      </c>
    </row>
    <row r="34" spans="1:19" x14ac:dyDescent="0.3">
      <c r="A34" s="58" t="s">
        <v>1660</v>
      </c>
      <c r="B34" s="59">
        <f>VLOOKUP($A34,'Return Data'!$B$7:$R$2292,3,0)</f>
        <v>44942</v>
      </c>
      <c r="C34" s="60">
        <f>VLOOKUP($A34,'Return Data'!$B$7:$R$2292,4,0)</f>
        <v>486.69354689140903</v>
      </c>
      <c r="D34" s="60">
        <f>VLOOKUP($A34,'Return Data'!$B$7:$R$2292,10,0)</f>
        <v>0.63549999999999995</v>
      </c>
      <c r="E34" s="61">
        <f t="shared" si="0"/>
        <v>27</v>
      </c>
      <c r="F34" s="60">
        <f>VLOOKUP($A34,'Return Data'!$B$7:$R$2292,11,0)</f>
        <v>6.4024999999999999</v>
      </c>
      <c r="G34" s="61">
        <f t="shared" si="1"/>
        <v>27</v>
      </c>
      <c r="H34" s="60">
        <f>VLOOKUP($A34,'Return Data'!$B$7:$R$2292,12,0)</f>
        <v>6.2700000000000006E-2</v>
      </c>
      <c r="I34" s="61">
        <f t="shared" si="2"/>
        <v>23</v>
      </c>
      <c r="J34" s="60">
        <f>VLOOKUP($A34,'Return Data'!$B$7:$R$2292,13,0)</f>
        <v>-1.6575</v>
      </c>
      <c r="K34" s="61">
        <f t="shared" si="3"/>
        <v>19</v>
      </c>
      <c r="L34" s="60">
        <f>VLOOKUP($A34,'Return Data'!$B$7:$R$2292,17,0)</f>
        <v>10.1099</v>
      </c>
      <c r="M34" s="61">
        <f t="shared" si="4"/>
        <v>17</v>
      </c>
      <c r="N34" s="60">
        <f>VLOOKUP($A34,'Return Data'!$B$7:$R$2292,14,0)</f>
        <v>11.4648</v>
      </c>
      <c r="O34" s="61">
        <f t="shared" si="5"/>
        <v>17</v>
      </c>
      <c r="P34" s="60">
        <f>VLOOKUP($A34,'Return Data'!$B$7:$R$2292,15,0)</f>
        <v>9.7036999999999995</v>
      </c>
      <c r="Q34" s="61">
        <f t="shared" si="8"/>
        <v>9</v>
      </c>
      <c r="R34" s="60">
        <f>VLOOKUP($A34,'Return Data'!$B$7:$R$2292,16,0)</f>
        <v>15.4201</v>
      </c>
      <c r="S34" s="62">
        <f t="shared" si="6"/>
        <v>4</v>
      </c>
    </row>
    <row r="35" spans="1:19" x14ac:dyDescent="0.3">
      <c r="A35" s="58" t="s">
        <v>524</v>
      </c>
      <c r="B35" s="59">
        <f>VLOOKUP($A35,'Return Data'!$B$7:$R$2292,3,0)</f>
        <v>44942</v>
      </c>
      <c r="C35" s="60">
        <f>VLOOKUP($A35,'Return Data'!$B$7:$R$2292,4,0)</f>
        <v>23.047599999999999</v>
      </c>
      <c r="D35" s="60">
        <f>VLOOKUP($A35,'Return Data'!$B$7:$R$2292,10,0)</f>
        <v>1.4075</v>
      </c>
      <c r="E35" s="61">
        <f t="shared" si="0"/>
        <v>23</v>
      </c>
      <c r="F35" s="60">
        <f>VLOOKUP($A35,'Return Data'!$B$7:$R$2292,11,0)</f>
        <v>6.4047999999999998</v>
      </c>
      <c r="G35" s="61">
        <f t="shared" si="1"/>
        <v>26</v>
      </c>
      <c r="H35" s="60">
        <f>VLOOKUP($A35,'Return Data'!$B$7:$R$2292,12,0)</f>
        <v>1.2716000000000001</v>
      </c>
      <c r="I35" s="61">
        <f t="shared" si="2"/>
        <v>21</v>
      </c>
      <c r="J35" s="60">
        <f>VLOOKUP($A35,'Return Data'!$B$7:$R$2292,13,0)</f>
        <v>-2.3490000000000002</v>
      </c>
      <c r="K35" s="61">
        <f t="shared" si="3"/>
        <v>20</v>
      </c>
      <c r="L35" s="60">
        <f>VLOOKUP($A35,'Return Data'!$B$7:$R$2292,17,0)</f>
        <v>6.4085999999999999</v>
      </c>
      <c r="M35" s="61">
        <f t="shared" si="4"/>
        <v>28</v>
      </c>
      <c r="N35" s="60">
        <f>VLOOKUP($A35,'Return Data'!$B$7:$R$2292,14,0)</f>
        <v>9.0139999999999993</v>
      </c>
      <c r="O35" s="61">
        <f t="shared" si="5"/>
        <v>26</v>
      </c>
      <c r="P35" s="60">
        <f>VLOOKUP($A35,'Return Data'!$B$7:$R$2292,15,0)</f>
        <v>7.3978000000000002</v>
      </c>
      <c r="Q35" s="61">
        <f t="shared" si="8"/>
        <v>18</v>
      </c>
      <c r="R35" s="60">
        <f>VLOOKUP($A35,'Return Data'!$B$7:$R$2292,16,0)</f>
        <v>9.5982000000000003</v>
      </c>
      <c r="S35" s="62">
        <f t="shared" si="6"/>
        <v>24</v>
      </c>
    </row>
    <row r="36" spans="1:19" x14ac:dyDescent="0.3">
      <c r="A36" s="58" t="s">
        <v>1845</v>
      </c>
      <c r="B36" s="59">
        <f>VLOOKUP($A36,'Return Data'!$B$7:$R$2292,3,0)</f>
        <v>44942</v>
      </c>
      <c r="C36" s="60">
        <f>VLOOKUP($A36,'Return Data'!$B$7:$R$2292,4,0)</f>
        <v>114.07729999999999</v>
      </c>
      <c r="D36" s="60">
        <f>VLOOKUP($A36,'Return Data'!$B$7:$R$2292,10,0)</f>
        <v>1.9590000000000001</v>
      </c>
      <c r="E36" s="61">
        <f t="shared" si="0"/>
        <v>20</v>
      </c>
      <c r="F36" s="60">
        <f>VLOOKUP($A36,'Return Data'!$B$7:$R$2292,11,0)</f>
        <v>8.6866000000000003</v>
      </c>
      <c r="G36" s="61">
        <f t="shared" si="1"/>
        <v>18</v>
      </c>
      <c r="H36" s="60">
        <f>VLOOKUP($A36,'Return Data'!$B$7:$R$2292,12,0)</f>
        <v>2.9348000000000001</v>
      </c>
      <c r="I36" s="61">
        <f t="shared" si="2"/>
        <v>13</v>
      </c>
      <c r="J36" s="60">
        <f>VLOOKUP($A36,'Return Data'!$B$7:$R$2292,13,0)</f>
        <v>-1.5580000000000001</v>
      </c>
      <c r="K36" s="61">
        <f t="shared" si="3"/>
        <v>18</v>
      </c>
      <c r="L36" s="60">
        <f>VLOOKUP($A36,'Return Data'!$B$7:$R$2292,17,0)</f>
        <v>11.5497</v>
      </c>
      <c r="M36" s="61">
        <f t="shared" si="4"/>
        <v>12</v>
      </c>
      <c r="N36" s="60">
        <f>VLOOKUP($A36,'Return Data'!$B$7:$R$2292,14,0)</f>
        <v>13.3569</v>
      </c>
      <c r="O36" s="61">
        <f t="shared" si="5"/>
        <v>10</v>
      </c>
      <c r="P36" s="60">
        <f>VLOOKUP($A36,'Return Data'!$B$7:$R$2292,15,0)</f>
        <v>7.9756999999999998</v>
      </c>
      <c r="Q36" s="61">
        <f t="shared" si="8"/>
        <v>15</v>
      </c>
      <c r="R36" s="60">
        <f>VLOOKUP($A36,'Return Data'!$B$7:$R$2292,16,0)</f>
        <v>11.1531</v>
      </c>
      <c r="S36" s="62">
        <f t="shared" si="6"/>
        <v>19</v>
      </c>
    </row>
    <row r="37" spans="1:19" x14ac:dyDescent="0.3">
      <c r="A37" s="58" t="s">
        <v>528</v>
      </c>
      <c r="B37" s="59">
        <f>VLOOKUP($A37,'Return Data'!$B$7:$R$2292,3,0)</f>
        <v>44942</v>
      </c>
      <c r="C37" s="60">
        <f>VLOOKUP($A37,'Return Data'!$B$7:$R$2292,4,0)</f>
        <v>437.80744563337203</v>
      </c>
      <c r="D37" s="60">
        <f>VLOOKUP($A37,'Return Data'!$B$7:$R$2292,10,0)</f>
        <v>4.0662000000000003</v>
      </c>
      <c r="E37" s="61">
        <f t="shared" si="0"/>
        <v>5</v>
      </c>
      <c r="F37" s="60">
        <f>VLOOKUP($A37,'Return Data'!$B$7:$R$2292,11,0)</f>
        <v>10.8086</v>
      </c>
      <c r="G37" s="61">
        <f t="shared" si="1"/>
        <v>8</v>
      </c>
      <c r="H37" s="60">
        <f>VLOOKUP($A37,'Return Data'!$B$7:$R$2292,12,0)</f>
        <v>6.7344999999999997</v>
      </c>
      <c r="I37" s="61">
        <f t="shared" si="2"/>
        <v>2</v>
      </c>
      <c r="J37" s="60">
        <f>VLOOKUP($A37,'Return Data'!$B$7:$R$2292,13,0)</f>
        <v>2.35</v>
      </c>
      <c r="K37" s="61">
        <f t="shared" si="3"/>
        <v>5</v>
      </c>
      <c r="L37" s="60">
        <f>VLOOKUP($A37,'Return Data'!$B$7:$R$2292,17,0)</f>
        <v>13.4335</v>
      </c>
      <c r="M37" s="61">
        <f t="shared" si="4"/>
        <v>10</v>
      </c>
      <c r="N37" s="60">
        <f>VLOOKUP($A37,'Return Data'!$B$7:$R$2292,14,0)</f>
        <v>13.003299999999999</v>
      </c>
      <c r="O37" s="61">
        <f t="shared" si="5"/>
        <v>12</v>
      </c>
      <c r="P37" s="60">
        <f>VLOOKUP($A37,'Return Data'!$B$7:$R$2292,15,0)</f>
        <v>8.6626999999999992</v>
      </c>
      <c r="Q37" s="61">
        <f t="shared" si="8"/>
        <v>13</v>
      </c>
      <c r="R37" s="60">
        <f>VLOOKUP($A37,'Return Data'!$B$7:$R$2292,16,0)</f>
        <v>14.8512</v>
      </c>
      <c r="S37" s="62">
        <f t="shared" si="6"/>
        <v>5</v>
      </c>
    </row>
    <row r="38" spans="1:19" x14ac:dyDescent="0.3">
      <c r="A38" s="58" t="s">
        <v>530</v>
      </c>
      <c r="B38" s="59">
        <f>VLOOKUP($A38,'Return Data'!$B$7:$R$2292,3,0)</f>
        <v>44942</v>
      </c>
      <c r="C38" s="60">
        <f>VLOOKUP($A38,'Return Data'!$B$7:$R$2292,4,0)</f>
        <v>269.73076997950398</v>
      </c>
      <c r="D38" s="60">
        <f>VLOOKUP($A38,'Return Data'!$B$7:$R$2292,10,0)</f>
        <v>4.1135000000000002</v>
      </c>
      <c r="E38" s="61">
        <f t="shared" si="0"/>
        <v>4</v>
      </c>
      <c r="F38" s="60">
        <f>VLOOKUP($A38,'Return Data'!$B$7:$R$2292,11,0)</f>
        <v>9.4052000000000007</v>
      </c>
      <c r="G38" s="61">
        <f t="shared" si="1"/>
        <v>12</v>
      </c>
      <c r="H38" s="60">
        <f>VLOOKUP($A38,'Return Data'!$B$7:$R$2292,12,0)</f>
        <v>5.2085999999999997</v>
      </c>
      <c r="I38" s="61">
        <f t="shared" si="2"/>
        <v>5</v>
      </c>
      <c r="J38" s="60">
        <f>VLOOKUP($A38,'Return Data'!$B$7:$R$2292,13,0)</f>
        <v>1.611</v>
      </c>
      <c r="K38" s="61">
        <f t="shared" si="3"/>
        <v>8</v>
      </c>
      <c r="L38" s="60">
        <f>VLOOKUP($A38,'Return Data'!$B$7:$R$2292,17,0)</f>
        <v>14.9801</v>
      </c>
      <c r="M38" s="61">
        <f t="shared" si="4"/>
        <v>4</v>
      </c>
      <c r="N38" s="60">
        <f>VLOOKUP($A38,'Return Data'!$B$7:$R$2292,14,0)</f>
        <v>15.130599999999999</v>
      </c>
      <c r="O38" s="61">
        <f t="shared" si="5"/>
        <v>7</v>
      </c>
      <c r="P38" s="60">
        <f>VLOOKUP($A38,'Return Data'!$B$7:$R$2292,15,0)</f>
        <v>8.3033999999999999</v>
      </c>
      <c r="Q38" s="61">
        <f t="shared" si="8"/>
        <v>14</v>
      </c>
      <c r="R38" s="60">
        <f>VLOOKUP($A38,'Return Data'!$B$7:$R$2292,16,0)</f>
        <v>12.4605</v>
      </c>
      <c r="S38" s="62">
        <f t="shared" si="6"/>
        <v>12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2.4897483870967738</v>
      </c>
      <c r="E40" s="69"/>
      <c r="F40" s="70">
        <f>AVERAGE(F8:F38)</f>
        <v>8.6107032258064518</v>
      </c>
      <c r="G40" s="69"/>
      <c r="H40" s="70">
        <f>AVERAGE(H8:H38)</f>
        <v>2.1023967741935485</v>
      </c>
      <c r="I40" s="69"/>
      <c r="J40" s="70">
        <f>AVERAGE(J8:J38)</f>
        <v>-1.517916129032258</v>
      </c>
      <c r="K40" s="69"/>
      <c r="L40" s="70">
        <f>AVERAGE(L8:L38)</f>
        <v>11.027280645161285</v>
      </c>
      <c r="M40" s="69"/>
      <c r="N40" s="70">
        <f>AVERAGE(N8:N38)</f>
        <v>12.486012903225809</v>
      </c>
      <c r="O40" s="69"/>
      <c r="P40" s="70">
        <f>AVERAGE(P8:P38)</f>
        <v>8.844929166666665</v>
      </c>
      <c r="Q40" s="69"/>
      <c r="R40" s="70">
        <f>AVERAGE(R8:R38)</f>
        <v>11.63231935483871</v>
      </c>
      <c r="S40" s="71"/>
    </row>
    <row r="41" spans="1:19" x14ac:dyDescent="0.3">
      <c r="A41" s="68" t="s">
        <v>28</v>
      </c>
      <c r="B41" s="69"/>
      <c r="C41" s="69"/>
      <c r="D41" s="70">
        <f>MIN(D8:D38)</f>
        <v>-1.2016</v>
      </c>
      <c r="E41" s="69"/>
      <c r="F41" s="70">
        <f>MIN(F8:F38)</f>
        <v>0</v>
      </c>
      <c r="G41" s="69"/>
      <c r="H41" s="70">
        <f>MIN(H8:H38)</f>
        <v>-5.1067</v>
      </c>
      <c r="I41" s="69"/>
      <c r="J41" s="70">
        <f>MIN(J8:J38)</f>
        <v>-9.4246999999999996</v>
      </c>
      <c r="K41" s="69"/>
      <c r="L41" s="70">
        <f>MIN(L8:L38)</f>
        <v>0</v>
      </c>
      <c r="M41" s="69"/>
      <c r="N41" s="70">
        <f>MIN(N8:N38)</f>
        <v>0</v>
      </c>
      <c r="O41" s="69"/>
      <c r="P41" s="70">
        <f>MIN(P8:P38)</f>
        <v>4.4306000000000001</v>
      </c>
      <c r="Q41" s="69"/>
      <c r="R41" s="70">
        <f>MIN(R8:R38)</f>
        <v>0</v>
      </c>
      <c r="S41" s="71"/>
    </row>
    <row r="42" spans="1:19" ht="15" thickBot="1" x14ac:dyDescent="0.35">
      <c r="A42" s="72" t="s">
        <v>29</v>
      </c>
      <c r="B42" s="73"/>
      <c r="C42" s="73"/>
      <c r="D42" s="74">
        <f>MAX(D8:D38)</f>
        <v>5.4393000000000002</v>
      </c>
      <c r="E42" s="73"/>
      <c r="F42" s="74">
        <f>MAX(F8:F38)</f>
        <v>12.644600000000001</v>
      </c>
      <c r="G42" s="73"/>
      <c r="H42" s="74">
        <f>MAX(H8:H38)</f>
        <v>7.0056000000000003</v>
      </c>
      <c r="I42" s="73"/>
      <c r="J42" s="74">
        <f>MAX(J8:J38)</f>
        <v>7.0755999999999997</v>
      </c>
      <c r="K42" s="73"/>
      <c r="L42" s="74">
        <f>MAX(L8:L38)</f>
        <v>23.374099999999999</v>
      </c>
      <c r="M42" s="73"/>
      <c r="N42" s="74">
        <f>MAX(N8:N38)</f>
        <v>29.3902</v>
      </c>
      <c r="O42" s="73"/>
      <c r="P42" s="74">
        <f>MAX(P8:P38)</f>
        <v>17.698899999999998</v>
      </c>
      <c r="Q42" s="73"/>
      <c r="R42" s="74">
        <f>MAX(R8:R38)</f>
        <v>18.057099999999998</v>
      </c>
      <c r="S42" s="75"/>
    </row>
    <row r="43" spans="1:19" x14ac:dyDescent="0.3">
      <c r="A43" s="99" t="s">
        <v>428</v>
      </c>
    </row>
    <row r="44" spans="1:19" x14ac:dyDescent="0.3">
      <c r="A44" s="14" t="s">
        <v>340</v>
      </c>
    </row>
  </sheetData>
  <sheetProtection algorithmName="SHA-512" hashValue="RW52XWEDEh2UAg6J9dCx+RuJhDcxhXQvbzBwA/zZSuIYs/IFPRQjUpwOWUQAFTSjsMaRiGe6r9slhtXPLyQAqQ==" saltValue="Fce7rxiqHNwgQuzWRjY7Dw==" spinCount="100000" sheet="1" objects="1" scenarios="1"/>
  <sortState xmlns:xlrd2="http://schemas.microsoft.com/office/spreadsheetml/2017/richdata2" ref="A8:S38">
    <sortCondition ref="A8:A3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1465</v>
      </c>
      <c r="B8" s="59">
        <f>VLOOKUP($A8,'Return Data'!$B$7:$R$2292,3,0)</f>
        <v>44942</v>
      </c>
      <c r="C8" s="60">
        <f>VLOOKUP($A8,'Return Data'!$B$7:$R$2292,4,0)</f>
        <v>57.693899999999999</v>
      </c>
      <c r="D8" s="60">
        <f>VLOOKUP($A8,'Return Data'!$B$7:$R$2292,10,0)</f>
        <v>8.8292999999999999</v>
      </c>
      <c r="E8" s="61">
        <f t="shared" ref="E8:E27" si="0">RANK(D8,D$8:D$27,0)</f>
        <v>10</v>
      </c>
      <c r="F8" s="60">
        <f>VLOOKUP($A8,'Return Data'!$B$7:$R$2292,11,0)</f>
        <v>9.9153000000000002</v>
      </c>
      <c r="G8" s="61">
        <f t="shared" ref="G8:G27" si="1">RANK(F8,F$8:F$27,0)</f>
        <v>8</v>
      </c>
      <c r="H8" s="60">
        <f>VLOOKUP($A8,'Return Data'!$B$7:$R$2292,12,0)</f>
        <v>4.6192000000000002</v>
      </c>
      <c r="I8" s="61">
        <f t="shared" ref="I8:I27" si="2">RANK(H8,H$8:H$27,0)</f>
        <v>11</v>
      </c>
      <c r="J8" s="60">
        <f>VLOOKUP($A8,'Return Data'!$B$7:$R$2292,13,0)</f>
        <v>5.3322000000000003</v>
      </c>
      <c r="K8" s="61">
        <f t="shared" ref="K8:K27" si="3">RANK(J8,J$8:J$27,0)</f>
        <v>2</v>
      </c>
      <c r="L8" s="60">
        <f>VLOOKUP($A8,'Return Data'!$B$7:$R$2292,17,0)</f>
        <v>9.1574000000000009</v>
      </c>
      <c r="M8" s="61">
        <f t="shared" ref="M8:M25" si="4">RANK(L8,L$8:L$27,0)</f>
        <v>5</v>
      </c>
      <c r="N8" s="60">
        <f>VLOOKUP($A8,'Return Data'!$B$7:$R$2292,14,0)</f>
        <v>9.8917999999999999</v>
      </c>
      <c r="O8" s="61">
        <f t="shared" ref="O8:O25" si="5">RANK(N8,N$8:N$27,0)</f>
        <v>5</v>
      </c>
      <c r="P8" s="60">
        <f>VLOOKUP($A8,'Return Data'!$B$7:$R$2292,15,0)</f>
        <v>7.2782999999999998</v>
      </c>
      <c r="Q8" s="61">
        <f t="shared" ref="Q8:Q25" si="6">RANK(P8,P$8:P$27,0)</f>
        <v>7</v>
      </c>
      <c r="R8" s="60">
        <f>VLOOKUP($A8,'Return Data'!$B$7:$R$2292,16,0)</f>
        <v>10.6166</v>
      </c>
      <c r="S8" s="62">
        <f t="shared" ref="S8:S27" si="7">RANK(R8,R$8:R$27,0)</f>
        <v>1</v>
      </c>
    </row>
    <row r="9" spans="1:20" x14ac:dyDescent="0.3">
      <c r="A9" s="58" t="s">
        <v>1466</v>
      </c>
      <c r="B9" s="59">
        <f>VLOOKUP($A9,'Return Data'!$B$7:$R$2292,3,0)</f>
        <v>44942</v>
      </c>
      <c r="C9" s="60">
        <f>VLOOKUP($A9,'Return Data'!$B$7:$R$2292,4,0)</f>
        <v>27.770800000000001</v>
      </c>
      <c r="D9" s="60">
        <f>VLOOKUP($A9,'Return Data'!$B$7:$R$2292,10,0)</f>
        <v>4.4119999999999999</v>
      </c>
      <c r="E9" s="61">
        <f t="shared" si="0"/>
        <v>17</v>
      </c>
      <c r="F9" s="60">
        <f>VLOOKUP($A9,'Return Data'!$B$7:$R$2292,11,0)</f>
        <v>8.3361999999999998</v>
      </c>
      <c r="G9" s="61">
        <f t="shared" si="1"/>
        <v>16</v>
      </c>
      <c r="H9" s="60">
        <f>VLOOKUP($A9,'Return Data'!$B$7:$R$2292,12,0)</f>
        <v>2.4980000000000002</v>
      </c>
      <c r="I9" s="61">
        <f t="shared" si="2"/>
        <v>17</v>
      </c>
      <c r="J9" s="60">
        <f>VLOOKUP($A9,'Return Data'!$B$7:$R$2292,13,0)</f>
        <v>0.56399999999999995</v>
      </c>
      <c r="K9" s="61">
        <f t="shared" si="3"/>
        <v>17</v>
      </c>
      <c r="L9" s="60">
        <f>VLOOKUP($A9,'Return Data'!$B$7:$R$2292,17,0)</f>
        <v>6.5164</v>
      </c>
      <c r="M9" s="61">
        <f t="shared" si="4"/>
        <v>12</v>
      </c>
      <c r="N9" s="60">
        <f>VLOOKUP($A9,'Return Data'!$B$7:$R$2292,14,0)</f>
        <v>9.0205000000000002</v>
      </c>
      <c r="O9" s="61">
        <f t="shared" si="5"/>
        <v>9</v>
      </c>
      <c r="P9" s="60">
        <f>VLOOKUP($A9,'Return Data'!$B$7:$R$2292,15,0)</f>
        <v>6.8952</v>
      </c>
      <c r="Q9" s="61">
        <f t="shared" si="6"/>
        <v>10</v>
      </c>
      <c r="R9" s="60">
        <f>VLOOKUP($A9,'Return Data'!$B$7:$R$2292,16,0)</f>
        <v>8.9261999999999997</v>
      </c>
      <c r="S9" s="62">
        <f t="shared" si="7"/>
        <v>9</v>
      </c>
    </row>
    <row r="10" spans="1:20" x14ac:dyDescent="0.3">
      <c r="A10" s="58" t="s">
        <v>1908</v>
      </c>
      <c r="B10" s="59">
        <f>VLOOKUP($A10,'Return Data'!$B$7:$R$2292,3,0)</f>
        <v>44942</v>
      </c>
      <c r="C10" s="60">
        <f>VLOOKUP($A10,'Return Data'!$B$7:$R$2292,4,0)</f>
        <v>41.755800000000001</v>
      </c>
      <c r="D10" s="60">
        <f>VLOOKUP($A10,'Return Data'!$B$7:$R$2292,10,0)</f>
        <v>7.7317</v>
      </c>
      <c r="E10" s="61">
        <f t="shared" si="0"/>
        <v>15</v>
      </c>
      <c r="F10" s="60">
        <f>VLOOKUP($A10,'Return Data'!$B$7:$R$2292,11,0)</f>
        <v>9.1393000000000004</v>
      </c>
      <c r="G10" s="61">
        <f t="shared" si="1"/>
        <v>11</v>
      </c>
      <c r="H10" s="60">
        <f>VLOOKUP($A10,'Return Data'!$B$7:$R$2292,12,0)</f>
        <v>4.5316000000000001</v>
      </c>
      <c r="I10" s="61">
        <f t="shared" si="2"/>
        <v>12</v>
      </c>
      <c r="J10" s="60">
        <f>VLOOKUP($A10,'Return Data'!$B$7:$R$2292,13,0)</f>
        <v>2.8308</v>
      </c>
      <c r="K10" s="61">
        <f t="shared" si="3"/>
        <v>13</v>
      </c>
      <c r="L10" s="60">
        <f>VLOOKUP($A10,'Return Data'!$B$7:$R$2292,17,0)</f>
        <v>5.5906000000000002</v>
      </c>
      <c r="M10" s="61">
        <f t="shared" si="4"/>
        <v>15</v>
      </c>
      <c r="N10" s="60">
        <f>VLOOKUP($A10,'Return Data'!$B$7:$R$2292,14,0)</f>
        <v>7.2546999999999997</v>
      </c>
      <c r="O10" s="61">
        <f t="shared" si="5"/>
        <v>13</v>
      </c>
      <c r="P10" s="60">
        <f>VLOOKUP($A10,'Return Data'!$B$7:$R$2292,15,0)</f>
        <v>7.3833000000000002</v>
      </c>
      <c r="Q10" s="61">
        <f t="shared" si="6"/>
        <v>6</v>
      </c>
      <c r="R10" s="60">
        <f>VLOOKUP($A10,'Return Data'!$B$7:$R$2292,16,0)</f>
        <v>9.2837999999999994</v>
      </c>
      <c r="S10" s="62">
        <f t="shared" si="7"/>
        <v>8</v>
      </c>
    </row>
    <row r="11" spans="1:20" x14ac:dyDescent="0.3">
      <c r="A11" s="58" t="s">
        <v>1962</v>
      </c>
      <c r="B11" s="59">
        <f>VLOOKUP($A11,'Return Data'!$B$7:$R$2292,3,0)</f>
        <v>44942</v>
      </c>
      <c r="C11" s="60">
        <f>VLOOKUP($A11,'Return Data'!$B$7:$R$2292,4,0)</f>
        <v>29.432600000000001</v>
      </c>
      <c r="D11" s="60">
        <f>VLOOKUP($A11,'Return Data'!$B$7:$R$2292,10,0)</f>
        <v>8.7055000000000007</v>
      </c>
      <c r="E11" s="61">
        <f t="shared" si="0"/>
        <v>12</v>
      </c>
      <c r="F11" s="60">
        <f>VLOOKUP($A11,'Return Data'!$B$7:$R$2292,11,0)</f>
        <v>8.5485000000000007</v>
      </c>
      <c r="G11" s="61">
        <f t="shared" si="1"/>
        <v>15</v>
      </c>
      <c r="H11" s="60">
        <f>VLOOKUP($A11,'Return Data'!$B$7:$R$2292,12,0)</f>
        <v>3.9266999999999999</v>
      </c>
      <c r="I11" s="61">
        <f t="shared" si="2"/>
        <v>14</v>
      </c>
      <c r="J11" s="60">
        <f>VLOOKUP($A11,'Return Data'!$B$7:$R$2292,13,0)</f>
        <v>20.0868</v>
      </c>
      <c r="K11" s="61">
        <f t="shared" si="3"/>
        <v>1</v>
      </c>
      <c r="L11" s="60">
        <f>VLOOKUP($A11,'Return Data'!$B$7:$R$2292,17,0)</f>
        <v>15.0642</v>
      </c>
      <c r="M11" s="61">
        <f t="shared" si="4"/>
        <v>1</v>
      </c>
      <c r="N11" s="60">
        <f>VLOOKUP($A11,'Return Data'!$B$7:$R$2292,14,0)</f>
        <v>14.0427</v>
      </c>
      <c r="O11" s="61">
        <f t="shared" si="5"/>
        <v>1</v>
      </c>
      <c r="P11" s="60">
        <f>VLOOKUP($A11,'Return Data'!$B$7:$R$2292,15,0)</f>
        <v>6.2742000000000004</v>
      </c>
      <c r="Q11" s="61">
        <f t="shared" si="6"/>
        <v>14</v>
      </c>
      <c r="R11" s="60">
        <f>VLOOKUP($A11,'Return Data'!$B$7:$R$2292,16,0)</f>
        <v>8.4573999999999998</v>
      </c>
      <c r="S11" s="62">
        <f t="shared" si="7"/>
        <v>11</v>
      </c>
    </row>
    <row r="12" spans="1:20" x14ac:dyDescent="0.3">
      <c r="A12" s="58" t="s">
        <v>1468</v>
      </c>
      <c r="B12" s="59">
        <f>VLOOKUP($A12,'Return Data'!$B$7:$R$2292,3,0)</f>
        <v>44942</v>
      </c>
      <c r="C12" s="60">
        <f>VLOOKUP($A12,'Return Data'!$B$7:$R$2292,4,0)</f>
        <v>86.265299999999996</v>
      </c>
      <c r="D12" s="60">
        <f>VLOOKUP($A12,'Return Data'!$B$7:$R$2292,10,0)</f>
        <v>8.8728999999999996</v>
      </c>
      <c r="E12" s="61">
        <f t="shared" si="0"/>
        <v>9</v>
      </c>
      <c r="F12" s="60">
        <f>VLOOKUP($A12,'Return Data'!$B$7:$R$2292,11,0)</f>
        <v>9.7515000000000001</v>
      </c>
      <c r="G12" s="61">
        <f t="shared" si="1"/>
        <v>9</v>
      </c>
      <c r="H12" s="60">
        <f>VLOOKUP($A12,'Return Data'!$B$7:$R$2292,12,0)</f>
        <v>4.8186</v>
      </c>
      <c r="I12" s="61">
        <f t="shared" si="2"/>
        <v>10</v>
      </c>
      <c r="J12" s="60">
        <f>VLOOKUP($A12,'Return Data'!$B$7:$R$2292,13,0)</f>
        <v>2.8807999999999998</v>
      </c>
      <c r="K12" s="61">
        <f t="shared" si="3"/>
        <v>12</v>
      </c>
      <c r="L12" s="60">
        <f>VLOOKUP($A12,'Return Data'!$B$7:$R$2292,17,0)</f>
        <v>7.3933</v>
      </c>
      <c r="M12" s="61">
        <f t="shared" si="4"/>
        <v>10</v>
      </c>
      <c r="N12" s="60">
        <f>VLOOKUP($A12,'Return Data'!$B$7:$R$2292,14,0)</f>
        <v>9.6983999999999995</v>
      </c>
      <c r="O12" s="61">
        <f t="shared" si="5"/>
        <v>6</v>
      </c>
      <c r="P12" s="60">
        <f>VLOOKUP($A12,'Return Data'!$B$7:$R$2292,15,0)</f>
        <v>9.2139000000000006</v>
      </c>
      <c r="Q12" s="61">
        <f t="shared" si="6"/>
        <v>2</v>
      </c>
      <c r="R12" s="60">
        <f>VLOOKUP($A12,'Return Data'!$B$7:$R$2292,16,0)</f>
        <v>9.6937999999999995</v>
      </c>
      <c r="S12" s="62">
        <f t="shared" si="7"/>
        <v>5</v>
      </c>
    </row>
    <row r="13" spans="1:20" x14ac:dyDescent="0.3">
      <c r="A13" s="58" t="s">
        <v>1469</v>
      </c>
      <c r="B13" s="59">
        <f>VLOOKUP($A13,'Return Data'!$B$7:$R$2292,3,0)</f>
        <v>44942</v>
      </c>
      <c r="C13" s="60">
        <f>VLOOKUP($A13,'Return Data'!$B$7:$R$2292,4,0)</f>
        <v>50.146299999999997</v>
      </c>
      <c r="D13" s="60">
        <f>VLOOKUP($A13,'Return Data'!$B$7:$R$2292,10,0)</f>
        <v>11.486599999999999</v>
      </c>
      <c r="E13" s="61">
        <f t="shared" si="0"/>
        <v>2</v>
      </c>
      <c r="F13" s="60">
        <f>VLOOKUP($A13,'Return Data'!$B$7:$R$2292,11,0)</f>
        <v>8.9342000000000006</v>
      </c>
      <c r="G13" s="61">
        <f t="shared" si="1"/>
        <v>12</v>
      </c>
      <c r="H13" s="60">
        <f>VLOOKUP($A13,'Return Data'!$B$7:$R$2292,12,0)</f>
        <v>3.9897999999999998</v>
      </c>
      <c r="I13" s="61">
        <f t="shared" si="2"/>
        <v>13</v>
      </c>
      <c r="J13" s="60">
        <f>VLOOKUP($A13,'Return Data'!$B$7:$R$2292,13,0)</f>
        <v>3.3412000000000002</v>
      </c>
      <c r="K13" s="61">
        <f t="shared" si="3"/>
        <v>9</v>
      </c>
      <c r="L13" s="60">
        <f>VLOOKUP($A13,'Return Data'!$B$7:$R$2292,17,0)</f>
        <v>6.6654999999999998</v>
      </c>
      <c r="M13" s="61">
        <f t="shared" si="4"/>
        <v>11</v>
      </c>
      <c r="N13" s="60">
        <f>VLOOKUP($A13,'Return Data'!$B$7:$R$2292,14,0)</f>
        <v>7.9074</v>
      </c>
      <c r="O13" s="61">
        <f t="shared" si="5"/>
        <v>11</v>
      </c>
      <c r="P13" s="60">
        <f>VLOOKUP($A13,'Return Data'!$B$7:$R$2292,15,0)</f>
        <v>5.8415999999999997</v>
      </c>
      <c r="Q13" s="61">
        <f t="shared" si="6"/>
        <v>15</v>
      </c>
      <c r="R13" s="60">
        <f>VLOOKUP($A13,'Return Data'!$B$7:$R$2292,16,0)</f>
        <v>8.1949000000000005</v>
      </c>
      <c r="S13" s="62">
        <f t="shared" si="7"/>
        <v>14</v>
      </c>
    </row>
    <row r="14" spans="1:20" x14ac:dyDescent="0.3">
      <c r="A14" s="58" t="s">
        <v>1470</v>
      </c>
      <c r="B14" s="59">
        <f>VLOOKUP($A14,'Return Data'!$B$7:$R$2292,3,0)</f>
        <v>44942</v>
      </c>
      <c r="C14" s="60">
        <f>VLOOKUP($A14,'Return Data'!$B$7:$R$2292,4,0)</f>
        <v>76.274900000000002</v>
      </c>
      <c r="D14" s="60">
        <f>VLOOKUP($A14,'Return Data'!$B$7:$R$2292,10,0)</f>
        <v>10.2963</v>
      </c>
      <c r="E14" s="61">
        <f t="shared" si="0"/>
        <v>5</v>
      </c>
      <c r="F14" s="60">
        <f>VLOOKUP($A14,'Return Data'!$B$7:$R$2292,11,0)</f>
        <v>11.229699999999999</v>
      </c>
      <c r="G14" s="61">
        <f t="shared" si="1"/>
        <v>4</v>
      </c>
      <c r="H14" s="60">
        <f>VLOOKUP($A14,'Return Data'!$B$7:$R$2292,12,0)</f>
        <v>5.7083000000000004</v>
      </c>
      <c r="I14" s="61">
        <f t="shared" si="2"/>
        <v>6</v>
      </c>
      <c r="J14" s="60">
        <f>VLOOKUP($A14,'Return Data'!$B$7:$R$2292,13,0)</f>
        <v>3.5733000000000001</v>
      </c>
      <c r="K14" s="61">
        <f t="shared" si="3"/>
        <v>8</v>
      </c>
      <c r="L14" s="60">
        <f>VLOOKUP($A14,'Return Data'!$B$7:$R$2292,17,0)</f>
        <v>6.2073</v>
      </c>
      <c r="M14" s="61">
        <f t="shared" si="4"/>
        <v>13</v>
      </c>
      <c r="N14" s="60">
        <f>VLOOKUP($A14,'Return Data'!$B$7:$R$2292,14,0)</f>
        <v>6.9210000000000003</v>
      </c>
      <c r="O14" s="61">
        <f t="shared" si="5"/>
        <v>14</v>
      </c>
      <c r="P14" s="60">
        <f>VLOOKUP($A14,'Return Data'!$B$7:$R$2292,15,0)</f>
        <v>6.7603999999999997</v>
      </c>
      <c r="Q14" s="61">
        <f t="shared" si="6"/>
        <v>11</v>
      </c>
      <c r="R14" s="60">
        <f>VLOOKUP($A14,'Return Data'!$B$7:$R$2292,16,0)</f>
        <v>8.8758999999999997</v>
      </c>
      <c r="S14" s="62">
        <f t="shared" si="7"/>
        <v>10</v>
      </c>
    </row>
    <row r="15" spans="1:20" x14ac:dyDescent="0.3">
      <c r="A15" s="58" t="s">
        <v>1472</v>
      </c>
      <c r="B15" s="59">
        <f>VLOOKUP($A15,'Return Data'!$B$7:$R$2292,3,0)</f>
        <v>44942</v>
      </c>
      <c r="C15" s="60">
        <f>VLOOKUP($A15,'Return Data'!$B$7:$R$2292,4,0)</f>
        <v>66.224800000000002</v>
      </c>
      <c r="D15" s="60">
        <f>VLOOKUP($A15,'Return Data'!$B$7:$R$2292,10,0)</f>
        <v>14.6251</v>
      </c>
      <c r="E15" s="61">
        <f t="shared" si="0"/>
        <v>1</v>
      </c>
      <c r="F15" s="60">
        <f>VLOOKUP($A15,'Return Data'!$B$7:$R$2292,11,0)</f>
        <v>13.546900000000001</v>
      </c>
      <c r="G15" s="61">
        <f t="shared" si="1"/>
        <v>1</v>
      </c>
      <c r="H15" s="60">
        <f>VLOOKUP($A15,'Return Data'!$B$7:$R$2292,12,0)</f>
        <v>7.1809000000000003</v>
      </c>
      <c r="I15" s="61">
        <f t="shared" si="2"/>
        <v>2</v>
      </c>
      <c r="J15" s="60">
        <f>VLOOKUP($A15,'Return Data'!$B$7:$R$2292,13,0)</f>
        <v>5.3019999999999996</v>
      </c>
      <c r="K15" s="61">
        <f t="shared" si="3"/>
        <v>3</v>
      </c>
      <c r="L15" s="60">
        <f>VLOOKUP($A15,'Return Data'!$B$7:$R$2292,17,0)</f>
        <v>9.4289000000000005</v>
      </c>
      <c r="M15" s="61">
        <f t="shared" si="4"/>
        <v>3</v>
      </c>
      <c r="N15" s="60">
        <f>VLOOKUP($A15,'Return Data'!$B$7:$R$2292,14,0)</f>
        <v>10.027699999999999</v>
      </c>
      <c r="O15" s="61">
        <f t="shared" si="5"/>
        <v>4</v>
      </c>
      <c r="P15" s="60">
        <f>VLOOKUP($A15,'Return Data'!$B$7:$R$2292,15,0)</f>
        <v>7.9009</v>
      </c>
      <c r="Q15" s="61">
        <f t="shared" si="6"/>
        <v>5</v>
      </c>
      <c r="R15" s="60">
        <f>VLOOKUP($A15,'Return Data'!$B$7:$R$2292,16,0)</f>
        <v>9.5556000000000001</v>
      </c>
      <c r="S15" s="62">
        <f t="shared" si="7"/>
        <v>6</v>
      </c>
    </row>
    <row r="16" spans="1:20" x14ac:dyDescent="0.3">
      <c r="A16" t="s">
        <v>2018</v>
      </c>
      <c r="B16" s="59">
        <f>VLOOKUP($A16,'Return Data'!$B$7:$R$2292,3,0)</f>
        <v>44942</v>
      </c>
      <c r="C16" s="60">
        <f>VLOOKUP($A16,'Return Data'!$B$7:$R$2292,4,0)</f>
        <v>50.996099999999998</v>
      </c>
      <c r="D16" s="60">
        <f>VLOOKUP($A16,'Return Data'!$B$7:$R$2292,10,0)</f>
        <v>9.1849000000000007</v>
      </c>
      <c r="E16" s="61">
        <f t="shared" si="0"/>
        <v>6</v>
      </c>
      <c r="F16" s="60">
        <f>VLOOKUP($A16,'Return Data'!$B$7:$R$2292,11,0)</f>
        <v>8.7985000000000007</v>
      </c>
      <c r="G16" s="61">
        <f t="shared" si="1"/>
        <v>13</v>
      </c>
      <c r="H16" s="60">
        <f>VLOOKUP($A16,'Return Data'!$B$7:$R$2292,12,0)</f>
        <v>3.3871000000000002</v>
      </c>
      <c r="I16" s="61">
        <f t="shared" si="2"/>
        <v>16</v>
      </c>
      <c r="J16" s="60">
        <f>VLOOKUP($A16,'Return Data'!$B$7:$R$2292,13,0)</f>
        <v>0.86060000000000003</v>
      </c>
      <c r="K16" s="61">
        <f t="shared" si="3"/>
        <v>16</v>
      </c>
      <c r="L16" s="60">
        <f>VLOOKUP($A16,'Return Data'!$B$7:$R$2292,17,0)</f>
        <v>5.5445000000000002</v>
      </c>
      <c r="M16" s="61">
        <f t="shared" si="4"/>
        <v>16</v>
      </c>
      <c r="N16" s="60">
        <f>VLOOKUP($A16,'Return Data'!$B$7:$R$2292,14,0)</f>
        <v>7.8262</v>
      </c>
      <c r="O16" s="61">
        <f t="shared" si="5"/>
        <v>12</v>
      </c>
      <c r="P16" s="60">
        <f>VLOOKUP($A16,'Return Data'!$B$7:$R$2292,15,0)</f>
        <v>6.9981</v>
      </c>
      <c r="Q16" s="61">
        <f t="shared" si="6"/>
        <v>9</v>
      </c>
      <c r="R16" s="60">
        <f>VLOOKUP($A16,'Return Data'!$B$7:$R$2292,16,0)</f>
        <v>8.3947000000000003</v>
      </c>
      <c r="S16" s="62">
        <f t="shared" si="7"/>
        <v>12</v>
      </c>
    </row>
    <row r="17" spans="1:19" x14ac:dyDescent="0.3">
      <c r="A17" s="58" t="s">
        <v>1473</v>
      </c>
      <c r="B17" s="59">
        <f>VLOOKUP($A17,'Return Data'!$B$7:$R$2292,3,0)</f>
        <v>44942</v>
      </c>
      <c r="C17" s="60">
        <f>VLOOKUP($A17,'Return Data'!$B$7:$R$2292,4,0)</f>
        <v>62.939100000000003</v>
      </c>
      <c r="D17" s="60">
        <f>VLOOKUP($A17,'Return Data'!$B$7:$R$2292,10,0)</f>
        <v>9.1721000000000004</v>
      </c>
      <c r="E17" s="61">
        <f t="shared" si="0"/>
        <v>7</v>
      </c>
      <c r="F17" s="60">
        <f>VLOOKUP($A17,'Return Data'!$B$7:$R$2292,11,0)</f>
        <v>10.2554</v>
      </c>
      <c r="G17" s="61">
        <f t="shared" si="1"/>
        <v>6</v>
      </c>
      <c r="H17" s="60">
        <f>VLOOKUP($A17,'Return Data'!$B$7:$R$2292,12,0)</f>
        <v>6.3173000000000004</v>
      </c>
      <c r="I17" s="61">
        <f t="shared" si="2"/>
        <v>4</v>
      </c>
      <c r="J17" s="60">
        <f>VLOOKUP($A17,'Return Data'!$B$7:$R$2292,13,0)</f>
        <v>4.5727000000000002</v>
      </c>
      <c r="K17" s="61">
        <f t="shared" si="3"/>
        <v>6</v>
      </c>
      <c r="L17" s="60">
        <f>VLOOKUP($A17,'Return Data'!$B$7:$R$2292,17,0)</f>
        <v>8.1746999999999996</v>
      </c>
      <c r="M17" s="61">
        <f t="shared" si="4"/>
        <v>8</v>
      </c>
      <c r="N17" s="60">
        <f>VLOOKUP($A17,'Return Data'!$B$7:$R$2292,14,0)</f>
        <v>9.3882999999999992</v>
      </c>
      <c r="O17" s="61">
        <f t="shared" si="5"/>
        <v>7</v>
      </c>
      <c r="P17" s="60">
        <f>VLOOKUP($A17,'Return Data'!$B$7:$R$2292,15,0)</f>
        <v>8.9542999999999999</v>
      </c>
      <c r="Q17" s="61">
        <f t="shared" si="6"/>
        <v>3</v>
      </c>
      <c r="R17" s="60">
        <f>VLOOKUP($A17,'Return Data'!$B$7:$R$2292,16,0)</f>
        <v>10.5343</v>
      </c>
      <c r="S17" s="62">
        <f t="shared" si="7"/>
        <v>3</v>
      </c>
    </row>
    <row r="18" spans="1:19" x14ac:dyDescent="0.3">
      <c r="A18" s="58" t="s">
        <v>1474</v>
      </c>
      <c r="B18" s="59">
        <f>VLOOKUP($A18,'Return Data'!$B$7:$R$2292,3,0)</f>
        <v>44942</v>
      </c>
      <c r="C18" s="60">
        <f>VLOOKUP($A18,'Return Data'!$B$7:$R$2292,4,0)</f>
        <v>28.422499999999999</v>
      </c>
      <c r="D18" s="60">
        <f>VLOOKUP($A18,'Return Data'!$B$7:$R$2292,10,0)</f>
        <v>4.2888000000000002</v>
      </c>
      <c r="E18" s="61">
        <f t="shared" si="0"/>
        <v>18</v>
      </c>
      <c r="F18" s="60">
        <f>VLOOKUP($A18,'Return Data'!$B$7:$R$2292,11,0)</f>
        <v>6.0852000000000004</v>
      </c>
      <c r="G18" s="61">
        <f t="shared" si="1"/>
        <v>18</v>
      </c>
      <c r="H18" s="60">
        <f>VLOOKUP($A18,'Return Data'!$B$7:$R$2292,12,0)</f>
        <v>1.548</v>
      </c>
      <c r="I18" s="61">
        <f t="shared" si="2"/>
        <v>18</v>
      </c>
      <c r="J18" s="60">
        <f>VLOOKUP($A18,'Return Data'!$B$7:$R$2292,13,0)</f>
        <v>-0.28299999999999997</v>
      </c>
      <c r="K18" s="61">
        <f t="shared" si="3"/>
        <v>20</v>
      </c>
      <c r="L18" s="60">
        <f>VLOOKUP($A18,'Return Data'!$B$7:$R$2292,17,0)</f>
        <v>3.7233999999999998</v>
      </c>
      <c r="M18" s="61">
        <f t="shared" si="4"/>
        <v>18</v>
      </c>
      <c r="N18" s="60">
        <f>VLOOKUP($A18,'Return Data'!$B$7:$R$2292,14,0)</f>
        <v>5.5568999999999997</v>
      </c>
      <c r="O18" s="61">
        <f t="shared" si="5"/>
        <v>17</v>
      </c>
      <c r="P18" s="60">
        <f>VLOOKUP($A18,'Return Data'!$B$7:$R$2292,15,0)</f>
        <v>5.6802999999999999</v>
      </c>
      <c r="Q18" s="61">
        <f t="shared" si="6"/>
        <v>17</v>
      </c>
      <c r="R18" s="60">
        <f>VLOOKUP($A18,'Return Data'!$B$7:$R$2292,16,0)</f>
        <v>8.1706000000000003</v>
      </c>
      <c r="S18" s="62">
        <f t="shared" si="7"/>
        <v>15</v>
      </c>
    </row>
    <row r="19" spans="1:19" x14ac:dyDescent="0.3">
      <c r="A19" s="58" t="s">
        <v>1476</v>
      </c>
      <c r="B19" s="59">
        <f>VLOOKUP($A19,'Return Data'!$B$7:$R$2292,3,0)</f>
        <v>44942</v>
      </c>
      <c r="C19" s="60">
        <f>VLOOKUP($A19,'Return Data'!$B$7:$R$2292,4,0)</f>
        <v>50.025399999999998</v>
      </c>
      <c r="D19" s="60">
        <f>VLOOKUP($A19,'Return Data'!$B$7:$R$2292,10,0)</f>
        <v>11.0778</v>
      </c>
      <c r="E19" s="61">
        <f t="shared" si="0"/>
        <v>3</v>
      </c>
      <c r="F19" s="60">
        <f>VLOOKUP($A19,'Return Data'!$B$7:$R$2292,11,0)</f>
        <v>12.9215</v>
      </c>
      <c r="G19" s="61">
        <f t="shared" si="1"/>
        <v>2</v>
      </c>
      <c r="H19" s="60">
        <f>VLOOKUP($A19,'Return Data'!$B$7:$R$2292,12,0)</f>
        <v>7.4269999999999996</v>
      </c>
      <c r="I19" s="61">
        <f t="shared" si="2"/>
        <v>1</v>
      </c>
      <c r="J19" s="60">
        <f>VLOOKUP($A19,'Return Data'!$B$7:$R$2292,13,0)</f>
        <v>4.5796000000000001</v>
      </c>
      <c r="K19" s="61">
        <f t="shared" si="3"/>
        <v>5</v>
      </c>
      <c r="L19" s="60">
        <f>VLOOKUP($A19,'Return Data'!$B$7:$R$2292,17,0)</f>
        <v>9.5169999999999995</v>
      </c>
      <c r="M19" s="61">
        <f t="shared" si="4"/>
        <v>2</v>
      </c>
      <c r="N19" s="60">
        <f>VLOOKUP($A19,'Return Data'!$B$7:$R$2292,14,0)</f>
        <v>11.711</v>
      </c>
      <c r="O19" s="61">
        <f t="shared" si="5"/>
        <v>2</v>
      </c>
      <c r="P19" s="60">
        <f>VLOOKUP($A19,'Return Data'!$B$7:$R$2292,15,0)</f>
        <v>9.7774999999999999</v>
      </c>
      <c r="Q19" s="61">
        <f t="shared" si="6"/>
        <v>1</v>
      </c>
      <c r="R19" s="60">
        <f>VLOOKUP($A19,'Return Data'!$B$7:$R$2292,16,0)</f>
        <v>10.584</v>
      </c>
      <c r="S19" s="62">
        <f t="shared" si="7"/>
        <v>2</v>
      </c>
    </row>
    <row r="20" spans="1:19" x14ac:dyDescent="0.3">
      <c r="A20" s="58" t="s">
        <v>1477</v>
      </c>
      <c r="B20" s="59">
        <f>VLOOKUP($A20,'Return Data'!$B$7:$R$2292,3,0)</f>
        <v>0</v>
      </c>
      <c r="C20" s="60">
        <f>VLOOKUP($A20,'Return Data'!$B$7:$R$2292,4,0)</f>
        <v>0</v>
      </c>
      <c r="D20" s="60">
        <f>VLOOKUP($A20,'Return Data'!$B$7:$R$2292,10,0)</f>
        <v>0</v>
      </c>
      <c r="E20" s="61">
        <f t="shared" si="0"/>
        <v>19</v>
      </c>
      <c r="F20" s="60">
        <f>VLOOKUP($A20,'Return Data'!$B$7:$R$2292,11,0)</f>
        <v>0</v>
      </c>
      <c r="G20" s="61">
        <f t="shared" si="1"/>
        <v>19</v>
      </c>
      <c r="H20" s="60">
        <f>VLOOKUP($A20,'Return Data'!$B$7:$R$2292,12,0)</f>
        <v>0</v>
      </c>
      <c r="I20" s="61">
        <f t="shared" si="2"/>
        <v>19</v>
      </c>
      <c r="J20" s="60">
        <f>VLOOKUP($A20,'Return Data'!$B$7:$R$2292,13,0)</f>
        <v>0</v>
      </c>
      <c r="K20" s="61">
        <f t="shared" si="3"/>
        <v>18</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1478</v>
      </c>
      <c r="B21" s="59">
        <f>VLOOKUP($A21,'Return Data'!$B$7:$R$2292,3,0)</f>
        <v>44942</v>
      </c>
      <c r="C21" s="60">
        <f>VLOOKUP($A21,'Return Data'!$B$7:$R$2292,4,0)</f>
        <v>74.220699999999994</v>
      </c>
      <c r="D21" s="60">
        <f>VLOOKUP($A21,'Return Data'!$B$7:$R$2292,10,0)</f>
        <v>7.8213999999999997</v>
      </c>
      <c r="E21" s="61">
        <f t="shared" si="0"/>
        <v>14</v>
      </c>
      <c r="F21" s="60">
        <f>VLOOKUP($A21,'Return Data'!$B$7:$R$2292,11,0)</f>
        <v>7.6407999999999996</v>
      </c>
      <c r="G21" s="61">
        <f t="shared" si="1"/>
        <v>17</v>
      </c>
      <c r="H21" s="60">
        <f>VLOOKUP($A21,'Return Data'!$B$7:$R$2292,12,0)</f>
        <v>3.6267999999999998</v>
      </c>
      <c r="I21" s="61">
        <f t="shared" si="2"/>
        <v>15</v>
      </c>
      <c r="J21" s="60">
        <f>VLOOKUP($A21,'Return Data'!$B$7:$R$2292,13,0)</f>
        <v>1.1411</v>
      </c>
      <c r="K21" s="61">
        <f t="shared" si="3"/>
        <v>15</v>
      </c>
      <c r="L21" s="60">
        <f>VLOOKUP($A21,'Return Data'!$B$7:$R$2292,17,0)</f>
        <v>4.7252000000000001</v>
      </c>
      <c r="M21" s="61">
        <f t="shared" si="4"/>
        <v>17</v>
      </c>
      <c r="N21" s="60">
        <f>VLOOKUP($A21,'Return Data'!$B$7:$R$2292,14,0)</f>
        <v>6.8315000000000001</v>
      </c>
      <c r="O21" s="61">
        <f t="shared" si="5"/>
        <v>15</v>
      </c>
      <c r="P21" s="60">
        <f>VLOOKUP($A21,'Return Data'!$B$7:$R$2292,15,0)</f>
        <v>6.5038</v>
      </c>
      <c r="Q21" s="61">
        <f t="shared" si="6"/>
        <v>13</v>
      </c>
      <c r="R21" s="60">
        <f>VLOOKUP($A21,'Return Data'!$B$7:$R$2292,16,0)</f>
        <v>7.6795999999999998</v>
      </c>
      <c r="S21" s="62">
        <f t="shared" si="7"/>
        <v>17</v>
      </c>
    </row>
    <row r="22" spans="1:19" x14ac:dyDescent="0.3">
      <c r="A22" s="58" t="s">
        <v>1815</v>
      </c>
      <c r="B22" s="59">
        <f>VLOOKUP($A22,'Return Data'!$B$7:$R$2292,3,0)</f>
        <v>44942</v>
      </c>
      <c r="C22" s="60">
        <f>VLOOKUP($A22,'Return Data'!$B$7:$R$2292,4,0)</f>
        <v>26.525600000000001</v>
      </c>
      <c r="D22" s="60">
        <f>VLOOKUP($A22,'Return Data'!$B$7:$R$2292,10,0)</f>
        <v>7.2152000000000003</v>
      </c>
      <c r="E22" s="61">
        <f t="shared" si="0"/>
        <v>16</v>
      </c>
      <c r="F22" s="60">
        <f>VLOOKUP($A22,'Return Data'!$B$7:$R$2292,11,0)</f>
        <v>9.5420999999999996</v>
      </c>
      <c r="G22" s="61">
        <f t="shared" si="1"/>
        <v>10</v>
      </c>
      <c r="H22" s="60">
        <f>VLOOKUP($A22,'Return Data'!$B$7:$R$2292,12,0)</f>
        <v>4.9318</v>
      </c>
      <c r="I22" s="61">
        <f t="shared" si="2"/>
        <v>9</v>
      </c>
      <c r="J22" s="60">
        <f>VLOOKUP($A22,'Return Data'!$B$7:$R$2292,13,0)</f>
        <v>3.1194999999999999</v>
      </c>
      <c r="K22" s="61">
        <f t="shared" si="3"/>
        <v>11</v>
      </c>
      <c r="L22" s="60">
        <f>VLOOKUP($A22,'Return Data'!$B$7:$R$2292,17,0)</f>
        <v>5.7085999999999997</v>
      </c>
      <c r="M22" s="61">
        <f t="shared" si="4"/>
        <v>14</v>
      </c>
      <c r="N22" s="60">
        <f>VLOOKUP($A22,'Return Data'!$B$7:$R$2292,14,0)</f>
        <v>6.0750000000000002</v>
      </c>
      <c r="O22" s="61">
        <f t="shared" si="5"/>
        <v>16</v>
      </c>
      <c r="P22" s="60">
        <f>VLOOKUP($A22,'Return Data'!$B$7:$R$2292,15,0)</f>
        <v>6.5166000000000004</v>
      </c>
      <c r="Q22" s="61">
        <f t="shared" si="6"/>
        <v>12</v>
      </c>
      <c r="R22" s="60">
        <f>VLOOKUP($A22,'Return Data'!$B$7:$R$2292,16,0)</f>
        <v>8.2753999999999994</v>
      </c>
      <c r="S22" s="62">
        <f t="shared" si="7"/>
        <v>13</v>
      </c>
    </row>
    <row r="23" spans="1:19" x14ac:dyDescent="0.3">
      <c r="A23" s="58" t="s">
        <v>1479</v>
      </c>
      <c r="B23" s="59">
        <f>VLOOKUP($A23,'Return Data'!$B$7:$R$2292,3,0)</f>
        <v>44942</v>
      </c>
      <c r="C23" s="60">
        <f>VLOOKUP($A23,'Return Data'!$B$7:$R$2292,4,0)</f>
        <v>50.058599999999998</v>
      </c>
      <c r="D23" s="60">
        <f>VLOOKUP($A23,'Return Data'!$B$7:$R$2292,10,0)</f>
        <v>8.6683000000000003</v>
      </c>
      <c r="E23" s="61">
        <f t="shared" si="0"/>
        <v>13</v>
      </c>
      <c r="F23" s="60">
        <f>VLOOKUP($A23,'Return Data'!$B$7:$R$2292,11,0)</f>
        <v>8.7525999999999993</v>
      </c>
      <c r="G23" s="61">
        <f t="shared" si="1"/>
        <v>14</v>
      </c>
      <c r="H23" s="60">
        <f>VLOOKUP($A23,'Return Data'!$B$7:$R$2292,12,0)</f>
        <v>5.8323</v>
      </c>
      <c r="I23" s="61">
        <f t="shared" si="2"/>
        <v>5</v>
      </c>
      <c r="J23" s="60">
        <f>VLOOKUP($A23,'Return Data'!$B$7:$R$2292,13,0)</f>
        <v>4.7613000000000003</v>
      </c>
      <c r="K23" s="61">
        <f t="shared" si="3"/>
        <v>4</v>
      </c>
      <c r="L23" s="60">
        <f>VLOOKUP($A23,'Return Data'!$B$7:$R$2292,17,0)</f>
        <v>7.835</v>
      </c>
      <c r="M23" s="61">
        <f t="shared" si="4"/>
        <v>9</v>
      </c>
      <c r="N23" s="60">
        <f>VLOOKUP($A23,'Return Data'!$B$7:$R$2292,14,0)</f>
        <v>2.2437999999999998</v>
      </c>
      <c r="O23" s="61">
        <f t="shared" si="5"/>
        <v>18</v>
      </c>
      <c r="P23" s="60">
        <f>VLOOKUP($A23,'Return Data'!$B$7:$R$2292,15,0)</f>
        <v>3.1486000000000001</v>
      </c>
      <c r="Q23" s="61">
        <f t="shared" si="6"/>
        <v>18</v>
      </c>
      <c r="R23" s="60">
        <f>VLOOKUP($A23,'Return Data'!$B$7:$R$2292,16,0)</f>
        <v>6.9802</v>
      </c>
      <c r="S23" s="62">
        <f t="shared" si="7"/>
        <v>18</v>
      </c>
    </row>
    <row r="24" spans="1:19" x14ac:dyDescent="0.3">
      <c r="A24" s="58" t="s">
        <v>1852</v>
      </c>
      <c r="B24" s="59">
        <f>VLOOKUP($A24,'Return Data'!$B$7:$R$2292,3,0)</f>
        <v>44942</v>
      </c>
      <c r="C24" s="60">
        <f>VLOOKUP($A24,'Return Data'!$B$7:$R$2292,4,0)</f>
        <v>60.498199999999997</v>
      </c>
      <c r="D24" s="60">
        <f>VLOOKUP($A24,'Return Data'!$B$7:$R$2292,10,0)</f>
        <v>8.7484000000000002</v>
      </c>
      <c r="E24" s="61">
        <f t="shared" si="0"/>
        <v>11</v>
      </c>
      <c r="F24" s="60">
        <f>VLOOKUP($A24,'Return Data'!$B$7:$R$2292,11,0)</f>
        <v>11.438000000000001</v>
      </c>
      <c r="G24" s="61">
        <f t="shared" si="1"/>
        <v>3</v>
      </c>
      <c r="H24" s="60">
        <f>VLOOKUP($A24,'Return Data'!$B$7:$R$2292,12,0)</f>
        <v>6.8879000000000001</v>
      </c>
      <c r="I24" s="61">
        <f t="shared" si="2"/>
        <v>3</v>
      </c>
      <c r="J24" s="60">
        <f>VLOOKUP($A24,'Return Data'!$B$7:$R$2292,13,0)</f>
        <v>4.2720000000000002</v>
      </c>
      <c r="K24" s="61">
        <f t="shared" si="3"/>
        <v>7</v>
      </c>
      <c r="L24" s="60">
        <f>VLOOKUP($A24,'Return Data'!$B$7:$R$2292,17,0)</f>
        <v>9.3584999999999994</v>
      </c>
      <c r="M24" s="61">
        <f t="shared" si="4"/>
        <v>4</v>
      </c>
      <c r="N24" s="60">
        <f>VLOOKUP($A24,'Return Data'!$B$7:$R$2292,14,0)</f>
        <v>11.113</v>
      </c>
      <c r="O24" s="61">
        <f t="shared" si="5"/>
        <v>3</v>
      </c>
      <c r="P24" s="60">
        <f>VLOOKUP($A24,'Return Data'!$B$7:$R$2292,15,0)</f>
        <v>8.6793999999999993</v>
      </c>
      <c r="Q24" s="61">
        <f t="shared" si="6"/>
        <v>4</v>
      </c>
      <c r="R24" s="60">
        <f>VLOOKUP($A24,'Return Data'!$B$7:$R$2292,16,0)</f>
        <v>9.7238000000000007</v>
      </c>
      <c r="S24" s="62">
        <f t="shared" si="7"/>
        <v>4</v>
      </c>
    </row>
    <row r="25" spans="1:19" x14ac:dyDescent="0.3">
      <c r="A25" s="58" t="s">
        <v>1481</v>
      </c>
      <c r="B25" s="59">
        <f>VLOOKUP($A25,'Return Data'!$B$7:$R$2292,3,0)</f>
        <v>44942</v>
      </c>
      <c r="C25" s="60">
        <f>VLOOKUP($A25,'Return Data'!$B$7:$R$2292,4,0)</f>
        <v>26.198499999999999</v>
      </c>
      <c r="D25" s="60">
        <f>VLOOKUP($A25,'Return Data'!$B$7:$R$2292,10,0)</f>
        <v>9.0267999999999997</v>
      </c>
      <c r="E25" s="61">
        <f t="shared" si="0"/>
        <v>8</v>
      </c>
      <c r="F25" s="60">
        <f>VLOOKUP($A25,'Return Data'!$B$7:$R$2292,11,0)</f>
        <v>10.1813</v>
      </c>
      <c r="G25" s="61">
        <f t="shared" si="1"/>
        <v>7</v>
      </c>
      <c r="H25" s="60">
        <f>VLOOKUP($A25,'Return Data'!$B$7:$R$2292,12,0)</f>
        <v>5.3558000000000003</v>
      </c>
      <c r="I25" s="61">
        <f t="shared" si="2"/>
        <v>8</v>
      </c>
      <c r="J25" s="60">
        <f>VLOOKUP($A25,'Return Data'!$B$7:$R$2292,13,0)</f>
        <v>2.7107000000000001</v>
      </c>
      <c r="K25" s="61">
        <f t="shared" si="3"/>
        <v>14</v>
      </c>
      <c r="L25" s="60">
        <f>VLOOKUP($A25,'Return Data'!$B$7:$R$2292,17,0)</f>
        <v>8.7935999999999996</v>
      </c>
      <c r="M25" s="61">
        <f t="shared" si="4"/>
        <v>6</v>
      </c>
      <c r="N25" s="60">
        <f>VLOOKUP($A25,'Return Data'!$B$7:$R$2292,14,0)</f>
        <v>8.7218</v>
      </c>
      <c r="O25" s="61">
        <f t="shared" si="5"/>
        <v>10</v>
      </c>
      <c r="P25" s="60">
        <f>VLOOKUP($A25,'Return Data'!$B$7:$R$2292,15,0)</f>
        <v>5.8146000000000004</v>
      </c>
      <c r="Q25" s="61">
        <f t="shared" si="6"/>
        <v>16</v>
      </c>
      <c r="R25" s="60">
        <f>VLOOKUP($A25,'Return Data'!$B$7:$R$2292,16,0)</f>
        <v>8.1090999999999998</v>
      </c>
      <c r="S25" s="62">
        <f t="shared" si="7"/>
        <v>16</v>
      </c>
    </row>
    <row r="26" spans="1:19" x14ac:dyDescent="0.3">
      <c r="A26" s="58" t="s">
        <v>1482</v>
      </c>
      <c r="B26" s="59">
        <f>VLOOKUP($A26,'Return Data'!$B$7:$R$2292,3,0)</f>
        <v>0</v>
      </c>
      <c r="C26" s="60">
        <f>VLOOKUP($A26,'Return Data'!$B$7:$R$2292,4,0)</f>
        <v>0</v>
      </c>
      <c r="D26" s="60">
        <f>VLOOKUP($A26,'Return Data'!$B$7:$R$2292,10,0)</f>
        <v>0</v>
      </c>
      <c r="E26" s="61">
        <f t="shared" si="0"/>
        <v>19</v>
      </c>
      <c r="F26" s="60">
        <f>VLOOKUP($A26,'Return Data'!$B$7:$R$2292,11,0)</f>
        <v>0</v>
      </c>
      <c r="G26" s="61">
        <f t="shared" si="1"/>
        <v>19</v>
      </c>
      <c r="H26" s="60">
        <f>VLOOKUP($A26,'Return Data'!$B$7:$R$2292,12,0)</f>
        <v>0</v>
      </c>
      <c r="I26" s="61">
        <f t="shared" si="2"/>
        <v>19</v>
      </c>
      <c r="J26" s="60">
        <f>VLOOKUP($A26,'Return Data'!$B$7:$R$2292,13,0)</f>
        <v>0</v>
      </c>
      <c r="K26" s="61">
        <f t="shared" ref="K26" si="8">RANK(J26,J$8:J$27,0)</f>
        <v>18</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9">RANK(R26,R$8:R$27,0)</f>
        <v>19</v>
      </c>
    </row>
    <row r="27" spans="1:19" x14ac:dyDescent="0.3">
      <c r="A27" s="58" t="s">
        <v>1483</v>
      </c>
      <c r="B27" s="59">
        <f>VLOOKUP($A27,'Return Data'!$B$7:$R$2292,3,0)</f>
        <v>44942</v>
      </c>
      <c r="C27" s="60">
        <f>VLOOKUP($A27,'Return Data'!$B$7:$R$2292,4,0)</f>
        <v>57.139200000000002</v>
      </c>
      <c r="D27" s="60">
        <f>VLOOKUP($A27,'Return Data'!$B$7:$R$2292,10,0)</f>
        <v>10.3157</v>
      </c>
      <c r="E27" s="61">
        <f t="shared" si="0"/>
        <v>4</v>
      </c>
      <c r="F27" s="60">
        <f>VLOOKUP($A27,'Return Data'!$B$7:$R$2292,11,0)</f>
        <v>10.917400000000001</v>
      </c>
      <c r="G27" s="61">
        <f t="shared" si="1"/>
        <v>5</v>
      </c>
      <c r="H27" s="60">
        <f>VLOOKUP($A27,'Return Data'!$B$7:$R$2292,12,0)</f>
        <v>5.4054000000000002</v>
      </c>
      <c r="I27" s="61">
        <f t="shared" si="2"/>
        <v>7</v>
      </c>
      <c r="J27" s="60">
        <f>VLOOKUP($A27,'Return Data'!$B$7:$R$2292,13,0)</f>
        <v>3.1227999999999998</v>
      </c>
      <c r="K27" s="61">
        <f t="shared" si="3"/>
        <v>10</v>
      </c>
      <c r="L27" s="60">
        <f>VLOOKUP($A27,'Return Data'!$B$7:$R$2292,17,0)</f>
        <v>8.4413999999999998</v>
      </c>
      <c r="M27" s="61">
        <f>RANK(L27,L$8:L$27,0)</f>
        <v>7</v>
      </c>
      <c r="N27" s="60">
        <f>VLOOKUP($A27,'Return Data'!$B$7:$R$2292,14,0)</f>
        <v>9.0998999999999999</v>
      </c>
      <c r="O27" s="61">
        <f>RANK(N27,N$8:N$27,0)</f>
        <v>8</v>
      </c>
      <c r="P27" s="60">
        <f>VLOOKUP($A27,'Return Data'!$B$7:$R$2292,15,0)</f>
        <v>7.1557000000000004</v>
      </c>
      <c r="Q27" s="61">
        <f>RANK(P27,P$8:P$27,0)</f>
        <v>8</v>
      </c>
      <c r="R27" s="60">
        <f>VLOOKUP($A27,'Return Data'!$B$7:$R$2292,16,0)</f>
        <v>9.4178999999999995</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8.0239399999999996</v>
      </c>
      <c r="E29" s="69"/>
      <c r="F29" s="70">
        <f>AVERAGE(F8:F27)</f>
        <v>8.7967199999999988</v>
      </c>
      <c r="G29" s="69"/>
      <c r="H29" s="70">
        <f>AVERAGE(H8:H27)</f>
        <v>4.3996250000000012</v>
      </c>
      <c r="I29" s="69"/>
      <c r="J29" s="70">
        <f>AVERAGE(J8:J27)</f>
        <v>3.63842</v>
      </c>
      <c r="K29" s="69"/>
      <c r="L29" s="70">
        <f>AVERAGE(L8:L27)</f>
        <v>6.8922749999999997</v>
      </c>
      <c r="M29" s="69"/>
      <c r="N29" s="70">
        <f>AVERAGE(N8:N27)</f>
        <v>7.6665800000000006</v>
      </c>
      <c r="O29" s="69"/>
      <c r="P29" s="70">
        <f>AVERAGE(P8:P27)</f>
        <v>6.3388350000000004</v>
      </c>
      <c r="Q29" s="69"/>
      <c r="R29" s="70">
        <f>AVERAGE(R8:R27)</f>
        <v>8.0736900000000027</v>
      </c>
      <c r="S29" s="71"/>
    </row>
    <row r="30" spans="1:19" x14ac:dyDescent="0.3">
      <c r="A30" s="68" t="s">
        <v>28</v>
      </c>
      <c r="B30" s="69"/>
      <c r="C30" s="69"/>
      <c r="D30" s="70">
        <f>MIN(D8:D27)</f>
        <v>0</v>
      </c>
      <c r="E30" s="69"/>
      <c r="F30" s="70">
        <f>MIN(F8:F27)</f>
        <v>0</v>
      </c>
      <c r="G30" s="69"/>
      <c r="H30" s="70">
        <f>MIN(H8:H27)</f>
        <v>0</v>
      </c>
      <c r="I30" s="69"/>
      <c r="J30" s="70">
        <f>MIN(J8:J27)</f>
        <v>-0.28299999999999997</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14.6251</v>
      </c>
      <c r="E31" s="73"/>
      <c r="F31" s="74">
        <f>MAX(F8:F27)</f>
        <v>13.546900000000001</v>
      </c>
      <c r="G31" s="73"/>
      <c r="H31" s="74">
        <f>MAX(H8:H27)</f>
        <v>7.4269999999999996</v>
      </c>
      <c r="I31" s="73"/>
      <c r="J31" s="74">
        <f>MAX(J8:J27)</f>
        <v>20.0868</v>
      </c>
      <c r="K31" s="73"/>
      <c r="L31" s="74">
        <f>MAX(L8:L27)</f>
        <v>15.0642</v>
      </c>
      <c r="M31" s="73"/>
      <c r="N31" s="74">
        <f>MAX(N8:N27)</f>
        <v>14.0427</v>
      </c>
      <c r="O31" s="73"/>
      <c r="P31" s="74">
        <f>MAX(P8:P27)</f>
        <v>9.7774999999999999</v>
      </c>
      <c r="Q31" s="73"/>
      <c r="R31" s="74">
        <f>MAX(R8:R27)</f>
        <v>10.6166</v>
      </c>
      <c r="S31" s="75"/>
    </row>
    <row r="32" spans="1:19" x14ac:dyDescent="0.3">
      <c r="A32" s="99" t="s">
        <v>429</v>
      </c>
    </row>
    <row r="33" spans="1:1" x14ac:dyDescent="0.3">
      <c r="A33" s="14" t="s">
        <v>340</v>
      </c>
    </row>
  </sheetData>
  <sheetProtection algorithmName="SHA-512" hashValue="YHmkVRQkaDng0U3UYZ1Muqya56GuFj6gy6oQa4jKM5o9JmTKjK1Bi6mlSbifBMzieD7PXuEXYJauTTevvBpsIw==" saltValue="X6/P5e/t0rI3erZZxhbYSQ=="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1484</v>
      </c>
      <c r="B8" s="59">
        <f>VLOOKUP($A8,'Return Data'!$B$7:$R$2292,3,0)</f>
        <v>44942</v>
      </c>
      <c r="C8" s="60">
        <f>VLOOKUP($A8,'Return Data'!$B$7:$R$2292,4,0)</f>
        <v>52.828400000000002</v>
      </c>
      <c r="D8" s="60">
        <f>VLOOKUP($A8,'Return Data'!$B$7:$R$2292,10,0)</f>
        <v>7.8520000000000003</v>
      </c>
      <c r="E8" s="61">
        <f t="shared" ref="E8:E27" si="0">RANK(D8,D$8:D$27,0)</f>
        <v>12</v>
      </c>
      <c r="F8" s="60">
        <f>VLOOKUP($A8,'Return Data'!$B$7:$R$2292,11,0)</f>
        <v>8.8902000000000001</v>
      </c>
      <c r="G8" s="61">
        <f t="shared" ref="G8:G27" si="1">RANK(F8,F$8:F$27,0)</f>
        <v>8</v>
      </c>
      <c r="H8" s="60">
        <f>VLOOKUP($A8,'Return Data'!$B$7:$R$2292,12,0)</f>
        <v>3.6132</v>
      </c>
      <c r="I8" s="61">
        <f t="shared" ref="I8:I27" si="2">RANK(H8,H$8:H$27,0)</f>
        <v>9</v>
      </c>
      <c r="J8" s="60">
        <f>VLOOKUP($A8,'Return Data'!$B$7:$R$2292,13,0)</f>
        <v>4.3135000000000003</v>
      </c>
      <c r="K8" s="61">
        <f t="shared" ref="K8:K27" si="3">RANK(J8,J$8:J$27,0)</f>
        <v>3</v>
      </c>
      <c r="L8" s="60">
        <f>VLOOKUP($A8,'Return Data'!$B$7:$R$2292,17,0)</f>
        <v>8.1867000000000001</v>
      </c>
      <c r="M8" s="61">
        <f t="shared" ref="M8:M25" si="4">RANK(L8,L$8:L$27,0)</f>
        <v>4</v>
      </c>
      <c r="N8" s="60">
        <f>VLOOKUP($A8,'Return Data'!$B$7:$R$2292,14,0)</f>
        <v>8.9468999999999994</v>
      </c>
      <c r="O8" s="61">
        <f t="shared" ref="O8:O25" si="5">RANK(N8,N$8:N$27,0)</f>
        <v>5</v>
      </c>
      <c r="P8" s="60">
        <f>VLOOKUP($A8,'Return Data'!$B$7:$R$2292,15,0)</f>
        <v>6.3456999999999999</v>
      </c>
      <c r="Q8" s="61">
        <f t="shared" ref="Q8:Q25" si="6">RANK(P8,P$8:P$27,0)</f>
        <v>7</v>
      </c>
      <c r="R8" s="60">
        <f>VLOOKUP($A8,'Return Data'!$B$7:$R$2292,16,0)</f>
        <v>9.3269000000000002</v>
      </c>
      <c r="S8" s="62">
        <f t="shared" ref="S8:S27" si="7">RANK(R8,R$8:R$27,0)</f>
        <v>3</v>
      </c>
    </row>
    <row r="9" spans="1:20" x14ac:dyDescent="0.3">
      <c r="A9" s="58" t="s">
        <v>1839</v>
      </c>
      <c r="B9" s="59">
        <f>VLOOKUP($A9,'Return Data'!$B$7:$R$2292,3,0)</f>
        <v>44942</v>
      </c>
      <c r="C9" s="60">
        <f>VLOOKUP($A9,'Return Data'!$B$7:$R$2292,4,0)</f>
        <v>24.529499999999999</v>
      </c>
      <c r="D9" s="60">
        <f>VLOOKUP($A9,'Return Data'!$B$7:$R$2292,10,0)</f>
        <v>3.081</v>
      </c>
      <c r="E9" s="61">
        <f t="shared" si="0"/>
        <v>18</v>
      </c>
      <c r="F9" s="60">
        <f>VLOOKUP($A9,'Return Data'!$B$7:$R$2292,11,0)</f>
        <v>6.9580000000000002</v>
      </c>
      <c r="G9" s="61">
        <f t="shared" si="1"/>
        <v>16</v>
      </c>
      <c r="H9" s="60">
        <f>VLOOKUP($A9,'Return Data'!$B$7:$R$2292,12,0)</f>
        <v>1.1207</v>
      </c>
      <c r="I9" s="61">
        <f t="shared" si="2"/>
        <v>17</v>
      </c>
      <c r="J9" s="60">
        <f>VLOOKUP($A9,'Return Data'!$B$7:$R$2292,13,0)</f>
        <v>-0.80349999999999999</v>
      </c>
      <c r="K9" s="61">
        <f t="shared" si="3"/>
        <v>19</v>
      </c>
      <c r="L9" s="60">
        <f>VLOOKUP($A9,'Return Data'!$B$7:$R$2292,17,0)</f>
        <v>5.1580000000000004</v>
      </c>
      <c r="M9" s="61">
        <f t="shared" si="4"/>
        <v>13</v>
      </c>
      <c r="N9" s="60">
        <f>VLOOKUP($A9,'Return Data'!$B$7:$R$2292,14,0)</f>
        <v>7.7442000000000002</v>
      </c>
      <c r="O9" s="61">
        <f t="shared" si="5"/>
        <v>10</v>
      </c>
      <c r="P9" s="60">
        <f>VLOOKUP($A9,'Return Data'!$B$7:$R$2292,15,0)</f>
        <v>5.7176</v>
      </c>
      <c r="Q9" s="61">
        <f t="shared" si="6"/>
        <v>9</v>
      </c>
      <c r="R9" s="60">
        <f>VLOOKUP($A9,'Return Data'!$B$7:$R$2292,16,0)</f>
        <v>7.4347000000000003</v>
      </c>
      <c r="S9" s="62">
        <f t="shared" si="7"/>
        <v>15</v>
      </c>
    </row>
    <row r="10" spans="1:20" x14ac:dyDescent="0.3">
      <c r="A10" s="58" t="s">
        <v>1909</v>
      </c>
      <c r="B10" s="59">
        <f>VLOOKUP($A10,'Return Data'!$B$7:$R$2292,3,0)</f>
        <v>44942</v>
      </c>
      <c r="C10" s="60">
        <f>VLOOKUP($A10,'Return Data'!$B$7:$R$2292,4,0)</f>
        <v>35.575299999999999</v>
      </c>
      <c r="D10" s="60">
        <f>VLOOKUP($A10,'Return Data'!$B$7:$R$2292,10,0)</f>
        <v>6.0861999999999998</v>
      </c>
      <c r="E10" s="61">
        <f t="shared" si="0"/>
        <v>15</v>
      </c>
      <c r="F10" s="60">
        <f>VLOOKUP($A10,'Return Data'!$B$7:$R$2292,11,0)</f>
        <v>7.5303000000000004</v>
      </c>
      <c r="G10" s="61">
        <f t="shared" si="1"/>
        <v>14</v>
      </c>
      <c r="H10" s="60">
        <f>VLOOKUP($A10,'Return Data'!$B$7:$R$2292,12,0)</f>
        <v>2.9845000000000002</v>
      </c>
      <c r="I10" s="61">
        <f t="shared" si="2"/>
        <v>14</v>
      </c>
      <c r="J10" s="60">
        <f>VLOOKUP($A10,'Return Data'!$B$7:$R$2292,13,0)</f>
        <v>1.3023</v>
      </c>
      <c r="K10" s="61">
        <f t="shared" si="3"/>
        <v>14</v>
      </c>
      <c r="L10" s="60">
        <f>VLOOKUP($A10,'Return Data'!$B$7:$R$2292,17,0)</f>
        <v>3.8824999999999998</v>
      </c>
      <c r="M10" s="61">
        <f t="shared" si="4"/>
        <v>16</v>
      </c>
      <c r="N10" s="60">
        <f>VLOOKUP($A10,'Return Data'!$B$7:$R$2292,14,0)</f>
        <v>5.577</v>
      </c>
      <c r="O10" s="61">
        <f t="shared" si="5"/>
        <v>15</v>
      </c>
      <c r="P10" s="60">
        <f>VLOOKUP($A10,'Return Data'!$B$7:$R$2292,15,0)</f>
        <v>5.5987999999999998</v>
      </c>
      <c r="Q10" s="61">
        <f t="shared" si="6"/>
        <v>12</v>
      </c>
      <c r="R10" s="60">
        <f>VLOOKUP($A10,'Return Data'!$B$7:$R$2292,16,0)</f>
        <v>7.1703000000000001</v>
      </c>
      <c r="S10" s="62">
        <f t="shared" si="7"/>
        <v>16</v>
      </c>
    </row>
    <row r="11" spans="1:20" x14ac:dyDescent="0.3">
      <c r="A11" s="58" t="s">
        <v>1963</v>
      </c>
      <c r="B11" s="59">
        <f>VLOOKUP($A11,'Return Data'!$B$7:$R$2292,3,0)</f>
        <v>44942</v>
      </c>
      <c r="C11" s="60">
        <f>VLOOKUP($A11,'Return Data'!$B$7:$R$2292,4,0)</f>
        <v>28.002500000000001</v>
      </c>
      <c r="D11" s="60">
        <f>VLOOKUP($A11,'Return Data'!$B$7:$R$2292,10,0)</f>
        <v>8.1751000000000005</v>
      </c>
      <c r="E11" s="61">
        <f t="shared" si="0"/>
        <v>8</v>
      </c>
      <c r="F11" s="60">
        <f>VLOOKUP($A11,'Return Data'!$B$7:$R$2292,11,0)</f>
        <v>8.0015000000000001</v>
      </c>
      <c r="G11" s="61">
        <f t="shared" si="1"/>
        <v>12</v>
      </c>
      <c r="H11" s="60">
        <f>VLOOKUP($A11,'Return Data'!$B$7:$R$2292,12,0)</f>
        <v>3.3529</v>
      </c>
      <c r="I11" s="61">
        <f t="shared" si="2"/>
        <v>11</v>
      </c>
      <c r="J11" s="60">
        <f>VLOOKUP($A11,'Return Data'!$B$7:$R$2292,13,0)</f>
        <v>19.403099999999998</v>
      </c>
      <c r="K11" s="61">
        <f t="shared" si="3"/>
        <v>1</v>
      </c>
      <c r="L11" s="60">
        <f>VLOOKUP($A11,'Return Data'!$B$7:$R$2292,17,0)</f>
        <v>14.4535</v>
      </c>
      <c r="M11" s="61">
        <f t="shared" si="4"/>
        <v>1</v>
      </c>
      <c r="N11" s="60">
        <f>VLOOKUP($A11,'Return Data'!$B$7:$R$2292,14,0)</f>
        <v>13.402900000000001</v>
      </c>
      <c r="O11" s="61">
        <f t="shared" si="5"/>
        <v>1</v>
      </c>
      <c r="P11" s="60">
        <f>VLOOKUP($A11,'Return Data'!$B$7:$R$2292,15,0)</f>
        <v>5.6688000000000001</v>
      </c>
      <c r="Q11" s="61">
        <f t="shared" si="6"/>
        <v>10</v>
      </c>
      <c r="R11" s="60">
        <f>VLOOKUP($A11,'Return Data'!$B$7:$R$2292,16,0)</f>
        <v>7.7232000000000003</v>
      </c>
      <c r="S11" s="62">
        <f t="shared" si="7"/>
        <v>13</v>
      </c>
    </row>
    <row r="12" spans="1:20" x14ac:dyDescent="0.3">
      <c r="A12" s="58" t="s">
        <v>1486</v>
      </c>
      <c r="B12" s="59">
        <f>VLOOKUP($A12,'Return Data'!$B$7:$R$2292,3,0)</f>
        <v>44942</v>
      </c>
      <c r="C12" s="60">
        <f>VLOOKUP($A12,'Return Data'!$B$7:$R$2292,4,0)</f>
        <v>89.243125260856203</v>
      </c>
      <c r="D12" s="60">
        <f>VLOOKUP($A12,'Return Data'!$B$7:$R$2292,10,0)</f>
        <v>7.6075999999999997</v>
      </c>
      <c r="E12" s="61">
        <f t="shared" si="0"/>
        <v>13</v>
      </c>
      <c r="F12" s="60">
        <f>VLOOKUP($A12,'Return Data'!$B$7:$R$2292,11,0)</f>
        <v>8.4541000000000004</v>
      </c>
      <c r="G12" s="61">
        <f t="shared" si="1"/>
        <v>9</v>
      </c>
      <c r="H12" s="60">
        <f>VLOOKUP($A12,'Return Data'!$B$7:$R$2292,12,0)</f>
        <v>3.5413000000000001</v>
      </c>
      <c r="I12" s="61">
        <f t="shared" si="2"/>
        <v>10</v>
      </c>
      <c r="J12" s="60">
        <f>VLOOKUP($A12,'Return Data'!$B$7:$R$2292,13,0)</f>
        <v>1.6112</v>
      </c>
      <c r="K12" s="61">
        <f t="shared" si="3"/>
        <v>12</v>
      </c>
      <c r="L12" s="60">
        <f>VLOOKUP($A12,'Return Data'!$B$7:$R$2292,17,0)</f>
        <v>6.0430000000000001</v>
      </c>
      <c r="M12" s="61">
        <f t="shared" si="4"/>
        <v>10</v>
      </c>
      <c r="N12" s="60">
        <f>VLOOKUP($A12,'Return Data'!$B$7:$R$2292,14,0)</f>
        <v>8.3846000000000007</v>
      </c>
      <c r="O12" s="61">
        <f t="shared" si="5"/>
        <v>8</v>
      </c>
      <c r="P12" s="60">
        <f>VLOOKUP($A12,'Return Data'!$B$7:$R$2292,15,0)</f>
        <v>7.9927000000000001</v>
      </c>
      <c r="Q12" s="61">
        <f t="shared" si="6"/>
        <v>3</v>
      </c>
      <c r="R12" s="60">
        <f>VLOOKUP($A12,'Return Data'!$B$7:$R$2292,16,0)</f>
        <v>8.3277999999999999</v>
      </c>
      <c r="S12" s="62">
        <f t="shared" si="7"/>
        <v>9</v>
      </c>
    </row>
    <row r="13" spans="1:20" x14ac:dyDescent="0.3">
      <c r="A13" s="58" t="s">
        <v>1487</v>
      </c>
      <c r="B13" s="59">
        <f>VLOOKUP($A13,'Return Data'!$B$7:$R$2292,3,0)</f>
        <v>44942</v>
      </c>
      <c r="C13" s="60">
        <f>VLOOKUP($A13,'Return Data'!$B$7:$R$2292,4,0)</f>
        <v>45.249000000000002</v>
      </c>
      <c r="D13" s="60">
        <f>VLOOKUP($A13,'Return Data'!$B$7:$R$2292,10,0)</f>
        <v>10.8491</v>
      </c>
      <c r="E13" s="61">
        <f t="shared" si="0"/>
        <v>2</v>
      </c>
      <c r="F13" s="60">
        <f>VLOOKUP($A13,'Return Data'!$B$7:$R$2292,11,0)</f>
        <v>8.2484000000000002</v>
      </c>
      <c r="G13" s="61">
        <f t="shared" si="1"/>
        <v>10</v>
      </c>
      <c r="H13" s="60">
        <f>VLOOKUP($A13,'Return Data'!$B$7:$R$2292,12,0)</f>
        <v>3.3172999999999999</v>
      </c>
      <c r="I13" s="61">
        <f t="shared" si="2"/>
        <v>12</v>
      </c>
      <c r="J13" s="60">
        <f>VLOOKUP($A13,'Return Data'!$B$7:$R$2292,13,0)</f>
        <v>2.6629999999999998</v>
      </c>
      <c r="K13" s="61">
        <f t="shared" si="3"/>
        <v>9</v>
      </c>
      <c r="L13" s="60">
        <f>VLOOKUP($A13,'Return Data'!$B$7:$R$2292,17,0)</f>
        <v>5.4932999999999996</v>
      </c>
      <c r="M13" s="61">
        <f t="shared" si="4"/>
        <v>11</v>
      </c>
      <c r="N13" s="60">
        <f>VLOOKUP($A13,'Return Data'!$B$7:$R$2292,14,0)</f>
        <v>6.5308000000000002</v>
      </c>
      <c r="O13" s="61">
        <f t="shared" si="5"/>
        <v>11</v>
      </c>
      <c r="P13" s="60">
        <f>VLOOKUP($A13,'Return Data'!$B$7:$R$2292,15,0)</f>
        <v>4.3997000000000002</v>
      </c>
      <c r="Q13" s="61">
        <f t="shared" si="6"/>
        <v>17</v>
      </c>
      <c r="R13" s="60">
        <f>VLOOKUP($A13,'Return Data'!$B$7:$R$2292,16,0)</f>
        <v>8.4494000000000007</v>
      </c>
      <c r="S13" s="62">
        <f t="shared" si="7"/>
        <v>7</v>
      </c>
    </row>
    <row r="14" spans="1:20" x14ac:dyDescent="0.3">
      <c r="A14" s="58" t="s">
        <v>1488</v>
      </c>
      <c r="B14" s="59">
        <f>VLOOKUP($A14,'Return Data'!$B$7:$R$2292,3,0)</f>
        <v>44942</v>
      </c>
      <c r="C14" s="60">
        <f>VLOOKUP($A14,'Return Data'!$B$7:$R$2292,4,0)</f>
        <v>70.673100000000005</v>
      </c>
      <c r="D14" s="60">
        <f>VLOOKUP($A14,'Return Data'!$B$7:$R$2292,10,0)</f>
        <v>9.4448000000000008</v>
      </c>
      <c r="E14" s="61">
        <f t="shared" si="0"/>
        <v>5</v>
      </c>
      <c r="F14" s="60">
        <f>VLOOKUP($A14,'Return Data'!$B$7:$R$2292,11,0)</f>
        <v>10.357900000000001</v>
      </c>
      <c r="G14" s="61">
        <f t="shared" si="1"/>
        <v>4</v>
      </c>
      <c r="H14" s="60">
        <f>VLOOKUP($A14,'Return Data'!$B$7:$R$2292,12,0)</f>
        <v>4.8475000000000001</v>
      </c>
      <c r="I14" s="61">
        <f t="shared" si="2"/>
        <v>6</v>
      </c>
      <c r="J14" s="60">
        <f>VLOOKUP($A14,'Return Data'!$B$7:$R$2292,13,0)</f>
        <v>2.7119</v>
      </c>
      <c r="K14" s="61">
        <f t="shared" si="3"/>
        <v>8</v>
      </c>
      <c r="L14" s="60">
        <f>VLOOKUP($A14,'Return Data'!$B$7:$R$2292,17,0)</f>
        <v>5.3761999999999999</v>
      </c>
      <c r="M14" s="61">
        <f t="shared" si="4"/>
        <v>12</v>
      </c>
      <c r="N14" s="60">
        <f>VLOOKUP($A14,'Return Data'!$B$7:$R$2292,14,0)</f>
        <v>6.0644</v>
      </c>
      <c r="O14" s="61">
        <f t="shared" si="5"/>
        <v>13</v>
      </c>
      <c r="P14" s="60">
        <f>VLOOKUP($A14,'Return Data'!$B$7:$R$2292,15,0)</f>
        <v>5.9446000000000003</v>
      </c>
      <c r="Q14" s="61">
        <f t="shared" si="6"/>
        <v>8</v>
      </c>
      <c r="R14" s="60">
        <f>VLOOKUP($A14,'Return Data'!$B$7:$R$2292,16,0)</f>
        <v>9.1585000000000001</v>
      </c>
      <c r="S14" s="62">
        <f t="shared" si="7"/>
        <v>5</v>
      </c>
    </row>
    <row r="15" spans="1:20" x14ac:dyDescent="0.3">
      <c r="A15" s="58" t="s">
        <v>1490</v>
      </c>
      <c r="B15" s="59">
        <f>VLOOKUP($A15,'Return Data'!$B$7:$R$2292,3,0)</f>
        <v>44942</v>
      </c>
      <c r="C15" s="60">
        <f>VLOOKUP($A15,'Return Data'!$B$7:$R$2292,4,0)</f>
        <v>63.078899999999997</v>
      </c>
      <c r="D15" s="60">
        <f>VLOOKUP($A15,'Return Data'!$B$7:$R$2292,10,0)</f>
        <v>14.1252</v>
      </c>
      <c r="E15" s="61">
        <f t="shared" si="0"/>
        <v>1</v>
      </c>
      <c r="F15" s="60">
        <f>VLOOKUP($A15,'Return Data'!$B$7:$R$2292,11,0)</f>
        <v>13.035299999999999</v>
      </c>
      <c r="G15" s="61">
        <f t="shared" si="1"/>
        <v>1</v>
      </c>
      <c r="H15" s="60">
        <f>VLOOKUP($A15,'Return Data'!$B$7:$R$2292,12,0)</f>
        <v>6.7157999999999998</v>
      </c>
      <c r="I15" s="61">
        <f t="shared" si="2"/>
        <v>1</v>
      </c>
      <c r="J15" s="60">
        <f>VLOOKUP($A15,'Return Data'!$B$7:$R$2292,13,0)</f>
        <v>4.8128000000000002</v>
      </c>
      <c r="K15" s="61">
        <f t="shared" si="3"/>
        <v>2</v>
      </c>
      <c r="L15" s="60">
        <f>VLOOKUP($A15,'Return Data'!$B$7:$R$2292,17,0)</f>
        <v>8.9418000000000006</v>
      </c>
      <c r="M15" s="61">
        <f t="shared" si="4"/>
        <v>2</v>
      </c>
      <c r="N15" s="60">
        <f>VLOOKUP($A15,'Return Data'!$B$7:$R$2292,14,0)</f>
        <v>9.5540000000000003</v>
      </c>
      <c r="O15" s="61">
        <f t="shared" si="5"/>
        <v>4</v>
      </c>
      <c r="P15" s="60">
        <f>VLOOKUP($A15,'Return Data'!$B$7:$R$2292,15,0)</f>
        <v>7.3982999999999999</v>
      </c>
      <c r="Q15" s="61">
        <f t="shared" si="6"/>
        <v>5</v>
      </c>
      <c r="R15" s="60">
        <f>VLOOKUP($A15,'Return Data'!$B$7:$R$2292,16,0)</f>
        <v>10.139200000000001</v>
      </c>
      <c r="S15" s="62">
        <f t="shared" si="7"/>
        <v>1</v>
      </c>
    </row>
    <row r="16" spans="1:20" x14ac:dyDescent="0.3">
      <c r="A16" t="s">
        <v>2017</v>
      </c>
      <c r="B16" s="59">
        <f>VLOOKUP($A16,'Return Data'!$B$7:$R$2292,3,0)</f>
        <v>44942</v>
      </c>
      <c r="C16" s="60">
        <f>VLOOKUP($A16,'Return Data'!$B$7:$R$2292,4,0)</f>
        <v>46.532299999999999</v>
      </c>
      <c r="D16" s="60">
        <f>VLOOKUP($A16,'Return Data'!$B$7:$R$2292,10,0)</f>
        <v>7.9492000000000003</v>
      </c>
      <c r="E16" s="61">
        <f t="shared" si="0"/>
        <v>11</v>
      </c>
      <c r="F16" s="60">
        <f>VLOOKUP($A16,'Return Data'!$B$7:$R$2292,11,0)</f>
        <v>7.4941000000000004</v>
      </c>
      <c r="G16" s="61">
        <f t="shared" si="1"/>
        <v>15</v>
      </c>
      <c r="H16" s="60">
        <f>VLOOKUP($A16,'Return Data'!$B$7:$R$2292,12,0)</f>
        <v>2.0966999999999998</v>
      </c>
      <c r="I16" s="61">
        <f t="shared" si="2"/>
        <v>16</v>
      </c>
      <c r="J16" s="60">
        <f>VLOOKUP($A16,'Return Data'!$B$7:$R$2292,13,0)</f>
        <v>-0.42899999999999999</v>
      </c>
      <c r="K16" s="61">
        <f t="shared" si="3"/>
        <v>18</v>
      </c>
      <c r="L16" s="60">
        <f>VLOOKUP($A16,'Return Data'!$B$7:$R$2292,17,0)</f>
        <v>4.0552000000000001</v>
      </c>
      <c r="M16" s="61">
        <f t="shared" si="4"/>
        <v>14</v>
      </c>
      <c r="N16" s="60">
        <f>VLOOKUP($A16,'Return Data'!$B$7:$R$2292,14,0)</f>
        <v>6.1730999999999998</v>
      </c>
      <c r="O16" s="61">
        <f t="shared" si="5"/>
        <v>12</v>
      </c>
      <c r="P16" s="60">
        <f>VLOOKUP($A16,'Return Data'!$B$7:$R$2292,15,0)</f>
        <v>5.6285999999999996</v>
      </c>
      <c r="Q16" s="61">
        <f t="shared" si="6"/>
        <v>11</v>
      </c>
      <c r="R16" s="60">
        <f>VLOOKUP($A16,'Return Data'!$B$7:$R$2292,16,0)</f>
        <v>8.4720999999999993</v>
      </c>
      <c r="S16" s="62">
        <f t="shared" si="7"/>
        <v>6</v>
      </c>
    </row>
    <row r="17" spans="1:19" x14ac:dyDescent="0.3">
      <c r="A17" s="58" t="s">
        <v>1491</v>
      </c>
      <c r="B17" s="59">
        <f>VLOOKUP($A17,'Return Data'!$B$7:$R$2292,3,0)</f>
        <v>44942</v>
      </c>
      <c r="C17" s="60">
        <f>VLOOKUP($A17,'Return Data'!$B$7:$R$2292,4,0)</f>
        <v>58.295499999999997</v>
      </c>
      <c r="D17" s="60">
        <f>VLOOKUP($A17,'Return Data'!$B$7:$R$2292,10,0)</f>
        <v>8.4</v>
      </c>
      <c r="E17" s="61">
        <f t="shared" si="0"/>
        <v>6</v>
      </c>
      <c r="F17" s="60">
        <f>VLOOKUP($A17,'Return Data'!$B$7:$R$2292,11,0)</f>
        <v>9.4619999999999997</v>
      </c>
      <c r="G17" s="61">
        <f t="shared" si="1"/>
        <v>6</v>
      </c>
      <c r="H17" s="60">
        <f>VLOOKUP($A17,'Return Data'!$B$7:$R$2292,12,0)</f>
        <v>5.5273000000000003</v>
      </c>
      <c r="I17" s="61">
        <f t="shared" si="2"/>
        <v>4</v>
      </c>
      <c r="J17" s="60">
        <f>VLOOKUP($A17,'Return Data'!$B$7:$R$2292,13,0)</f>
        <v>3.7801999999999998</v>
      </c>
      <c r="K17" s="61">
        <f t="shared" si="3"/>
        <v>5</v>
      </c>
      <c r="L17" s="60">
        <f>VLOOKUP($A17,'Return Data'!$B$7:$R$2292,17,0)</f>
        <v>7.274</v>
      </c>
      <c r="M17" s="61">
        <f t="shared" si="4"/>
        <v>8</v>
      </c>
      <c r="N17" s="60">
        <f>VLOOKUP($A17,'Return Data'!$B$7:$R$2292,14,0)</f>
        <v>8.5157000000000007</v>
      </c>
      <c r="O17" s="61">
        <f t="shared" si="5"/>
        <v>6</v>
      </c>
      <c r="P17" s="60">
        <f>VLOOKUP($A17,'Return Data'!$B$7:$R$2292,15,0)</f>
        <v>8.14</v>
      </c>
      <c r="Q17" s="61">
        <f t="shared" si="6"/>
        <v>2</v>
      </c>
      <c r="R17" s="60">
        <f>VLOOKUP($A17,'Return Data'!$B$7:$R$2292,16,0)</f>
        <v>9.8251000000000008</v>
      </c>
      <c r="S17" s="62">
        <f t="shared" si="7"/>
        <v>2</v>
      </c>
    </row>
    <row r="18" spans="1:19" x14ac:dyDescent="0.3">
      <c r="A18" s="58" t="s">
        <v>1492</v>
      </c>
      <c r="B18" s="59">
        <f>VLOOKUP($A18,'Return Data'!$B$7:$R$2292,3,0)</f>
        <v>44942</v>
      </c>
      <c r="C18" s="60">
        <f>VLOOKUP($A18,'Return Data'!$B$7:$R$2292,4,0)</f>
        <v>25.9941</v>
      </c>
      <c r="D18" s="60">
        <f>VLOOKUP($A18,'Return Data'!$B$7:$R$2292,10,0)</f>
        <v>3.3386999999999998</v>
      </c>
      <c r="E18" s="61">
        <f t="shared" si="0"/>
        <v>17</v>
      </c>
      <c r="F18" s="60">
        <f>VLOOKUP($A18,'Return Data'!$B$7:$R$2292,11,0)</f>
        <v>5.1151999999999997</v>
      </c>
      <c r="G18" s="61">
        <f t="shared" si="1"/>
        <v>18</v>
      </c>
      <c r="H18" s="60">
        <f>VLOOKUP($A18,'Return Data'!$B$7:$R$2292,12,0)</f>
        <v>0.59109999999999996</v>
      </c>
      <c r="I18" s="61">
        <f t="shared" si="2"/>
        <v>18</v>
      </c>
      <c r="J18" s="60">
        <f>VLOOKUP($A18,'Return Data'!$B$7:$R$2292,13,0)</f>
        <v>-1.2210000000000001</v>
      </c>
      <c r="K18" s="61">
        <f t="shared" si="3"/>
        <v>20</v>
      </c>
      <c r="L18" s="60">
        <f>VLOOKUP($A18,'Return Data'!$B$7:$R$2292,17,0)</f>
        <v>2.7524999999999999</v>
      </c>
      <c r="M18" s="61">
        <f t="shared" si="4"/>
        <v>18</v>
      </c>
      <c r="N18" s="60">
        <f>VLOOKUP($A18,'Return Data'!$B$7:$R$2292,14,0)</f>
        <v>4.5736999999999997</v>
      </c>
      <c r="O18" s="61">
        <f t="shared" si="5"/>
        <v>16</v>
      </c>
      <c r="P18" s="60">
        <f>VLOOKUP($A18,'Return Data'!$B$7:$R$2292,15,0)</f>
        <v>4.7336999999999998</v>
      </c>
      <c r="Q18" s="61">
        <f t="shared" si="6"/>
        <v>16</v>
      </c>
      <c r="R18" s="60">
        <f>VLOOKUP($A18,'Return Data'!$B$7:$R$2292,16,0)</f>
        <v>7.6871999999999998</v>
      </c>
      <c r="S18" s="62">
        <f t="shared" si="7"/>
        <v>14</v>
      </c>
    </row>
    <row r="19" spans="1:19" x14ac:dyDescent="0.3">
      <c r="A19" s="58" t="s">
        <v>1494</v>
      </c>
      <c r="B19" s="59">
        <f>VLOOKUP($A19,'Return Data'!$B$7:$R$2292,3,0)</f>
        <v>44942</v>
      </c>
      <c r="C19" s="60">
        <f>VLOOKUP($A19,'Return Data'!$B$7:$R$2292,4,0)</f>
        <v>44.702199999999998</v>
      </c>
      <c r="D19" s="60">
        <f>VLOOKUP($A19,'Return Data'!$B$7:$R$2292,10,0)</f>
        <v>9.6719000000000008</v>
      </c>
      <c r="E19" s="61">
        <f t="shared" si="0"/>
        <v>4</v>
      </c>
      <c r="F19" s="60">
        <f>VLOOKUP($A19,'Return Data'!$B$7:$R$2292,11,0)</f>
        <v>11.460599999999999</v>
      </c>
      <c r="G19" s="61">
        <f t="shared" si="1"/>
        <v>2</v>
      </c>
      <c r="H19" s="60">
        <f>VLOOKUP($A19,'Return Data'!$B$7:$R$2292,12,0)</f>
        <v>5.9729000000000001</v>
      </c>
      <c r="I19" s="61">
        <f t="shared" si="2"/>
        <v>3</v>
      </c>
      <c r="J19" s="60">
        <f>VLOOKUP($A19,'Return Data'!$B$7:$R$2292,13,0)</f>
        <v>3.1389</v>
      </c>
      <c r="K19" s="61">
        <f t="shared" si="3"/>
        <v>7</v>
      </c>
      <c r="L19" s="60">
        <f>VLOOKUP($A19,'Return Data'!$B$7:$R$2292,17,0)</f>
        <v>8.0450999999999997</v>
      </c>
      <c r="M19" s="61">
        <f t="shared" si="4"/>
        <v>5</v>
      </c>
      <c r="N19" s="60">
        <f>VLOOKUP($A19,'Return Data'!$B$7:$R$2292,14,0)</f>
        <v>10.280799999999999</v>
      </c>
      <c r="O19" s="61">
        <f t="shared" si="5"/>
        <v>3</v>
      </c>
      <c r="P19" s="60">
        <f>VLOOKUP($A19,'Return Data'!$B$7:$R$2292,15,0)</f>
        <v>8.4039000000000001</v>
      </c>
      <c r="Q19" s="61">
        <f t="shared" si="6"/>
        <v>1</v>
      </c>
      <c r="R19" s="60">
        <f>VLOOKUP($A19,'Return Data'!$B$7:$R$2292,16,0)</f>
        <v>8.1390999999999991</v>
      </c>
      <c r="S19" s="62">
        <f t="shared" si="7"/>
        <v>11</v>
      </c>
    </row>
    <row r="20" spans="1:19" x14ac:dyDescent="0.3">
      <c r="A20" s="58" t="s">
        <v>1495</v>
      </c>
      <c r="B20" s="59">
        <f>VLOOKUP($A20,'Return Data'!$B$7:$R$2292,3,0)</f>
        <v>0</v>
      </c>
      <c r="C20" s="60">
        <f>VLOOKUP($A20,'Return Data'!$B$7:$R$2292,4,0)</f>
        <v>0</v>
      </c>
      <c r="D20" s="60">
        <f>VLOOKUP($A20,'Return Data'!$B$7:$R$2292,10,0)</f>
        <v>0</v>
      </c>
      <c r="E20" s="61">
        <f t="shared" si="0"/>
        <v>19</v>
      </c>
      <c r="F20" s="60">
        <f>VLOOKUP($A20,'Return Data'!$B$7:$R$2292,11,0)</f>
        <v>0</v>
      </c>
      <c r="G20" s="61">
        <f t="shared" si="1"/>
        <v>19</v>
      </c>
      <c r="H20" s="60">
        <f>VLOOKUP($A20,'Return Data'!$B$7:$R$2292,12,0)</f>
        <v>0</v>
      </c>
      <c r="I20" s="61">
        <f t="shared" si="2"/>
        <v>19</v>
      </c>
      <c r="J20" s="60">
        <f>VLOOKUP($A20,'Return Data'!$B$7:$R$2292,13,0)</f>
        <v>0</v>
      </c>
      <c r="K20" s="61">
        <f t="shared" si="3"/>
        <v>16</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1496</v>
      </c>
      <c r="B21" s="59">
        <f>VLOOKUP($A21,'Return Data'!$B$7:$R$2292,3,0)</f>
        <v>44942</v>
      </c>
      <c r="C21" s="60">
        <f>VLOOKUP($A21,'Return Data'!$B$7:$R$2292,4,0)</f>
        <v>68.563999999999993</v>
      </c>
      <c r="D21" s="60">
        <f>VLOOKUP($A21,'Return Data'!$B$7:$R$2292,10,0)</f>
        <v>6.8888999999999996</v>
      </c>
      <c r="E21" s="61">
        <f t="shared" si="0"/>
        <v>14</v>
      </c>
      <c r="F21" s="60">
        <f>VLOOKUP($A21,'Return Data'!$B$7:$R$2292,11,0)</f>
        <v>6.6917</v>
      </c>
      <c r="G21" s="61">
        <f t="shared" si="1"/>
        <v>17</v>
      </c>
      <c r="H21" s="60">
        <f>VLOOKUP($A21,'Return Data'!$B$7:$R$2292,12,0)</f>
        <v>2.6840999999999999</v>
      </c>
      <c r="I21" s="61">
        <f t="shared" si="2"/>
        <v>15</v>
      </c>
      <c r="J21" s="60">
        <f>VLOOKUP($A21,'Return Data'!$B$7:$R$2292,13,0)</f>
        <v>0.2112</v>
      </c>
      <c r="K21" s="61">
        <f t="shared" si="3"/>
        <v>15</v>
      </c>
      <c r="L21" s="60">
        <f>VLOOKUP($A21,'Return Data'!$B$7:$R$2292,17,0)</f>
        <v>3.8182</v>
      </c>
      <c r="M21" s="61">
        <f t="shared" si="4"/>
        <v>17</v>
      </c>
      <c r="N21" s="60">
        <f>VLOOKUP($A21,'Return Data'!$B$7:$R$2292,14,0)</f>
        <v>5.8643000000000001</v>
      </c>
      <c r="O21" s="61">
        <f t="shared" si="5"/>
        <v>14</v>
      </c>
      <c r="P21" s="60">
        <f>VLOOKUP($A21,'Return Data'!$B$7:$R$2292,15,0)</f>
        <v>5.5754999999999999</v>
      </c>
      <c r="Q21" s="61">
        <f t="shared" si="6"/>
        <v>13</v>
      </c>
      <c r="R21" s="60">
        <f>VLOOKUP($A21,'Return Data'!$B$7:$R$2292,16,0)</f>
        <v>8.0684000000000005</v>
      </c>
      <c r="S21" s="62">
        <f t="shared" si="7"/>
        <v>12</v>
      </c>
    </row>
    <row r="22" spans="1:19" x14ac:dyDescent="0.3">
      <c r="A22" s="58" t="s">
        <v>1816</v>
      </c>
      <c r="B22" s="59">
        <f>VLOOKUP($A22,'Return Data'!$B$7:$R$2292,3,0)</f>
        <v>44942</v>
      </c>
      <c r="C22" s="60">
        <f>VLOOKUP($A22,'Return Data'!$B$7:$R$2292,4,0)</f>
        <v>22.7194</v>
      </c>
      <c r="D22" s="60">
        <f>VLOOKUP($A22,'Return Data'!$B$7:$R$2292,10,0)</f>
        <v>5.4207000000000001</v>
      </c>
      <c r="E22" s="61">
        <f t="shared" si="0"/>
        <v>16</v>
      </c>
      <c r="F22" s="60">
        <f>VLOOKUP($A22,'Return Data'!$B$7:$R$2292,11,0)</f>
        <v>7.7001999999999997</v>
      </c>
      <c r="G22" s="61">
        <f t="shared" si="1"/>
        <v>13</v>
      </c>
      <c r="H22" s="60">
        <f>VLOOKUP($A22,'Return Data'!$B$7:$R$2292,12,0)</f>
        <v>3.2256999999999998</v>
      </c>
      <c r="I22" s="61">
        <f t="shared" si="2"/>
        <v>13</v>
      </c>
      <c r="J22" s="60">
        <f>VLOOKUP($A22,'Return Data'!$B$7:$R$2292,13,0)</f>
        <v>1.4366000000000001</v>
      </c>
      <c r="K22" s="61">
        <f t="shared" si="3"/>
        <v>13</v>
      </c>
      <c r="L22" s="60">
        <f>VLOOKUP($A22,'Return Data'!$B$7:$R$2292,17,0)</f>
        <v>3.9184999999999999</v>
      </c>
      <c r="M22" s="61">
        <f t="shared" si="4"/>
        <v>15</v>
      </c>
      <c r="N22" s="60">
        <f>VLOOKUP($A22,'Return Data'!$B$7:$R$2292,14,0)</f>
        <v>4.2927</v>
      </c>
      <c r="O22" s="61">
        <f t="shared" si="5"/>
        <v>17</v>
      </c>
      <c r="P22" s="60">
        <f>VLOOKUP($A22,'Return Data'!$B$7:$R$2292,15,0)</f>
        <v>4.7679</v>
      </c>
      <c r="Q22" s="61">
        <f t="shared" si="6"/>
        <v>15</v>
      </c>
      <c r="R22" s="60">
        <f>VLOOKUP($A22,'Return Data'!$B$7:$R$2292,16,0)</f>
        <v>6.7984999999999998</v>
      </c>
      <c r="S22" s="62">
        <f t="shared" si="7"/>
        <v>18</v>
      </c>
    </row>
    <row r="23" spans="1:19" x14ac:dyDescent="0.3">
      <c r="A23" s="58" t="s">
        <v>1497</v>
      </c>
      <c r="B23" s="59">
        <f>VLOOKUP($A23,'Return Data'!$B$7:$R$2292,3,0)</f>
        <v>44942</v>
      </c>
      <c r="C23" s="60">
        <f>VLOOKUP($A23,'Return Data'!$B$7:$R$2292,4,0)</f>
        <v>46.241399999999999</v>
      </c>
      <c r="D23" s="60">
        <f>VLOOKUP($A23,'Return Data'!$B$7:$R$2292,10,0)</f>
        <v>7.9626999999999999</v>
      </c>
      <c r="E23" s="61">
        <f t="shared" si="0"/>
        <v>10</v>
      </c>
      <c r="F23" s="60">
        <f>VLOOKUP($A23,'Return Data'!$B$7:$R$2292,11,0)</f>
        <v>8.0752000000000006</v>
      </c>
      <c r="G23" s="61">
        <f t="shared" si="1"/>
        <v>11</v>
      </c>
      <c r="H23" s="60">
        <f>VLOOKUP($A23,'Return Data'!$B$7:$R$2292,12,0)</f>
        <v>5.1318000000000001</v>
      </c>
      <c r="I23" s="61">
        <f t="shared" si="2"/>
        <v>5</v>
      </c>
      <c r="J23" s="60">
        <f>VLOOKUP($A23,'Return Data'!$B$7:$R$2292,13,0)</f>
        <v>4.0734000000000004</v>
      </c>
      <c r="K23" s="61">
        <f t="shared" si="3"/>
        <v>4</v>
      </c>
      <c r="L23" s="60">
        <f>VLOOKUP($A23,'Return Data'!$B$7:$R$2292,17,0)</f>
        <v>7.1471999999999998</v>
      </c>
      <c r="M23" s="61">
        <f t="shared" si="4"/>
        <v>9</v>
      </c>
      <c r="N23" s="60">
        <f>VLOOKUP($A23,'Return Data'!$B$7:$R$2292,14,0)</f>
        <v>1.5968</v>
      </c>
      <c r="O23" s="61">
        <f t="shared" si="5"/>
        <v>18</v>
      </c>
      <c r="P23" s="60">
        <f>VLOOKUP($A23,'Return Data'!$B$7:$R$2292,15,0)</f>
        <v>2.4064000000000001</v>
      </c>
      <c r="Q23" s="61">
        <f t="shared" si="6"/>
        <v>18</v>
      </c>
      <c r="R23" s="60">
        <f>VLOOKUP($A23,'Return Data'!$B$7:$R$2292,16,0)</f>
        <v>8.3818000000000001</v>
      </c>
      <c r="S23" s="62">
        <f t="shared" si="7"/>
        <v>8</v>
      </c>
    </row>
    <row r="24" spans="1:19" x14ac:dyDescent="0.3">
      <c r="A24" s="58" t="s">
        <v>1853</v>
      </c>
      <c r="B24" s="59">
        <f>VLOOKUP($A24,'Return Data'!$B$7:$R$2292,3,0)</f>
        <v>44942</v>
      </c>
      <c r="C24" s="60">
        <f>VLOOKUP($A24,'Return Data'!$B$7:$R$2292,4,0)</f>
        <v>56.064300000000003</v>
      </c>
      <c r="D24" s="60">
        <f>VLOOKUP($A24,'Return Data'!$B$7:$R$2292,10,0)</f>
        <v>8.1966000000000001</v>
      </c>
      <c r="E24" s="61">
        <f t="shared" si="0"/>
        <v>7</v>
      </c>
      <c r="F24" s="60">
        <f>VLOOKUP($A24,'Return Data'!$B$7:$R$2292,11,0)</f>
        <v>10.867100000000001</v>
      </c>
      <c r="G24" s="61">
        <f t="shared" si="1"/>
        <v>3</v>
      </c>
      <c r="H24" s="60">
        <f>VLOOKUP($A24,'Return Data'!$B$7:$R$2292,12,0)</f>
        <v>6.3362999999999996</v>
      </c>
      <c r="I24" s="61">
        <f t="shared" si="2"/>
        <v>2</v>
      </c>
      <c r="J24" s="60">
        <f>VLOOKUP($A24,'Return Data'!$B$7:$R$2292,13,0)</f>
        <v>3.7158000000000002</v>
      </c>
      <c r="K24" s="61">
        <f t="shared" si="3"/>
        <v>6</v>
      </c>
      <c r="L24" s="60">
        <f>VLOOKUP($A24,'Return Data'!$B$7:$R$2292,17,0)</f>
        <v>8.7524999999999995</v>
      </c>
      <c r="M24" s="61">
        <f t="shared" si="4"/>
        <v>3</v>
      </c>
      <c r="N24" s="60">
        <f>VLOOKUP($A24,'Return Data'!$B$7:$R$2292,14,0)</f>
        <v>10.476699999999999</v>
      </c>
      <c r="O24" s="61">
        <f t="shared" si="5"/>
        <v>2</v>
      </c>
      <c r="P24" s="60">
        <f>VLOOKUP($A24,'Return Data'!$B$7:$R$2292,15,0)</f>
        <v>7.9669999999999996</v>
      </c>
      <c r="Q24" s="61">
        <f t="shared" si="6"/>
        <v>4</v>
      </c>
      <c r="R24" s="60">
        <f>VLOOKUP($A24,'Return Data'!$B$7:$R$2292,16,0)</f>
        <v>8.2161000000000008</v>
      </c>
      <c r="S24" s="62">
        <f t="shared" si="7"/>
        <v>10</v>
      </c>
    </row>
    <row r="25" spans="1:19" x14ac:dyDescent="0.3">
      <c r="A25" s="58" t="s">
        <v>1499</v>
      </c>
      <c r="B25" s="59">
        <f>VLOOKUP($A25,'Return Data'!$B$7:$R$2292,3,0)</f>
        <v>44942</v>
      </c>
      <c r="C25" s="60">
        <f>VLOOKUP($A25,'Return Data'!$B$7:$R$2292,4,0)</f>
        <v>24.321400000000001</v>
      </c>
      <c r="D25" s="60">
        <f>VLOOKUP($A25,'Return Data'!$B$7:$R$2292,10,0)</f>
        <v>8.0454000000000008</v>
      </c>
      <c r="E25" s="61">
        <f t="shared" si="0"/>
        <v>9</v>
      </c>
      <c r="F25" s="60">
        <f>VLOOKUP($A25,'Return Data'!$B$7:$R$2292,11,0)</f>
        <v>9.1744000000000003</v>
      </c>
      <c r="G25" s="61">
        <f t="shared" si="1"/>
        <v>7</v>
      </c>
      <c r="H25" s="60">
        <f>VLOOKUP($A25,'Return Data'!$B$7:$R$2292,12,0)</f>
        <v>4.3761000000000001</v>
      </c>
      <c r="I25" s="61">
        <f t="shared" si="2"/>
        <v>8</v>
      </c>
      <c r="J25" s="60">
        <f>VLOOKUP($A25,'Return Data'!$B$7:$R$2292,13,0)</f>
        <v>1.7413000000000001</v>
      </c>
      <c r="K25" s="61">
        <f t="shared" si="3"/>
        <v>11</v>
      </c>
      <c r="L25" s="60">
        <f>VLOOKUP($A25,'Return Data'!$B$7:$R$2292,17,0)</f>
        <v>7.8451000000000004</v>
      </c>
      <c r="M25" s="61">
        <f t="shared" si="4"/>
        <v>6</v>
      </c>
      <c r="N25" s="60">
        <f>VLOOKUP($A25,'Return Data'!$B$7:$R$2292,14,0)</f>
        <v>7.7750000000000004</v>
      </c>
      <c r="O25" s="61">
        <f t="shared" si="5"/>
        <v>9</v>
      </c>
      <c r="P25" s="60">
        <f>VLOOKUP($A25,'Return Data'!$B$7:$R$2292,15,0)</f>
        <v>4.7747000000000002</v>
      </c>
      <c r="Q25" s="61">
        <f t="shared" si="6"/>
        <v>14</v>
      </c>
      <c r="R25" s="60">
        <f>VLOOKUP($A25,'Return Data'!$B$7:$R$2292,16,0)</f>
        <v>7.1506999999999996</v>
      </c>
      <c r="S25" s="62">
        <f t="shared" si="7"/>
        <v>17</v>
      </c>
    </row>
    <row r="26" spans="1:19" x14ac:dyDescent="0.3">
      <c r="A26" s="58" t="s">
        <v>1500</v>
      </c>
      <c r="B26" s="59">
        <f>VLOOKUP($A26,'Return Data'!$B$7:$R$2292,3,0)</f>
        <v>0</v>
      </c>
      <c r="C26" s="60">
        <f>VLOOKUP($A26,'Return Data'!$B$7:$R$2292,4,0)</f>
        <v>0</v>
      </c>
      <c r="D26" s="60">
        <f>VLOOKUP($A26,'Return Data'!$B$7:$R$2292,10,0)</f>
        <v>0</v>
      </c>
      <c r="E26" s="61">
        <f t="shared" si="0"/>
        <v>19</v>
      </c>
      <c r="F26" s="60">
        <f>VLOOKUP($A26,'Return Data'!$B$7:$R$2292,11,0)</f>
        <v>0</v>
      </c>
      <c r="G26" s="61">
        <f t="shared" si="1"/>
        <v>19</v>
      </c>
      <c r="H26" s="60">
        <f>VLOOKUP($A26,'Return Data'!$B$7:$R$2292,12,0)</f>
        <v>0</v>
      </c>
      <c r="I26" s="61">
        <f t="shared" si="2"/>
        <v>19</v>
      </c>
      <c r="J26" s="60">
        <f>VLOOKUP($A26,'Return Data'!$B$7:$R$2292,13,0)</f>
        <v>0</v>
      </c>
      <c r="K26" s="61">
        <f t="shared" si="3"/>
        <v>16</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8">RANK(R26,R$8:R$27,0)</f>
        <v>19</v>
      </c>
    </row>
    <row r="27" spans="1:19" x14ac:dyDescent="0.3">
      <c r="A27" s="58" t="s">
        <v>1501</v>
      </c>
      <c r="B27" s="59">
        <f>VLOOKUP($A27,'Return Data'!$B$7:$R$2292,3,0)</f>
        <v>44942</v>
      </c>
      <c r="C27" s="60">
        <f>VLOOKUP($A27,'Return Data'!$B$7:$R$2292,4,0)</f>
        <v>53.604799999999997</v>
      </c>
      <c r="D27" s="60">
        <f>VLOOKUP($A27,'Return Data'!$B$7:$R$2292,10,0)</f>
        <v>9.7049000000000003</v>
      </c>
      <c r="E27" s="61">
        <f t="shared" si="0"/>
        <v>3</v>
      </c>
      <c r="F27" s="60">
        <f>VLOOKUP($A27,'Return Data'!$B$7:$R$2292,11,0)</f>
        <v>10.2873</v>
      </c>
      <c r="G27" s="61">
        <f t="shared" si="1"/>
        <v>5</v>
      </c>
      <c r="H27" s="60">
        <f>VLOOKUP($A27,'Return Data'!$B$7:$R$2292,12,0)</f>
        <v>4.7954999999999997</v>
      </c>
      <c r="I27" s="61">
        <f t="shared" si="2"/>
        <v>7</v>
      </c>
      <c r="J27" s="60">
        <f>VLOOKUP($A27,'Return Data'!$B$7:$R$2292,13,0)</f>
        <v>2.5282</v>
      </c>
      <c r="K27" s="61">
        <f t="shared" si="3"/>
        <v>10</v>
      </c>
      <c r="L27" s="60">
        <f>VLOOKUP($A27,'Return Data'!$B$7:$R$2292,17,0)</f>
        <v>7.8136000000000001</v>
      </c>
      <c r="M27" s="61">
        <f>RANK(L27,L$8:L$27,0)</f>
        <v>7</v>
      </c>
      <c r="N27" s="60">
        <f>VLOOKUP($A27,'Return Data'!$B$7:$R$2292,14,0)</f>
        <v>8.4419000000000004</v>
      </c>
      <c r="O27" s="61">
        <f>RANK(N27,N$8:N$27,0)</f>
        <v>7</v>
      </c>
      <c r="P27" s="60">
        <f>VLOOKUP($A27,'Return Data'!$B$7:$R$2292,15,0)</f>
        <v>6.4817999999999998</v>
      </c>
      <c r="Q27" s="61">
        <f>RANK(P27,P$8:P$27,0)</f>
        <v>6</v>
      </c>
      <c r="R27" s="60">
        <f>VLOOKUP($A27,'Return Data'!$B$7:$R$2292,16,0)</f>
        <v>9.1895000000000007</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7.1400000000000006</v>
      </c>
      <c r="E29" s="69"/>
      <c r="F29" s="70">
        <f>AVERAGE(F8:F27)</f>
        <v>7.8901749999999993</v>
      </c>
      <c r="G29" s="69"/>
      <c r="H29" s="70">
        <f>AVERAGE(H8:H27)</f>
        <v>3.5115349999999999</v>
      </c>
      <c r="I29" s="69"/>
      <c r="J29" s="70">
        <f>AVERAGE(J8:J27)</f>
        <v>2.7494949999999996</v>
      </c>
      <c r="K29" s="69"/>
      <c r="L29" s="70">
        <f>AVERAGE(L8:L27)</f>
        <v>5.9478449999999992</v>
      </c>
      <c r="M29" s="69"/>
      <c r="N29" s="70">
        <f>AVERAGE(N8:N27)</f>
        <v>6.7097749999999987</v>
      </c>
      <c r="O29" s="69"/>
      <c r="P29" s="70">
        <f>AVERAGE(P8:P27)</f>
        <v>5.3972849999999992</v>
      </c>
      <c r="Q29" s="69"/>
      <c r="R29" s="70">
        <f>AVERAGE(R8:R27)</f>
        <v>7.4829250000000016</v>
      </c>
      <c r="S29" s="71"/>
    </row>
    <row r="30" spans="1:19" x14ac:dyDescent="0.3">
      <c r="A30" s="68" t="s">
        <v>28</v>
      </c>
      <c r="B30" s="69"/>
      <c r="C30" s="69"/>
      <c r="D30" s="70">
        <f>MIN(D8:D27)</f>
        <v>0</v>
      </c>
      <c r="E30" s="69"/>
      <c r="F30" s="70">
        <f>MIN(F8:F27)</f>
        <v>0</v>
      </c>
      <c r="G30" s="69"/>
      <c r="H30" s="70">
        <f>MIN(H8:H27)</f>
        <v>0</v>
      </c>
      <c r="I30" s="69"/>
      <c r="J30" s="70">
        <f>MIN(J8:J27)</f>
        <v>-1.2210000000000001</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14.1252</v>
      </c>
      <c r="E31" s="73"/>
      <c r="F31" s="74">
        <f>MAX(F8:F27)</f>
        <v>13.035299999999999</v>
      </c>
      <c r="G31" s="73"/>
      <c r="H31" s="74">
        <f>MAX(H8:H27)</f>
        <v>6.7157999999999998</v>
      </c>
      <c r="I31" s="73"/>
      <c r="J31" s="74">
        <f>MAX(J8:J27)</f>
        <v>19.403099999999998</v>
      </c>
      <c r="K31" s="73"/>
      <c r="L31" s="74">
        <f>MAX(L8:L27)</f>
        <v>14.4535</v>
      </c>
      <c r="M31" s="73"/>
      <c r="N31" s="74">
        <f>MAX(N8:N27)</f>
        <v>13.402900000000001</v>
      </c>
      <c r="O31" s="73"/>
      <c r="P31" s="74">
        <f>MAX(P8:P27)</f>
        <v>8.4039000000000001</v>
      </c>
      <c r="Q31" s="73"/>
      <c r="R31" s="74">
        <f>MAX(R8:R27)</f>
        <v>10.139200000000001</v>
      </c>
      <c r="S31" s="75"/>
    </row>
    <row r="32" spans="1:19" x14ac:dyDescent="0.3">
      <c r="A32" s="99" t="s">
        <v>429</v>
      </c>
    </row>
    <row r="33" spans="1:1" x14ac:dyDescent="0.3">
      <c r="A33" s="14" t="s">
        <v>340</v>
      </c>
    </row>
  </sheetData>
  <sheetProtection algorithmName="SHA-512" hashValue="7rptV3gvWheXzppeFTbRJp+3KvxsBwgmZBL6d0EeylsMQxGiPRphnmBCXXBkHsIe246TVlpsNC2V4NEfepl6QQ==" saltValue="8awe2Jedv8u7vyTrXzhXe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44942</v>
      </c>
      <c r="C8" s="60">
        <f>VLOOKUP($A8,'Return Data'!$B$7:$R$2292,4,0)</f>
        <v>18.89</v>
      </c>
      <c r="D8" s="60">
        <f>VLOOKUP($A8,'Return Data'!$B$7:$R$2292,10,0)</f>
        <v>1.4500999999999999</v>
      </c>
      <c r="E8" s="61">
        <f t="shared" ref="E8" si="0">RANK(D8,D$8:D$30,0)</f>
        <v>19</v>
      </c>
      <c r="F8" s="60">
        <f>VLOOKUP($A8,'Return Data'!$B$7:$R$2292,11,0)</f>
        <v>5.1782000000000004</v>
      </c>
      <c r="G8" s="61">
        <f t="shared" ref="G8" si="1">RANK(F8,F$8:F$30,0)</f>
        <v>13</v>
      </c>
      <c r="H8" s="60">
        <f>VLOOKUP($A8,'Return Data'!$B$7:$R$2292,12,0)</f>
        <v>0.74670000000000003</v>
      </c>
      <c r="I8" s="61">
        <f t="shared" ref="I8" si="2">RANK(H8,H$8:H$30,0)</f>
        <v>21</v>
      </c>
      <c r="J8" s="60">
        <f>VLOOKUP($A8,'Return Data'!$B$7:$R$2292,13,0)</f>
        <v>-2.2256999999999998</v>
      </c>
      <c r="K8" s="61">
        <f t="shared" ref="K8" si="3">RANK(J8,J$8:J$30,0)</f>
        <v>23</v>
      </c>
      <c r="L8" s="60">
        <f>VLOOKUP($A8,'Return Data'!$B$7:$R$2292,17,0)</f>
        <v>5.9980000000000002</v>
      </c>
      <c r="M8" s="61">
        <f t="shared" ref="M8" si="4">RANK(L8,L$8:L$30,0)</f>
        <v>19</v>
      </c>
      <c r="N8" s="60">
        <f>VLOOKUP($A8,'Return Data'!$B$7:$R$2292,14,0)</f>
        <v>7.9576000000000002</v>
      </c>
      <c r="O8" s="61">
        <f>RANK(N8,N$8:N$30,0)</f>
        <v>16</v>
      </c>
      <c r="P8" s="60">
        <f>VLOOKUP($A8,'Return Data'!$B$7:$R$2292,15,0)</f>
        <v>6.6942000000000004</v>
      </c>
      <c r="Q8" s="61">
        <f>RANK(P8,P$8:P$30,0)</f>
        <v>15</v>
      </c>
      <c r="R8" s="60">
        <f>VLOOKUP($A8,'Return Data'!$B$7:$R$2292,16,0)</f>
        <v>8.1274999999999995</v>
      </c>
      <c r="S8" s="62">
        <f t="shared" ref="S8" si="5">RANK(R8,R$8:R$30,0)</f>
        <v>16</v>
      </c>
    </row>
    <row r="9" spans="1:20" x14ac:dyDescent="0.3">
      <c r="A9" s="58" t="s">
        <v>1507</v>
      </c>
      <c r="B9" s="59">
        <f>VLOOKUP($A9,'Return Data'!$B$7:$R$2292,3,0)</f>
        <v>44942</v>
      </c>
      <c r="C9" s="60">
        <f>VLOOKUP($A9,'Return Data'!$B$7:$R$2292,4,0)</f>
        <v>18.53</v>
      </c>
      <c r="D9" s="60">
        <f>VLOOKUP($A9,'Return Data'!$B$7:$R$2292,10,0)</f>
        <v>1.6456</v>
      </c>
      <c r="E9" s="61">
        <f t="shared" ref="E9:E30" si="6">RANK(D9,D$8:D$30,0)</f>
        <v>18</v>
      </c>
      <c r="F9" s="60">
        <f>VLOOKUP($A9,'Return Data'!$B$7:$R$2292,11,0)</f>
        <v>5.5839999999999996</v>
      </c>
      <c r="G9" s="61">
        <f t="shared" ref="G9:G30" si="7">RANK(F9,F$8:F$30,0)</f>
        <v>10</v>
      </c>
      <c r="H9" s="60">
        <f>VLOOKUP($A9,'Return Data'!$B$7:$R$2292,12,0)</f>
        <v>2.4889000000000001</v>
      </c>
      <c r="I9" s="61">
        <f t="shared" ref="I9:I30" si="8">RANK(H9,H$8:H$30,0)</f>
        <v>16</v>
      </c>
      <c r="J9" s="60">
        <f>VLOOKUP($A9,'Return Data'!$B$7:$R$2292,13,0)</f>
        <v>-0.80300000000000005</v>
      </c>
      <c r="K9" s="61">
        <f t="shared" ref="K9:K30" si="9">RANK(J9,J$8:J$30,0)</f>
        <v>21</v>
      </c>
      <c r="L9" s="60">
        <f>VLOOKUP($A9,'Return Data'!$B$7:$R$2292,17,0)</f>
        <v>7.2712000000000003</v>
      </c>
      <c r="M9" s="61">
        <f t="shared" ref="M9:M30" si="10">RANK(L9,L$8:L$30,0)</f>
        <v>14</v>
      </c>
      <c r="N9" s="60">
        <f>VLOOKUP($A9,'Return Data'!$B$7:$R$2292,14,0)</f>
        <v>8.9117999999999995</v>
      </c>
      <c r="O9" s="61">
        <f t="shared" ref="O9:O30" si="11">RANK(N9,N$8:N$30,0)</f>
        <v>12</v>
      </c>
      <c r="P9" s="60">
        <f>VLOOKUP($A9,'Return Data'!$B$7:$R$2292,15,0)</f>
        <v>8.7491000000000003</v>
      </c>
      <c r="Q9" s="61">
        <f t="shared" ref="Q9:Q28" si="12">RANK(P9,P$8:P$30,0)</f>
        <v>5</v>
      </c>
      <c r="R9" s="60">
        <f>VLOOKUP($A9,'Return Data'!$B$7:$R$2292,16,0)</f>
        <v>8.6556999999999995</v>
      </c>
      <c r="S9" s="62">
        <f t="shared" ref="S9:S30" si="13">RANK(R9,R$8:R$30,0)</f>
        <v>11</v>
      </c>
    </row>
    <row r="10" spans="1:20" x14ac:dyDescent="0.3">
      <c r="A10" s="58" t="s">
        <v>1915</v>
      </c>
      <c r="B10" s="59">
        <f>VLOOKUP($A10,'Return Data'!$B$7:$R$2292,3,0)</f>
        <v>44942</v>
      </c>
      <c r="C10" s="60">
        <f>VLOOKUP($A10,'Return Data'!$B$7:$R$2292,4,0)</f>
        <v>13.184100000000001</v>
      </c>
      <c r="D10" s="60">
        <f>VLOOKUP($A10,'Return Data'!$B$7:$R$2292,10,0)</f>
        <v>1.8203</v>
      </c>
      <c r="E10" s="61">
        <f t="shared" si="6"/>
        <v>17</v>
      </c>
      <c r="F10" s="60">
        <f>VLOOKUP($A10,'Return Data'!$B$7:$R$2292,11,0)</f>
        <v>5.8726000000000003</v>
      </c>
      <c r="G10" s="61">
        <f t="shared" si="7"/>
        <v>9</v>
      </c>
      <c r="H10" s="60">
        <f>VLOOKUP($A10,'Return Data'!$B$7:$R$2292,12,0)</f>
        <v>3.7553999999999998</v>
      </c>
      <c r="I10" s="61">
        <f t="shared" si="8"/>
        <v>9</v>
      </c>
      <c r="J10" s="60">
        <f>VLOOKUP($A10,'Return Data'!$B$7:$R$2292,13,0)</f>
        <v>2.3610000000000002</v>
      </c>
      <c r="K10" s="61">
        <f t="shared" si="9"/>
        <v>12</v>
      </c>
      <c r="L10" s="60">
        <f>VLOOKUP($A10,'Return Data'!$B$7:$R$2292,17,0)</f>
        <v>5.6494999999999997</v>
      </c>
      <c r="M10" s="61">
        <f t="shared" si="10"/>
        <v>20</v>
      </c>
      <c r="N10" s="60">
        <f>VLOOKUP($A10,'Return Data'!$B$7:$R$2292,14,0)</f>
        <v>8.0129000000000001</v>
      </c>
      <c r="O10" s="61">
        <f t="shared" si="11"/>
        <v>14</v>
      </c>
      <c r="P10" s="60"/>
      <c r="Q10" s="61"/>
      <c r="R10" s="60">
        <f>VLOOKUP($A10,'Return Data'!$B$7:$R$2292,16,0)</f>
        <v>8.2619000000000007</v>
      </c>
      <c r="S10" s="62">
        <f t="shared" si="13"/>
        <v>14</v>
      </c>
    </row>
    <row r="11" spans="1:20" x14ac:dyDescent="0.3">
      <c r="A11" s="58" t="s">
        <v>1508</v>
      </c>
      <c r="B11" s="59">
        <f>VLOOKUP($A11,'Return Data'!$B$7:$R$2292,3,0)</f>
        <v>44942</v>
      </c>
      <c r="C11" s="60">
        <f>VLOOKUP($A11,'Return Data'!$B$7:$R$2292,4,0)</f>
        <v>18.358000000000001</v>
      </c>
      <c r="D11" s="60">
        <f>VLOOKUP($A11,'Return Data'!$B$7:$R$2292,10,0)</f>
        <v>2.4156</v>
      </c>
      <c r="E11" s="61">
        <f t="shared" si="6"/>
        <v>8</v>
      </c>
      <c r="F11" s="60">
        <f>VLOOKUP($A11,'Return Data'!$B$7:$R$2292,11,0)</f>
        <v>5.0349000000000004</v>
      </c>
      <c r="G11" s="61">
        <f t="shared" si="7"/>
        <v>16</v>
      </c>
      <c r="H11" s="60">
        <f>VLOOKUP($A11,'Return Data'!$B$7:$R$2292,12,0)</f>
        <v>3.923</v>
      </c>
      <c r="I11" s="61">
        <f t="shared" si="8"/>
        <v>7</v>
      </c>
      <c r="J11" s="60">
        <f>VLOOKUP($A11,'Return Data'!$B$7:$R$2292,13,0)</f>
        <v>3.6355</v>
      </c>
      <c r="K11" s="61">
        <f t="shared" si="9"/>
        <v>6</v>
      </c>
      <c r="L11" s="60">
        <f>VLOOKUP($A11,'Return Data'!$B$7:$R$2292,17,0)</f>
        <v>9.1656999999999993</v>
      </c>
      <c r="M11" s="61">
        <f t="shared" si="10"/>
        <v>7</v>
      </c>
      <c r="N11" s="60">
        <f>VLOOKUP($A11,'Return Data'!$B$7:$R$2292,14,0)</f>
        <v>9.3335000000000008</v>
      </c>
      <c r="O11" s="61">
        <f t="shared" si="11"/>
        <v>10</v>
      </c>
      <c r="P11" s="60">
        <f>VLOOKUP($A11,'Return Data'!$B$7:$R$2292,15,0)</f>
        <v>7.6738</v>
      </c>
      <c r="Q11" s="61">
        <f t="shared" si="12"/>
        <v>9</v>
      </c>
      <c r="R11" s="60">
        <f>VLOOKUP($A11,'Return Data'!$B$7:$R$2292,16,0)</f>
        <v>9.3329000000000004</v>
      </c>
      <c r="S11" s="62">
        <f t="shared" si="13"/>
        <v>5</v>
      </c>
    </row>
    <row r="12" spans="1:20" x14ac:dyDescent="0.3">
      <c r="A12" s="58" t="s">
        <v>1509</v>
      </c>
      <c r="B12" s="59">
        <f>VLOOKUP($A12,'Return Data'!$B$7:$R$2292,3,0)</f>
        <v>44942</v>
      </c>
      <c r="C12" s="60">
        <f>VLOOKUP($A12,'Return Data'!$B$7:$R$2292,4,0)</f>
        <v>20.276</v>
      </c>
      <c r="D12" s="60">
        <f>VLOOKUP($A12,'Return Data'!$B$7:$R$2292,10,0)</f>
        <v>2.1991000000000001</v>
      </c>
      <c r="E12" s="61">
        <f t="shared" si="6"/>
        <v>11</v>
      </c>
      <c r="F12" s="60">
        <f>VLOOKUP($A12,'Return Data'!$B$7:$R$2292,11,0)</f>
        <v>5.9988999999999999</v>
      </c>
      <c r="G12" s="61">
        <f t="shared" si="7"/>
        <v>8</v>
      </c>
      <c r="H12" s="60">
        <f>VLOOKUP($A12,'Return Data'!$B$7:$R$2292,12,0)</f>
        <v>3.6869999999999998</v>
      </c>
      <c r="I12" s="61">
        <f t="shared" si="8"/>
        <v>10</v>
      </c>
      <c r="J12" s="60">
        <f>VLOOKUP($A12,'Return Data'!$B$7:$R$2292,13,0)</f>
        <v>3.0552000000000001</v>
      </c>
      <c r="K12" s="61">
        <f t="shared" si="9"/>
        <v>8</v>
      </c>
      <c r="L12" s="60">
        <f>VLOOKUP($A12,'Return Data'!$B$7:$R$2292,17,0)</f>
        <v>7.9848999999999997</v>
      </c>
      <c r="M12" s="61">
        <f t="shared" si="10"/>
        <v>12</v>
      </c>
      <c r="N12" s="60">
        <f>VLOOKUP($A12,'Return Data'!$B$7:$R$2292,14,0)</f>
        <v>10.157</v>
      </c>
      <c r="O12" s="61">
        <f t="shared" si="11"/>
        <v>7</v>
      </c>
      <c r="P12" s="60">
        <f>VLOOKUP($A12,'Return Data'!$B$7:$R$2292,15,0)</f>
        <v>8.8081999999999994</v>
      </c>
      <c r="Q12" s="61">
        <f t="shared" si="12"/>
        <v>4</v>
      </c>
      <c r="R12" s="60">
        <f>VLOOKUP($A12,'Return Data'!$B$7:$R$2292,16,0)</f>
        <v>8.9278999999999993</v>
      </c>
      <c r="S12" s="62">
        <f t="shared" si="13"/>
        <v>9</v>
      </c>
    </row>
    <row r="13" spans="1:20" x14ac:dyDescent="0.3">
      <c r="A13" s="58" t="s">
        <v>1510</v>
      </c>
      <c r="B13" s="59">
        <f>VLOOKUP($A13,'Return Data'!$B$7:$R$2292,3,0)</f>
        <v>44942</v>
      </c>
      <c r="C13" s="60">
        <f>VLOOKUP($A13,'Return Data'!$B$7:$R$2292,4,0)</f>
        <v>14.1074</v>
      </c>
      <c r="D13" s="60">
        <f>VLOOKUP($A13,'Return Data'!$B$7:$R$2292,10,0)</f>
        <v>2.2275</v>
      </c>
      <c r="E13" s="61">
        <f t="shared" si="6"/>
        <v>10</v>
      </c>
      <c r="F13" s="60">
        <f>VLOOKUP($A13,'Return Data'!$B$7:$R$2292,11,0)</f>
        <v>6.2232000000000003</v>
      </c>
      <c r="G13" s="61">
        <f t="shared" si="7"/>
        <v>7</v>
      </c>
      <c r="H13" s="60">
        <f>VLOOKUP($A13,'Return Data'!$B$7:$R$2292,12,0)</f>
        <v>3.7774000000000001</v>
      </c>
      <c r="I13" s="61">
        <f t="shared" si="8"/>
        <v>8</v>
      </c>
      <c r="J13" s="60">
        <f>VLOOKUP($A13,'Return Data'!$B$7:$R$2292,13,0)</f>
        <v>2.6671999999999998</v>
      </c>
      <c r="K13" s="61">
        <f t="shared" si="9"/>
        <v>11</v>
      </c>
      <c r="L13" s="60">
        <f>VLOOKUP($A13,'Return Data'!$B$7:$R$2292,17,0)</f>
        <v>8.4688999999999997</v>
      </c>
      <c r="M13" s="61">
        <f t="shared" si="10"/>
        <v>9</v>
      </c>
      <c r="N13" s="60">
        <f>VLOOKUP($A13,'Return Data'!$B$7:$R$2292,14,0)</f>
        <v>9.4494000000000007</v>
      </c>
      <c r="O13" s="61">
        <f t="shared" si="11"/>
        <v>9</v>
      </c>
      <c r="P13" s="60"/>
      <c r="Q13" s="61"/>
      <c r="R13" s="60">
        <f>VLOOKUP($A13,'Return Data'!$B$7:$R$2292,16,0)</f>
        <v>8.1506000000000007</v>
      </c>
      <c r="S13" s="62">
        <f t="shared" si="13"/>
        <v>15</v>
      </c>
    </row>
    <row r="14" spans="1:20" x14ac:dyDescent="0.3">
      <c r="A14" s="58" t="s">
        <v>1511</v>
      </c>
      <c r="B14" s="59">
        <f>VLOOKUP($A14,'Return Data'!$B$7:$R$2292,3,0)</f>
        <v>44942</v>
      </c>
      <c r="C14" s="60">
        <f>VLOOKUP($A14,'Return Data'!$B$7:$R$2292,4,0)</f>
        <v>55.334000000000003</v>
      </c>
      <c r="D14" s="60">
        <f>VLOOKUP($A14,'Return Data'!$B$7:$R$2292,10,0)</f>
        <v>2.968</v>
      </c>
      <c r="E14" s="61">
        <f t="shared" si="6"/>
        <v>4</v>
      </c>
      <c r="F14" s="60">
        <f>VLOOKUP($A14,'Return Data'!$B$7:$R$2292,11,0)</f>
        <v>7.2385000000000002</v>
      </c>
      <c r="G14" s="61">
        <f t="shared" si="7"/>
        <v>2</v>
      </c>
      <c r="H14" s="60">
        <f>VLOOKUP($A14,'Return Data'!$B$7:$R$2292,12,0)</f>
        <v>4.5715000000000003</v>
      </c>
      <c r="I14" s="61">
        <f t="shared" si="8"/>
        <v>4</v>
      </c>
      <c r="J14" s="60">
        <f>VLOOKUP($A14,'Return Data'!$B$7:$R$2292,13,0)</f>
        <v>4.2424999999999997</v>
      </c>
      <c r="K14" s="61">
        <f t="shared" si="9"/>
        <v>4</v>
      </c>
      <c r="L14" s="60">
        <f>VLOOKUP($A14,'Return Data'!$B$7:$R$2292,17,0)</f>
        <v>11.007999999999999</v>
      </c>
      <c r="M14" s="61">
        <f t="shared" si="10"/>
        <v>2</v>
      </c>
      <c r="N14" s="60">
        <f>VLOOKUP($A14,'Return Data'!$B$7:$R$2292,14,0)</f>
        <v>10.9344</v>
      </c>
      <c r="O14" s="61">
        <f t="shared" si="11"/>
        <v>4</v>
      </c>
      <c r="P14" s="60">
        <f>VLOOKUP($A14,'Return Data'!$B$7:$R$2292,15,0)</f>
        <v>8.4884000000000004</v>
      </c>
      <c r="Q14" s="61">
        <f t="shared" si="12"/>
        <v>6</v>
      </c>
      <c r="R14" s="60">
        <f>VLOOKUP($A14,'Return Data'!$B$7:$R$2292,16,0)</f>
        <v>10.097099999999999</v>
      </c>
      <c r="S14" s="62">
        <f t="shared" si="13"/>
        <v>3</v>
      </c>
    </row>
    <row r="15" spans="1:20" x14ac:dyDescent="0.3">
      <c r="A15" s="58" t="s">
        <v>1512</v>
      </c>
      <c r="B15" s="59">
        <f>VLOOKUP($A15,'Return Data'!$B$7:$R$2292,3,0)</f>
        <v>44942</v>
      </c>
      <c r="C15" s="60">
        <f>VLOOKUP($A15,'Return Data'!$B$7:$R$2292,4,0)</f>
        <v>19.239999999999998</v>
      </c>
      <c r="D15" s="60">
        <f>VLOOKUP($A15,'Return Data'!$B$7:$R$2292,10,0)</f>
        <v>3.1082999999999998</v>
      </c>
      <c r="E15" s="61">
        <f t="shared" si="6"/>
        <v>3</v>
      </c>
      <c r="F15" s="60">
        <f>VLOOKUP($A15,'Return Data'!$B$7:$R$2292,11,0)</f>
        <v>5.1940999999999997</v>
      </c>
      <c r="G15" s="61">
        <f t="shared" si="7"/>
        <v>12</v>
      </c>
      <c r="H15" s="60">
        <f>VLOOKUP($A15,'Return Data'!$B$7:$R$2292,12,0)</f>
        <v>4.8501000000000003</v>
      </c>
      <c r="I15" s="61">
        <f t="shared" si="8"/>
        <v>3</v>
      </c>
      <c r="J15" s="60">
        <f>VLOOKUP($A15,'Return Data'!$B$7:$R$2292,13,0)</f>
        <v>7.3661000000000003</v>
      </c>
      <c r="K15" s="61">
        <f t="shared" si="9"/>
        <v>1</v>
      </c>
      <c r="L15" s="60">
        <f>VLOOKUP($A15,'Return Data'!$B$7:$R$2292,17,0)</f>
        <v>8.4001999999999999</v>
      </c>
      <c r="M15" s="61">
        <f t="shared" si="10"/>
        <v>10</v>
      </c>
      <c r="N15" s="60">
        <f>VLOOKUP($A15,'Return Data'!$B$7:$R$2292,14,0)</f>
        <v>7.4408000000000003</v>
      </c>
      <c r="O15" s="61">
        <f t="shared" si="11"/>
        <v>19</v>
      </c>
      <c r="P15" s="60">
        <f>VLOOKUP($A15,'Return Data'!$B$7:$R$2292,15,0)</f>
        <v>7.7083000000000004</v>
      </c>
      <c r="Q15" s="61">
        <f t="shared" si="12"/>
        <v>8</v>
      </c>
      <c r="R15" s="60">
        <f>VLOOKUP($A15,'Return Data'!$B$7:$R$2292,16,0)</f>
        <v>8.3923000000000005</v>
      </c>
      <c r="S15" s="62">
        <f t="shared" si="13"/>
        <v>13</v>
      </c>
    </row>
    <row r="16" spans="1:20" x14ac:dyDescent="0.3">
      <c r="A16" s="58" t="s">
        <v>1513</v>
      </c>
      <c r="B16" s="59">
        <f>VLOOKUP($A16,'Return Data'!$B$7:$R$2292,3,0)</f>
        <v>44942</v>
      </c>
      <c r="C16" s="60">
        <f>VLOOKUP($A16,'Return Data'!$B$7:$R$2292,4,0)</f>
        <v>23.539000000000001</v>
      </c>
      <c r="D16" s="60">
        <f>VLOOKUP($A16,'Return Data'!$B$7:$R$2292,10,0)</f>
        <v>2.0926999999999998</v>
      </c>
      <c r="E16" s="61">
        <f t="shared" si="6"/>
        <v>12</v>
      </c>
      <c r="F16" s="60">
        <f>VLOOKUP($A16,'Return Data'!$B$7:$R$2292,11,0)</f>
        <v>5.1387999999999998</v>
      </c>
      <c r="G16" s="61">
        <f t="shared" si="7"/>
        <v>14</v>
      </c>
      <c r="H16" s="60">
        <f>VLOOKUP($A16,'Return Data'!$B$7:$R$2292,12,0)</f>
        <v>2.4241000000000001</v>
      </c>
      <c r="I16" s="61">
        <f t="shared" si="8"/>
        <v>17</v>
      </c>
      <c r="J16" s="60">
        <f>VLOOKUP($A16,'Return Data'!$B$7:$R$2292,13,0)</f>
        <v>0.94689999999999996</v>
      </c>
      <c r="K16" s="61">
        <f t="shared" si="9"/>
        <v>18</v>
      </c>
      <c r="L16" s="60">
        <f>VLOOKUP($A16,'Return Data'!$B$7:$R$2292,17,0)</f>
        <v>6.6173000000000002</v>
      </c>
      <c r="M16" s="61">
        <f t="shared" si="10"/>
        <v>18</v>
      </c>
      <c r="N16" s="60">
        <f>VLOOKUP($A16,'Return Data'!$B$7:$R$2292,14,0)</f>
        <v>7.9488000000000003</v>
      </c>
      <c r="O16" s="61">
        <f t="shared" si="11"/>
        <v>17</v>
      </c>
      <c r="P16" s="60">
        <f>VLOOKUP($A16,'Return Data'!$B$7:$R$2292,15,0)</f>
        <v>7.6124000000000001</v>
      </c>
      <c r="Q16" s="61">
        <f t="shared" si="12"/>
        <v>10</v>
      </c>
      <c r="R16" s="60">
        <f>VLOOKUP($A16,'Return Data'!$B$7:$R$2292,16,0)</f>
        <v>7.3273999999999999</v>
      </c>
      <c r="S16" s="62">
        <f t="shared" si="13"/>
        <v>21</v>
      </c>
    </row>
    <row r="17" spans="1:19" x14ac:dyDescent="0.3">
      <c r="A17" s="58" t="s">
        <v>1514</v>
      </c>
      <c r="B17" s="59">
        <f>VLOOKUP($A17,'Return Data'!$B$7:$R$2292,3,0)</f>
        <v>44942</v>
      </c>
      <c r="C17" s="60">
        <f>VLOOKUP($A17,'Return Data'!$B$7:$R$2292,4,0)</f>
        <v>27.632999999999999</v>
      </c>
      <c r="D17" s="60">
        <f>VLOOKUP($A17,'Return Data'!$B$7:$R$2292,10,0)</f>
        <v>1.8540000000000001</v>
      </c>
      <c r="E17" s="61">
        <f t="shared" si="6"/>
        <v>15</v>
      </c>
      <c r="F17" s="60">
        <f>VLOOKUP($A17,'Return Data'!$B$7:$R$2292,11,0)</f>
        <v>4.5515999999999996</v>
      </c>
      <c r="G17" s="61">
        <f t="shared" si="7"/>
        <v>19</v>
      </c>
      <c r="H17" s="60">
        <f>VLOOKUP($A17,'Return Data'!$B$7:$R$2292,12,0)</f>
        <v>3.3008999999999999</v>
      </c>
      <c r="I17" s="61">
        <f t="shared" si="8"/>
        <v>12</v>
      </c>
      <c r="J17" s="60">
        <f>VLOOKUP($A17,'Return Data'!$B$7:$R$2292,13,0)</f>
        <v>2.7631000000000001</v>
      </c>
      <c r="K17" s="61">
        <f t="shared" si="9"/>
        <v>9</v>
      </c>
      <c r="L17" s="60">
        <f>VLOOKUP($A17,'Return Data'!$B$7:$R$2292,17,0)</f>
        <v>6.6722000000000001</v>
      </c>
      <c r="M17" s="61">
        <f t="shared" si="10"/>
        <v>17</v>
      </c>
      <c r="N17" s="60">
        <f>VLOOKUP($A17,'Return Data'!$B$7:$R$2292,14,0)</f>
        <v>7.9858000000000002</v>
      </c>
      <c r="O17" s="61">
        <f t="shared" si="11"/>
        <v>15</v>
      </c>
      <c r="P17" s="60">
        <f>VLOOKUP($A17,'Return Data'!$B$7:$R$2292,15,0)</f>
        <v>7.1749000000000001</v>
      </c>
      <c r="Q17" s="61">
        <f t="shared" si="12"/>
        <v>13</v>
      </c>
      <c r="R17" s="60">
        <f>VLOOKUP($A17,'Return Data'!$B$7:$R$2292,16,0)</f>
        <v>7.4382000000000001</v>
      </c>
      <c r="S17" s="62">
        <f t="shared" si="13"/>
        <v>20</v>
      </c>
    </row>
    <row r="18" spans="1:19" x14ac:dyDescent="0.3">
      <c r="A18" s="58" t="s">
        <v>1515</v>
      </c>
      <c r="B18" s="59">
        <f>VLOOKUP($A18,'Return Data'!$B$7:$R$2292,3,0)</f>
        <v>44942</v>
      </c>
      <c r="C18" s="60">
        <f>VLOOKUP($A18,'Return Data'!$B$7:$R$2292,4,0)</f>
        <v>13.2622</v>
      </c>
      <c r="D18" s="60">
        <f>VLOOKUP($A18,'Return Data'!$B$7:$R$2292,10,0)</f>
        <v>1.2838000000000001</v>
      </c>
      <c r="E18" s="61">
        <f t="shared" si="6"/>
        <v>20</v>
      </c>
      <c r="F18" s="60">
        <f>VLOOKUP($A18,'Return Data'!$B$7:$R$2292,11,0)</f>
        <v>4.1978999999999997</v>
      </c>
      <c r="G18" s="61">
        <f t="shared" si="7"/>
        <v>20</v>
      </c>
      <c r="H18" s="60">
        <f>VLOOKUP($A18,'Return Data'!$B$7:$R$2292,12,0)</f>
        <v>0.60309999999999997</v>
      </c>
      <c r="I18" s="61">
        <f t="shared" si="8"/>
        <v>22</v>
      </c>
      <c r="J18" s="60">
        <f>VLOOKUP($A18,'Return Data'!$B$7:$R$2292,13,0)</f>
        <v>-1.8843000000000001</v>
      </c>
      <c r="K18" s="61">
        <f t="shared" si="9"/>
        <v>22</v>
      </c>
      <c r="L18" s="60">
        <f>VLOOKUP($A18,'Return Data'!$B$7:$R$2292,17,0)</f>
        <v>5.4267000000000003</v>
      </c>
      <c r="M18" s="61">
        <f t="shared" si="10"/>
        <v>21</v>
      </c>
      <c r="N18" s="60">
        <f>VLOOKUP($A18,'Return Data'!$B$7:$R$2292,14,0)</f>
        <v>6.8349000000000002</v>
      </c>
      <c r="O18" s="61">
        <f t="shared" si="11"/>
        <v>21</v>
      </c>
      <c r="P18" s="60"/>
      <c r="Q18" s="61"/>
      <c r="R18" s="60">
        <f>VLOOKUP($A18,'Return Data'!$B$7:$R$2292,16,0)</f>
        <v>7.5766999999999998</v>
      </c>
      <c r="S18" s="62">
        <f t="shared" si="13"/>
        <v>19</v>
      </c>
    </row>
    <row r="19" spans="1:19" x14ac:dyDescent="0.3">
      <c r="A19" s="58" t="s">
        <v>1516</v>
      </c>
      <c r="B19" s="59">
        <f>VLOOKUP($A19,'Return Data'!$B$7:$R$2292,3,0)</f>
        <v>44942</v>
      </c>
      <c r="C19" s="60">
        <f>VLOOKUP($A19,'Return Data'!$B$7:$R$2292,4,0)</f>
        <v>20.9223</v>
      </c>
      <c r="D19" s="60">
        <f>VLOOKUP($A19,'Return Data'!$B$7:$R$2292,10,0)</f>
        <v>3.4226999999999999</v>
      </c>
      <c r="E19" s="61">
        <f t="shared" si="6"/>
        <v>1</v>
      </c>
      <c r="F19" s="60">
        <f>VLOOKUP($A19,'Return Data'!$B$7:$R$2292,11,0)</f>
        <v>6.8739999999999997</v>
      </c>
      <c r="G19" s="61">
        <f t="shared" si="7"/>
        <v>5</v>
      </c>
      <c r="H19" s="60">
        <f>VLOOKUP($A19,'Return Data'!$B$7:$R$2292,12,0)</f>
        <v>5.6303000000000001</v>
      </c>
      <c r="I19" s="61">
        <f t="shared" si="8"/>
        <v>1</v>
      </c>
      <c r="J19" s="60">
        <f>VLOOKUP($A19,'Return Data'!$B$7:$R$2292,13,0)</f>
        <v>6.1948999999999996</v>
      </c>
      <c r="K19" s="61">
        <f t="shared" si="9"/>
        <v>2</v>
      </c>
      <c r="L19" s="60">
        <f>VLOOKUP($A19,'Return Data'!$B$7:$R$2292,17,0)</f>
        <v>9.5322999999999993</v>
      </c>
      <c r="M19" s="61">
        <f t="shared" si="10"/>
        <v>6</v>
      </c>
      <c r="N19" s="60">
        <f>VLOOKUP($A19,'Return Data'!$B$7:$R$2292,14,0)</f>
        <v>10.2615</v>
      </c>
      <c r="O19" s="61">
        <f t="shared" si="11"/>
        <v>6</v>
      </c>
      <c r="P19" s="60">
        <f>VLOOKUP($A19,'Return Data'!$B$7:$R$2292,15,0)</f>
        <v>8.9090000000000007</v>
      </c>
      <c r="Q19" s="61">
        <f t="shared" si="12"/>
        <v>3</v>
      </c>
      <c r="R19" s="60">
        <f>VLOOKUP($A19,'Return Data'!$B$7:$R$2292,16,0)</f>
        <v>9.3422000000000001</v>
      </c>
      <c r="S19" s="62">
        <f t="shared" si="13"/>
        <v>4</v>
      </c>
    </row>
    <row r="20" spans="1:19" x14ac:dyDescent="0.3">
      <c r="A20" t="s">
        <v>2027</v>
      </c>
      <c r="B20" s="59">
        <f>VLOOKUP($A20,'Return Data'!$B$7:$R$2292,3,0)</f>
        <v>44942</v>
      </c>
      <c r="C20" s="60">
        <f>VLOOKUP($A20,'Return Data'!$B$7:$R$2292,4,0)</f>
        <v>25.335599999999999</v>
      </c>
      <c r="D20" s="60">
        <f>VLOOKUP($A20,'Return Data'!$B$7:$R$2292,10,0)</f>
        <v>0.40660000000000002</v>
      </c>
      <c r="E20" s="61">
        <f t="shared" si="6"/>
        <v>22</v>
      </c>
      <c r="F20" s="60">
        <f>VLOOKUP($A20,'Return Data'!$B$7:$R$2292,11,0)</f>
        <v>3.5628000000000002</v>
      </c>
      <c r="G20" s="61">
        <f t="shared" si="7"/>
        <v>22</v>
      </c>
      <c r="H20" s="60">
        <f>VLOOKUP($A20,'Return Data'!$B$7:$R$2292,12,0)</f>
        <v>1.0835999999999999</v>
      </c>
      <c r="I20" s="61">
        <f t="shared" si="8"/>
        <v>20</v>
      </c>
      <c r="J20" s="60">
        <f>VLOOKUP($A20,'Return Data'!$B$7:$R$2292,13,0)</f>
        <v>1.4032</v>
      </c>
      <c r="K20" s="61">
        <f t="shared" si="9"/>
        <v>16</v>
      </c>
      <c r="L20" s="60">
        <f>VLOOKUP($A20,'Return Data'!$B$7:$R$2292,17,0)</f>
        <v>8.5646000000000004</v>
      </c>
      <c r="M20" s="61">
        <f t="shared" si="10"/>
        <v>8</v>
      </c>
      <c r="N20" s="60">
        <f>VLOOKUP($A20,'Return Data'!$B$7:$R$2292,14,0)</f>
        <v>9.5475999999999992</v>
      </c>
      <c r="O20" s="61">
        <f t="shared" si="11"/>
        <v>8</v>
      </c>
      <c r="P20" s="60">
        <f>VLOOKUP($A20,'Return Data'!$B$7:$R$2292,15,0)</f>
        <v>6.9877000000000002</v>
      </c>
      <c r="Q20" s="61">
        <f t="shared" si="12"/>
        <v>14</v>
      </c>
      <c r="R20" s="60">
        <f>VLOOKUP($A20,'Return Data'!$B$7:$R$2292,16,0)</f>
        <v>8.5823999999999998</v>
      </c>
      <c r="S20" s="62">
        <f t="shared" si="13"/>
        <v>12</v>
      </c>
    </row>
    <row r="21" spans="1:19" x14ac:dyDescent="0.3">
      <c r="A21" t="s">
        <v>2063</v>
      </c>
      <c r="B21" s="59">
        <f>VLOOKUP($A21,'Return Data'!$B$7:$R$2292,3,0)</f>
        <v>44942</v>
      </c>
      <c r="C21" s="60">
        <f>VLOOKUP($A21,'Return Data'!$B$7:$R$2292,4,0)</f>
        <v>17.8093</v>
      </c>
      <c r="D21" s="60">
        <f>VLOOKUP($A21,'Return Data'!$B$7:$R$2292,10,0)</f>
        <v>2.3923000000000001</v>
      </c>
      <c r="E21" s="61">
        <f t="shared" si="6"/>
        <v>9</v>
      </c>
      <c r="F21" s="60">
        <f>VLOOKUP($A21,'Return Data'!$B$7:$R$2292,11,0)</f>
        <v>6.9602000000000004</v>
      </c>
      <c r="G21" s="61">
        <f t="shared" si="7"/>
        <v>3</v>
      </c>
      <c r="H21" s="60">
        <f>VLOOKUP($A21,'Return Data'!$B$7:$R$2292,12,0)</f>
        <v>2.3275999999999999</v>
      </c>
      <c r="I21" s="61">
        <f t="shared" si="8"/>
        <v>18</v>
      </c>
      <c r="J21" s="60">
        <f>VLOOKUP($A21,'Return Data'!$B$7:$R$2292,13,0)</f>
        <v>1.6414</v>
      </c>
      <c r="K21" s="61">
        <f t="shared" si="9"/>
        <v>15</v>
      </c>
      <c r="L21" s="60">
        <f>VLOOKUP($A21,'Return Data'!$B$7:$R$2292,17,0)</f>
        <v>9.9652999999999992</v>
      </c>
      <c r="M21" s="61">
        <f t="shared" si="10"/>
        <v>3</v>
      </c>
      <c r="N21" s="60">
        <f>VLOOKUP($A21,'Return Data'!$B$7:$R$2292,14,0)</f>
        <v>11.897399999999999</v>
      </c>
      <c r="O21" s="61">
        <f t="shared" si="11"/>
        <v>2</v>
      </c>
      <c r="P21" s="60">
        <f>VLOOKUP($A21,'Return Data'!$B$7:$R$2292,15,0)</f>
        <v>9.2199000000000009</v>
      </c>
      <c r="Q21" s="61">
        <f t="shared" si="12"/>
        <v>2</v>
      </c>
      <c r="R21" s="60">
        <f>VLOOKUP($A21,'Return Data'!$B$7:$R$2292,16,0)</f>
        <v>10.1698</v>
      </c>
      <c r="S21" s="62">
        <f t="shared" si="13"/>
        <v>2</v>
      </c>
    </row>
    <row r="22" spans="1:19" x14ac:dyDescent="0.3">
      <c r="A22" s="58" t="s">
        <v>1517</v>
      </c>
      <c r="B22" s="59">
        <f>VLOOKUP($A22,'Return Data'!$B$7:$R$2292,3,0)</f>
        <v>44942</v>
      </c>
      <c r="C22" s="60">
        <f>VLOOKUP($A22,'Return Data'!$B$7:$R$2292,4,0)</f>
        <v>15.826000000000001</v>
      </c>
      <c r="D22" s="60">
        <f>VLOOKUP($A22,'Return Data'!$B$7:$R$2292,10,0)</f>
        <v>2.7662</v>
      </c>
      <c r="E22" s="61">
        <f t="shared" si="6"/>
        <v>6</v>
      </c>
      <c r="F22" s="60">
        <f>VLOOKUP($A22,'Return Data'!$B$7:$R$2292,11,0)</f>
        <v>6.9108000000000001</v>
      </c>
      <c r="G22" s="61">
        <f t="shared" si="7"/>
        <v>4</v>
      </c>
      <c r="H22" s="60">
        <f>VLOOKUP($A22,'Return Data'!$B$7:$R$2292,12,0)</f>
        <v>4.1731999999999996</v>
      </c>
      <c r="I22" s="61">
        <f t="shared" si="8"/>
        <v>6</v>
      </c>
      <c r="J22" s="60">
        <f>VLOOKUP($A22,'Return Data'!$B$7:$R$2292,13,0)</f>
        <v>2.7128999999999999</v>
      </c>
      <c r="K22" s="61">
        <f t="shared" si="9"/>
        <v>10</v>
      </c>
      <c r="L22" s="60">
        <f>VLOOKUP($A22,'Return Data'!$B$7:$R$2292,17,0)</f>
        <v>9.6776999999999997</v>
      </c>
      <c r="M22" s="61">
        <f t="shared" si="10"/>
        <v>5</v>
      </c>
      <c r="N22" s="60">
        <f>VLOOKUP($A22,'Return Data'!$B$7:$R$2292,14,0)</f>
        <v>11.556800000000001</v>
      </c>
      <c r="O22" s="61">
        <f t="shared" si="11"/>
        <v>3</v>
      </c>
      <c r="P22" s="60"/>
      <c r="Q22" s="61"/>
      <c r="R22" s="60">
        <f>VLOOKUP($A22,'Return Data'!$B$7:$R$2292,16,0)</f>
        <v>11.8939</v>
      </c>
      <c r="S22" s="62">
        <f t="shared" si="13"/>
        <v>1</v>
      </c>
    </row>
    <row r="23" spans="1:19" x14ac:dyDescent="0.3">
      <c r="A23" s="58" t="s">
        <v>1518</v>
      </c>
      <c r="B23" s="59">
        <f>VLOOKUP($A23,'Return Data'!$B$7:$R$2292,3,0)</f>
        <v>44942</v>
      </c>
      <c r="C23" s="60">
        <f>VLOOKUP($A23,'Return Data'!$B$7:$R$2292,4,0)</f>
        <v>13.686500000000001</v>
      </c>
      <c r="D23" s="60">
        <f>VLOOKUP($A23,'Return Data'!$B$7:$R$2292,10,0)</f>
        <v>2.6198000000000001</v>
      </c>
      <c r="E23" s="61">
        <f t="shared" si="6"/>
        <v>7</v>
      </c>
      <c r="F23" s="60">
        <f>VLOOKUP($A23,'Return Data'!$B$7:$R$2292,11,0)</f>
        <v>5.0770999999999997</v>
      </c>
      <c r="G23" s="61">
        <f t="shared" si="7"/>
        <v>15</v>
      </c>
      <c r="H23" s="60">
        <f>VLOOKUP($A23,'Return Data'!$B$7:$R$2292,12,0)</f>
        <v>3.3622000000000001</v>
      </c>
      <c r="I23" s="61">
        <f t="shared" si="8"/>
        <v>11</v>
      </c>
      <c r="J23" s="60">
        <f>VLOOKUP($A23,'Return Data'!$B$7:$R$2292,13,0)</f>
        <v>2.0566</v>
      </c>
      <c r="K23" s="61">
        <f t="shared" si="9"/>
        <v>13</v>
      </c>
      <c r="L23" s="60">
        <f>VLOOKUP($A23,'Return Data'!$B$7:$R$2292,17,0)</f>
        <v>7.4715999999999996</v>
      </c>
      <c r="M23" s="61">
        <f t="shared" si="10"/>
        <v>13</v>
      </c>
      <c r="N23" s="60">
        <f>VLOOKUP($A23,'Return Data'!$B$7:$R$2292,14,0)</f>
        <v>3.2572999999999999</v>
      </c>
      <c r="O23" s="61">
        <f t="shared" si="11"/>
        <v>22</v>
      </c>
      <c r="P23" s="60">
        <f>VLOOKUP($A23,'Return Data'!$B$7:$R$2292,15,0)</f>
        <v>0.8387</v>
      </c>
      <c r="Q23" s="61">
        <f t="shared" si="12"/>
        <v>16</v>
      </c>
      <c r="R23" s="60">
        <f>VLOOKUP($A23,'Return Data'!$B$7:$R$2292,16,0)</f>
        <v>4.1940999999999997</v>
      </c>
      <c r="S23" s="62">
        <f t="shared" si="13"/>
        <v>22</v>
      </c>
    </row>
    <row r="24" spans="1:19" x14ac:dyDescent="0.3">
      <c r="A24" s="58" t="s">
        <v>1519</v>
      </c>
      <c r="B24" s="59">
        <f>VLOOKUP($A24,'Return Data'!$B$7:$R$2292,3,0)</f>
        <v>44942</v>
      </c>
      <c r="C24" s="60">
        <f>VLOOKUP($A24,'Return Data'!$B$7:$R$2292,4,0)</f>
        <v>0.30209999999999998</v>
      </c>
      <c r="D24" s="60">
        <f>VLOOKUP($A24,'Return Data'!$B$7:$R$2292,10,0)</f>
        <v>0</v>
      </c>
      <c r="E24" s="61">
        <f t="shared" si="6"/>
        <v>23</v>
      </c>
      <c r="F24" s="60">
        <f>VLOOKUP($A24,'Return Data'!$B$7:$R$2292,11,0)</f>
        <v>0</v>
      </c>
      <c r="G24" s="61">
        <f t="shared" si="7"/>
        <v>23</v>
      </c>
      <c r="H24" s="60">
        <f>VLOOKUP($A24,'Return Data'!$B$7:$R$2292,12,0)</f>
        <v>0</v>
      </c>
      <c r="I24" s="61">
        <f t="shared" si="8"/>
        <v>23</v>
      </c>
      <c r="J24" s="60">
        <f>VLOOKUP($A24,'Return Data'!$B$7:$R$2292,13,0)</f>
        <v>0</v>
      </c>
      <c r="K24" s="61">
        <f t="shared" si="9"/>
        <v>20</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1521</v>
      </c>
      <c r="B25" s="59">
        <f>VLOOKUP($A25,'Return Data'!$B$7:$R$2292,3,0)</f>
        <v>44942</v>
      </c>
      <c r="C25" s="60">
        <f>VLOOKUP($A25,'Return Data'!$B$7:$R$2292,4,0)</f>
        <v>45.487099999999998</v>
      </c>
      <c r="D25" s="60">
        <f>VLOOKUP($A25,'Return Data'!$B$7:$R$2292,10,0)</f>
        <v>1.8504</v>
      </c>
      <c r="E25" s="61">
        <f t="shared" si="6"/>
        <v>16</v>
      </c>
      <c r="F25" s="60">
        <f>VLOOKUP($A25,'Return Data'!$B$7:$R$2292,11,0)</f>
        <v>4.1231</v>
      </c>
      <c r="G25" s="61">
        <f t="shared" si="7"/>
        <v>21</v>
      </c>
      <c r="H25" s="60">
        <f>VLOOKUP($A25,'Return Data'!$B$7:$R$2292,12,0)</f>
        <v>3.0308999999999999</v>
      </c>
      <c r="I25" s="61">
        <f t="shared" si="8"/>
        <v>13</v>
      </c>
      <c r="J25" s="60">
        <f>VLOOKUP($A25,'Return Data'!$B$7:$R$2292,13,0)</f>
        <v>3.3652000000000002</v>
      </c>
      <c r="K25" s="61">
        <f t="shared" si="9"/>
        <v>7</v>
      </c>
      <c r="L25" s="60">
        <f>VLOOKUP($A25,'Return Data'!$B$7:$R$2292,17,0)</f>
        <v>8.0754999999999999</v>
      </c>
      <c r="M25" s="61">
        <f t="shared" si="10"/>
        <v>11</v>
      </c>
      <c r="N25" s="60">
        <f>VLOOKUP($A25,'Return Data'!$B$7:$R$2292,14,0)</f>
        <v>7.8239999999999998</v>
      </c>
      <c r="O25" s="61">
        <f t="shared" si="11"/>
        <v>18</v>
      </c>
      <c r="P25" s="60">
        <f>VLOOKUP($A25,'Return Data'!$B$7:$R$2292,15,0)</f>
        <v>7.4549000000000003</v>
      </c>
      <c r="Q25" s="61">
        <f t="shared" si="12"/>
        <v>12</v>
      </c>
      <c r="R25" s="60">
        <f>VLOOKUP($A25,'Return Data'!$B$7:$R$2292,16,0)</f>
        <v>9.1338000000000008</v>
      </c>
      <c r="S25" s="62">
        <f t="shared" si="13"/>
        <v>7</v>
      </c>
    </row>
    <row r="26" spans="1:19" x14ac:dyDescent="0.3">
      <c r="A26" s="58" t="s">
        <v>1522</v>
      </c>
      <c r="B26" s="59">
        <f>VLOOKUP($A26,'Return Data'!$B$7:$R$2292,3,0)</f>
        <v>44942</v>
      </c>
      <c r="C26" s="60">
        <f>VLOOKUP($A26,'Return Data'!$B$7:$R$2292,4,0)</f>
        <v>19.262799999999999</v>
      </c>
      <c r="D26" s="60">
        <f>VLOOKUP($A26,'Return Data'!$B$7:$R$2292,10,0)</f>
        <v>0.58009999999999995</v>
      </c>
      <c r="E26" s="61">
        <f t="shared" si="6"/>
        <v>21</v>
      </c>
      <c r="F26" s="60">
        <f>VLOOKUP($A26,'Return Data'!$B$7:$R$2292,11,0)</f>
        <v>5.2037000000000004</v>
      </c>
      <c r="G26" s="61">
        <f t="shared" si="7"/>
        <v>11</v>
      </c>
      <c r="H26" s="60">
        <f>VLOOKUP($A26,'Return Data'!$B$7:$R$2292,12,0)</f>
        <v>1.5601</v>
      </c>
      <c r="I26" s="61">
        <f t="shared" si="8"/>
        <v>19</v>
      </c>
      <c r="J26" s="60">
        <f>VLOOKUP($A26,'Return Data'!$B$7:$R$2292,13,0)</f>
        <v>0.91310000000000002</v>
      </c>
      <c r="K26" s="61">
        <f t="shared" si="9"/>
        <v>19</v>
      </c>
      <c r="L26" s="60">
        <f>VLOOKUP($A26,'Return Data'!$B$7:$R$2292,17,0)</f>
        <v>7.1153000000000004</v>
      </c>
      <c r="M26" s="61">
        <f t="shared" si="10"/>
        <v>16</v>
      </c>
      <c r="N26" s="60">
        <f>VLOOKUP($A26,'Return Data'!$B$7:$R$2292,14,0)</f>
        <v>9.2322000000000006</v>
      </c>
      <c r="O26" s="61">
        <f t="shared" si="11"/>
        <v>11</v>
      </c>
      <c r="P26" s="60">
        <f>VLOOKUP($A26,'Return Data'!$B$7:$R$2292,15,0)</f>
        <v>7.8909000000000002</v>
      </c>
      <c r="Q26" s="61">
        <f t="shared" si="12"/>
        <v>7</v>
      </c>
      <c r="R26" s="60">
        <f>VLOOKUP($A26,'Return Data'!$B$7:$R$2292,16,0)</f>
        <v>8.9519000000000002</v>
      </c>
      <c r="S26" s="62">
        <f t="shared" si="13"/>
        <v>8</v>
      </c>
    </row>
    <row r="27" spans="1:19" x14ac:dyDescent="0.3">
      <c r="A27" s="58" t="s">
        <v>1523</v>
      </c>
      <c r="B27" s="59">
        <f>VLOOKUP($A27,'Return Data'!$B$7:$R$2292,3,0)</f>
        <v>44942</v>
      </c>
      <c r="C27" s="60">
        <f>VLOOKUP($A27,'Return Data'!$B$7:$R$2292,4,0)</f>
        <v>58.236499999999999</v>
      </c>
      <c r="D27" s="60">
        <f>VLOOKUP($A27,'Return Data'!$B$7:$R$2292,10,0)</f>
        <v>2.8976999999999999</v>
      </c>
      <c r="E27" s="61">
        <f t="shared" si="6"/>
        <v>5</v>
      </c>
      <c r="F27" s="60">
        <f>VLOOKUP($A27,'Return Data'!$B$7:$R$2292,11,0)</f>
        <v>6.6958000000000002</v>
      </c>
      <c r="G27" s="61">
        <f t="shared" si="7"/>
        <v>6</v>
      </c>
      <c r="H27" s="60">
        <f>VLOOKUP($A27,'Return Data'!$B$7:$R$2292,12,0)</f>
        <v>4.5031999999999996</v>
      </c>
      <c r="I27" s="61">
        <f t="shared" si="8"/>
        <v>5</v>
      </c>
      <c r="J27" s="60">
        <f>VLOOKUP($A27,'Return Data'!$B$7:$R$2292,13,0)</f>
        <v>3.6594000000000002</v>
      </c>
      <c r="K27" s="61">
        <f t="shared" si="9"/>
        <v>5</v>
      </c>
      <c r="L27" s="60">
        <f>VLOOKUP($A27,'Return Data'!$B$7:$R$2292,17,0)</f>
        <v>11.6525</v>
      </c>
      <c r="M27" s="61">
        <f t="shared" si="10"/>
        <v>1</v>
      </c>
      <c r="N27" s="60">
        <f>VLOOKUP($A27,'Return Data'!$B$7:$R$2292,14,0)</f>
        <v>13.5838</v>
      </c>
      <c r="O27" s="61">
        <f t="shared" si="11"/>
        <v>1</v>
      </c>
      <c r="P27" s="60">
        <f>VLOOKUP($A27,'Return Data'!$B$7:$R$2292,15,0)</f>
        <v>10.0532</v>
      </c>
      <c r="Q27" s="61">
        <f t="shared" si="12"/>
        <v>1</v>
      </c>
      <c r="R27" s="60">
        <f>VLOOKUP($A27,'Return Data'!$B$7:$R$2292,16,0)</f>
        <v>9.1340000000000003</v>
      </c>
      <c r="S27" s="62">
        <f t="shared" si="13"/>
        <v>6</v>
      </c>
    </row>
    <row r="28" spans="1:19" x14ac:dyDescent="0.3">
      <c r="A28" s="58" t="s">
        <v>1524</v>
      </c>
      <c r="B28" s="59">
        <f>VLOOKUP($A28,'Return Data'!$B$7:$R$2292,3,0)</f>
        <v>44942</v>
      </c>
      <c r="C28" s="60">
        <f>VLOOKUP($A28,'Return Data'!$B$7:$R$2292,4,0)</f>
        <v>46.9191</v>
      </c>
      <c r="D28" s="60">
        <f>VLOOKUP($A28,'Return Data'!$B$7:$R$2292,10,0)</f>
        <v>2.0794999999999999</v>
      </c>
      <c r="E28" s="61">
        <f t="shared" si="6"/>
        <v>13</v>
      </c>
      <c r="F28" s="60">
        <f>VLOOKUP($A28,'Return Data'!$B$7:$R$2292,11,0)</f>
        <v>4.7133000000000003</v>
      </c>
      <c r="G28" s="61">
        <f t="shared" si="7"/>
        <v>18</v>
      </c>
      <c r="H28" s="60">
        <f>VLOOKUP($A28,'Return Data'!$B$7:$R$2292,12,0)</f>
        <v>2.6838000000000002</v>
      </c>
      <c r="I28" s="61">
        <f t="shared" si="8"/>
        <v>14</v>
      </c>
      <c r="J28" s="60">
        <f>VLOOKUP($A28,'Return Data'!$B$7:$R$2292,13,0)</f>
        <v>2.0350999999999999</v>
      </c>
      <c r="K28" s="61">
        <f t="shared" si="9"/>
        <v>14</v>
      </c>
      <c r="L28" s="60">
        <f>VLOOKUP($A28,'Return Data'!$B$7:$R$2292,17,0)</f>
        <v>7.2221000000000002</v>
      </c>
      <c r="M28" s="61">
        <f t="shared" si="10"/>
        <v>15</v>
      </c>
      <c r="N28" s="60">
        <f>VLOOKUP($A28,'Return Data'!$B$7:$R$2292,14,0)</f>
        <v>8.4525000000000006</v>
      </c>
      <c r="O28" s="61">
        <f t="shared" si="11"/>
        <v>13</v>
      </c>
      <c r="P28" s="60">
        <f>VLOOKUP($A28,'Return Data'!$B$7:$R$2292,15,0)</f>
        <v>7.4893999999999998</v>
      </c>
      <c r="Q28" s="61">
        <f t="shared" si="12"/>
        <v>11</v>
      </c>
      <c r="R28" s="60">
        <f>VLOOKUP($A28,'Return Data'!$B$7:$R$2292,16,0)</f>
        <v>8.0302000000000007</v>
      </c>
      <c r="S28" s="62">
        <f t="shared" si="13"/>
        <v>17</v>
      </c>
    </row>
    <row r="29" spans="1:19" x14ac:dyDescent="0.3">
      <c r="A29" s="58" t="s">
        <v>1525</v>
      </c>
      <c r="B29" s="59">
        <f>VLOOKUP($A29,'Return Data'!$B$7:$R$2292,3,0)</f>
        <v>44942</v>
      </c>
      <c r="C29" s="60">
        <f>VLOOKUP($A29,'Return Data'!$B$7:$R$2292,4,0)</f>
        <v>13.85</v>
      </c>
      <c r="D29" s="60">
        <f>VLOOKUP($A29,'Return Data'!$B$7:$R$2292,10,0)</f>
        <v>2.0634000000000001</v>
      </c>
      <c r="E29" s="61">
        <f t="shared" si="6"/>
        <v>14</v>
      </c>
      <c r="F29" s="60">
        <f>VLOOKUP($A29,'Return Data'!$B$7:$R$2292,11,0)</f>
        <v>4.9241999999999999</v>
      </c>
      <c r="G29" s="61">
        <f t="shared" si="7"/>
        <v>17</v>
      </c>
      <c r="H29" s="60">
        <f>VLOOKUP($A29,'Return Data'!$B$7:$R$2292,12,0)</f>
        <v>2.5167000000000002</v>
      </c>
      <c r="I29" s="61">
        <f t="shared" si="8"/>
        <v>15</v>
      </c>
      <c r="J29" s="60">
        <f>VLOOKUP($A29,'Return Data'!$B$7:$R$2292,13,0)</f>
        <v>1.0212000000000001</v>
      </c>
      <c r="K29" s="61">
        <f t="shared" si="9"/>
        <v>17</v>
      </c>
      <c r="L29" s="60">
        <f>VLOOKUP($A29,'Return Data'!$B$7:$R$2292,17,0)</f>
        <v>5.0864000000000003</v>
      </c>
      <c r="M29" s="61">
        <f t="shared" si="10"/>
        <v>22</v>
      </c>
      <c r="N29" s="60">
        <f>VLOOKUP($A29,'Return Data'!$B$7:$R$2292,14,0)</f>
        <v>7.3287000000000004</v>
      </c>
      <c r="O29" s="61">
        <f t="shared" si="11"/>
        <v>20</v>
      </c>
      <c r="P29" s="60"/>
      <c r="Q29" s="61"/>
      <c r="R29" s="60">
        <f>VLOOKUP($A29,'Return Data'!$B$7:$R$2292,16,0)</f>
        <v>7.6093999999999999</v>
      </c>
      <c r="S29" s="62">
        <f t="shared" si="13"/>
        <v>18</v>
      </c>
    </row>
    <row r="30" spans="1:19" x14ac:dyDescent="0.3">
      <c r="A30" s="58" t="s">
        <v>1526</v>
      </c>
      <c r="B30" s="59">
        <f>VLOOKUP($A30,'Return Data'!$B$7:$R$2292,3,0)</f>
        <v>44942</v>
      </c>
      <c r="C30" s="60">
        <f>VLOOKUP($A30,'Return Data'!$B$7:$R$2292,4,0)</f>
        <v>14.4526</v>
      </c>
      <c r="D30" s="60">
        <f>VLOOKUP($A30,'Return Data'!$B$7:$R$2292,10,0)</f>
        <v>3.3849999999999998</v>
      </c>
      <c r="E30" s="61">
        <f t="shared" si="6"/>
        <v>2</v>
      </c>
      <c r="F30" s="60">
        <f>VLOOKUP($A30,'Return Data'!$B$7:$R$2292,11,0)</f>
        <v>7.2637</v>
      </c>
      <c r="G30" s="61">
        <f t="shared" si="7"/>
        <v>1</v>
      </c>
      <c r="H30" s="60">
        <f>VLOOKUP($A30,'Return Data'!$B$7:$R$2292,12,0)</f>
        <v>5.2191999999999998</v>
      </c>
      <c r="I30" s="61">
        <f t="shared" si="8"/>
        <v>2</v>
      </c>
      <c r="J30" s="60">
        <f>VLOOKUP($A30,'Return Data'!$B$7:$R$2292,13,0)</f>
        <v>5.2728999999999999</v>
      </c>
      <c r="K30" s="61">
        <f t="shared" si="9"/>
        <v>3</v>
      </c>
      <c r="L30" s="60">
        <f>VLOOKUP($A30,'Return Data'!$B$7:$R$2292,17,0)</f>
        <v>9.7414000000000005</v>
      </c>
      <c r="M30" s="61">
        <f t="shared" si="10"/>
        <v>4</v>
      </c>
      <c r="N30" s="60">
        <f>VLOOKUP($A30,'Return Data'!$B$7:$R$2292,14,0)</f>
        <v>10.7166</v>
      </c>
      <c r="O30" s="61">
        <f t="shared" si="11"/>
        <v>5</v>
      </c>
      <c r="P30" s="60"/>
      <c r="Q30" s="61"/>
      <c r="R30" s="60">
        <f>VLOOKUP($A30,'Return Data'!$B$7:$R$2292,16,0)</f>
        <v>8.7645999999999997</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2.0664652173913045</v>
      </c>
      <c r="E32" s="69"/>
      <c r="F32" s="70">
        <f>AVERAGE(F8:F30)</f>
        <v>5.3270173913043468</v>
      </c>
      <c r="G32" s="69"/>
      <c r="H32" s="70">
        <f>AVERAGE(H8:H30)</f>
        <v>3.0529956521739128</v>
      </c>
      <c r="I32" s="69"/>
      <c r="J32" s="70">
        <f>AVERAGE(J8:J30)</f>
        <v>2.2782782608695653</v>
      </c>
      <c r="K32" s="69"/>
      <c r="L32" s="70">
        <f>AVERAGE(L8:L30)</f>
        <v>7.6855347826086948</v>
      </c>
      <c r="M32" s="69"/>
      <c r="N32" s="70">
        <f>AVERAGE(N8:N30)</f>
        <v>8.6358826086956508</v>
      </c>
      <c r="O32" s="69"/>
      <c r="P32" s="70">
        <f>AVERAGE(P8:P30)</f>
        <v>7.1619411764705889</v>
      </c>
      <c r="Q32" s="69"/>
      <c r="R32" s="70">
        <f>AVERAGE(R8:R30)</f>
        <v>8.1780217391304344</v>
      </c>
      <c r="S32" s="71"/>
    </row>
    <row r="33" spans="1:19" x14ac:dyDescent="0.3">
      <c r="A33" s="68" t="s">
        <v>28</v>
      </c>
      <c r="B33" s="69"/>
      <c r="C33" s="69"/>
      <c r="D33" s="70">
        <f>MIN(D8:D30)</f>
        <v>0</v>
      </c>
      <c r="E33" s="69"/>
      <c r="F33" s="70">
        <f>MIN(F8:F30)</f>
        <v>0</v>
      </c>
      <c r="G33" s="69"/>
      <c r="H33" s="70">
        <f>MIN(H8:H30)</f>
        <v>0</v>
      </c>
      <c r="I33" s="69"/>
      <c r="J33" s="70">
        <f>MIN(J8:J30)</f>
        <v>-2.2256999999999998</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3.4226999999999999</v>
      </c>
      <c r="E34" s="73"/>
      <c r="F34" s="74">
        <f>MAX(F8:F30)</f>
        <v>7.2637</v>
      </c>
      <c r="G34" s="73"/>
      <c r="H34" s="74">
        <f>MAX(H8:H30)</f>
        <v>5.6303000000000001</v>
      </c>
      <c r="I34" s="73"/>
      <c r="J34" s="74">
        <f>MAX(J8:J30)</f>
        <v>7.3661000000000003</v>
      </c>
      <c r="K34" s="73"/>
      <c r="L34" s="74">
        <f>MAX(L8:L30)</f>
        <v>11.6525</v>
      </c>
      <c r="M34" s="73"/>
      <c r="N34" s="74">
        <f>MAX(N8:N30)</f>
        <v>13.5838</v>
      </c>
      <c r="O34" s="73"/>
      <c r="P34" s="74">
        <f>MAX(P8:P30)</f>
        <v>10.0532</v>
      </c>
      <c r="Q34" s="73"/>
      <c r="R34" s="74">
        <f>MAX(R8:R30)</f>
        <v>11.8939</v>
      </c>
      <c r="S34" s="75"/>
    </row>
    <row r="35" spans="1:19" x14ac:dyDescent="0.3">
      <c r="A35" s="99" t="s">
        <v>428</v>
      </c>
    </row>
    <row r="36" spans="1:19" x14ac:dyDescent="0.3">
      <c r="A36" s="14" t="s">
        <v>340</v>
      </c>
    </row>
  </sheetData>
  <sheetProtection algorithmName="SHA-512" hashValue="cegt+2/x4iO0n9cbvWClmY3z8bNDbjVs6Hxy/1xB1pt1hX9IxCeqt9TUszv9mxLiuXUwUe8IRZNoBrCW1azTYw==" saltValue="PPK6SuA2ib24evZyVMxp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1527</v>
      </c>
      <c r="B8" s="59">
        <f>VLOOKUP($A8,'Return Data'!$B$7:$R$2292,3,0)</f>
        <v>44942</v>
      </c>
      <c r="C8" s="60">
        <f>VLOOKUP($A8,'Return Data'!$B$7:$R$2292,4,0)</f>
        <v>17.329999999999998</v>
      </c>
      <c r="D8" s="60">
        <f>VLOOKUP($A8,'Return Data'!$B$7:$R$2292,10,0)</f>
        <v>1.2265999999999999</v>
      </c>
      <c r="E8" s="61">
        <f t="shared" ref="E8" si="0">RANK(D8,D$8:D$30,0)</f>
        <v>19</v>
      </c>
      <c r="F8" s="60">
        <f>VLOOKUP($A8,'Return Data'!$B$7:$R$2292,11,0)</f>
        <v>4.6497999999999999</v>
      </c>
      <c r="G8" s="61">
        <f t="shared" ref="G8" si="1">RANK(F8,F$8:F$30,0)</f>
        <v>13</v>
      </c>
      <c r="H8" s="60">
        <f>VLOOKUP($A8,'Return Data'!$B$7:$R$2292,12,0)</f>
        <v>0</v>
      </c>
      <c r="I8" s="61">
        <f t="shared" ref="I8" si="2">RANK(H8,H$8:H$30,0)</f>
        <v>21</v>
      </c>
      <c r="J8" s="60">
        <f>VLOOKUP($A8,'Return Data'!$B$7:$R$2292,13,0)</f>
        <v>-3.2383999999999999</v>
      </c>
      <c r="K8" s="61">
        <f t="shared" ref="K8" si="3">RANK(J8,J$8:J$30,0)</f>
        <v>22</v>
      </c>
      <c r="L8" s="60">
        <f>VLOOKUP($A8,'Return Data'!$B$7:$R$2292,17,0)</f>
        <v>4.9223999999999997</v>
      </c>
      <c r="M8" s="61">
        <f t="shared" ref="M8" si="4">RANK(L8,L$8:L$30,0)</f>
        <v>19</v>
      </c>
      <c r="N8" s="60">
        <f>VLOOKUP($A8,'Return Data'!$B$7:$R$2292,14,0)</f>
        <v>6.8838999999999997</v>
      </c>
      <c r="O8" s="61">
        <f>RANK(N8,N$8:N$30,0)</f>
        <v>15</v>
      </c>
      <c r="P8" s="60">
        <f>VLOOKUP($A8,'Return Data'!$B$7:$R$2292,15,0)</f>
        <v>5.6082000000000001</v>
      </c>
      <c r="Q8" s="61">
        <f>RANK(P8,P$8:P$30,0)</f>
        <v>15</v>
      </c>
      <c r="R8" s="60">
        <f>VLOOKUP($A8,'Return Data'!$B$7:$R$2292,16,0)</f>
        <v>6.9885999999999999</v>
      </c>
      <c r="S8" s="62">
        <f t="shared" ref="S8" si="5">RANK(R8,R$8:R$30,0)</f>
        <v>16</v>
      </c>
    </row>
    <row r="9" spans="1:20" x14ac:dyDescent="0.3">
      <c r="A9" s="58" t="s">
        <v>1528</v>
      </c>
      <c r="B9" s="59">
        <f>VLOOKUP($A9,'Return Data'!$B$7:$R$2292,3,0)</f>
        <v>44942</v>
      </c>
      <c r="C9" s="60">
        <f>VLOOKUP($A9,'Return Data'!$B$7:$R$2292,4,0)</f>
        <v>16.89</v>
      </c>
      <c r="D9" s="60">
        <f>VLOOKUP($A9,'Return Data'!$B$7:$R$2292,10,0)</f>
        <v>1.2589999999999999</v>
      </c>
      <c r="E9" s="61">
        <f t="shared" ref="E9:E30" si="6">RANK(D9,D$8:D$30,0)</f>
        <v>18</v>
      </c>
      <c r="F9" s="60">
        <f>VLOOKUP($A9,'Return Data'!$B$7:$R$2292,11,0)</f>
        <v>4.9067999999999996</v>
      </c>
      <c r="G9" s="61">
        <f t="shared" ref="G9:G30" si="7">RANK(F9,F$8:F$30,0)</f>
        <v>11</v>
      </c>
      <c r="H9" s="60">
        <f>VLOOKUP($A9,'Return Data'!$B$7:$R$2292,12,0)</f>
        <v>1.5024</v>
      </c>
      <c r="I9" s="61">
        <f t="shared" ref="I9:I30" si="8">RANK(H9,H$8:H$30,0)</f>
        <v>17</v>
      </c>
      <c r="J9" s="60">
        <f>VLOOKUP($A9,'Return Data'!$B$7:$R$2292,13,0)</f>
        <v>-2.1436999999999999</v>
      </c>
      <c r="K9" s="61">
        <f t="shared" ref="K9:K30" si="9">RANK(J9,J$8:J$30,0)</f>
        <v>21</v>
      </c>
      <c r="L9" s="60">
        <f>VLOOKUP($A9,'Return Data'!$B$7:$R$2292,17,0)</f>
        <v>5.8231000000000002</v>
      </c>
      <c r="M9" s="61">
        <f t="shared" ref="M9:M30" si="10">RANK(L9,L$8:L$30,0)</f>
        <v>16</v>
      </c>
      <c r="N9" s="60">
        <f>VLOOKUP($A9,'Return Data'!$B$7:$R$2292,14,0)</f>
        <v>7.4554999999999998</v>
      </c>
      <c r="O9" s="61">
        <f t="shared" ref="O9:O30" si="11">RANK(N9,N$8:N$30,0)</f>
        <v>12</v>
      </c>
      <c r="P9" s="60">
        <f>VLOOKUP($A9,'Return Data'!$B$7:$R$2292,15,0)</f>
        <v>7.3952999999999998</v>
      </c>
      <c r="Q9" s="61">
        <f t="shared" ref="Q9:Q28" si="12">RANK(P9,P$8:P$30,0)</f>
        <v>5</v>
      </c>
      <c r="R9" s="60">
        <f>VLOOKUP($A9,'Return Data'!$B$7:$R$2292,16,0)</f>
        <v>7.3090000000000002</v>
      </c>
      <c r="S9" s="62">
        <f t="shared" ref="S9:S30" si="13">RANK(R9,R$8:R$30,0)</f>
        <v>14</v>
      </c>
    </row>
    <row r="10" spans="1:20" x14ac:dyDescent="0.3">
      <c r="A10" s="58" t="s">
        <v>1916</v>
      </c>
      <c r="B10" s="59">
        <f>VLOOKUP($A10,'Return Data'!$B$7:$R$2292,3,0)</f>
        <v>44942</v>
      </c>
      <c r="C10" s="60">
        <f>VLOOKUP($A10,'Return Data'!$B$7:$R$2292,4,0)</f>
        <v>12.6953</v>
      </c>
      <c r="D10" s="60">
        <f>VLOOKUP($A10,'Return Data'!$B$7:$R$2292,10,0)</f>
        <v>1.5347999999999999</v>
      </c>
      <c r="E10" s="61">
        <f t="shared" si="6"/>
        <v>17</v>
      </c>
      <c r="F10" s="60">
        <f>VLOOKUP($A10,'Return Data'!$B$7:$R$2292,11,0)</f>
        <v>5.2756999999999996</v>
      </c>
      <c r="G10" s="61">
        <f t="shared" si="7"/>
        <v>8</v>
      </c>
      <c r="H10" s="60">
        <f>VLOOKUP($A10,'Return Data'!$B$7:$R$2292,12,0)</f>
        <v>2.8751000000000002</v>
      </c>
      <c r="I10" s="61">
        <f t="shared" si="8"/>
        <v>8</v>
      </c>
      <c r="J10" s="60">
        <f>VLOOKUP($A10,'Return Data'!$B$7:$R$2292,13,0)</f>
        <v>1.2383999999999999</v>
      </c>
      <c r="K10" s="61">
        <f t="shared" si="9"/>
        <v>12</v>
      </c>
      <c r="L10" s="60">
        <f>VLOOKUP($A10,'Return Data'!$B$7:$R$2292,17,0)</f>
        <v>4.4733999999999998</v>
      </c>
      <c r="M10" s="61">
        <f t="shared" si="10"/>
        <v>20</v>
      </c>
      <c r="N10" s="60">
        <f>VLOOKUP($A10,'Return Data'!$B$7:$R$2292,14,0)</f>
        <v>6.867</v>
      </c>
      <c r="O10" s="61">
        <f t="shared" si="11"/>
        <v>16</v>
      </c>
      <c r="P10" s="60"/>
      <c r="Q10" s="61"/>
      <c r="R10" s="60">
        <f>VLOOKUP($A10,'Return Data'!$B$7:$R$2292,16,0)</f>
        <v>7.0936000000000003</v>
      </c>
      <c r="S10" s="62">
        <f t="shared" si="13"/>
        <v>15</v>
      </c>
    </row>
    <row r="11" spans="1:20" x14ac:dyDescent="0.3">
      <c r="A11" s="58" t="s">
        <v>1529</v>
      </c>
      <c r="B11" s="59">
        <f>VLOOKUP($A11,'Return Data'!$B$7:$R$2292,3,0)</f>
        <v>44942</v>
      </c>
      <c r="C11" s="60">
        <f>VLOOKUP($A11,'Return Data'!$B$7:$R$2292,4,0)</f>
        <v>16.731999999999999</v>
      </c>
      <c r="D11" s="60">
        <f>VLOOKUP($A11,'Return Data'!$B$7:$R$2292,10,0)</f>
        <v>2.1802000000000001</v>
      </c>
      <c r="E11" s="61">
        <f t="shared" si="6"/>
        <v>8</v>
      </c>
      <c r="F11" s="60">
        <f>VLOOKUP($A11,'Return Data'!$B$7:$R$2292,11,0)</f>
        <v>4.5880999999999998</v>
      </c>
      <c r="G11" s="61">
        <f t="shared" si="7"/>
        <v>15</v>
      </c>
      <c r="H11" s="60">
        <f>VLOOKUP($A11,'Return Data'!$B$7:$R$2292,12,0)</f>
        <v>3.2711999999999999</v>
      </c>
      <c r="I11" s="61">
        <f t="shared" si="8"/>
        <v>6</v>
      </c>
      <c r="J11" s="60">
        <f>VLOOKUP($A11,'Return Data'!$B$7:$R$2292,13,0)</f>
        <v>2.7511999999999999</v>
      </c>
      <c r="K11" s="61">
        <f t="shared" si="9"/>
        <v>5</v>
      </c>
      <c r="L11" s="60">
        <f>VLOOKUP($A11,'Return Data'!$B$7:$R$2292,17,0)</f>
        <v>7.9059999999999997</v>
      </c>
      <c r="M11" s="61">
        <f t="shared" si="10"/>
        <v>7</v>
      </c>
      <c r="N11" s="60">
        <f>VLOOKUP($A11,'Return Data'!$B$7:$R$2292,14,0)</f>
        <v>7.9394</v>
      </c>
      <c r="O11" s="61">
        <f t="shared" si="11"/>
        <v>11</v>
      </c>
      <c r="P11" s="60">
        <f>VLOOKUP($A11,'Return Data'!$B$7:$R$2292,15,0)</f>
        <v>6.1894</v>
      </c>
      <c r="Q11" s="61">
        <f t="shared" si="12"/>
        <v>12</v>
      </c>
      <c r="R11" s="60">
        <f>VLOOKUP($A11,'Return Data'!$B$7:$R$2292,16,0)</f>
        <v>7.8536999999999999</v>
      </c>
      <c r="S11" s="62">
        <f t="shared" si="13"/>
        <v>7</v>
      </c>
    </row>
    <row r="12" spans="1:20" x14ac:dyDescent="0.3">
      <c r="A12" s="58" t="s">
        <v>1530</v>
      </c>
      <c r="B12" s="59">
        <f>VLOOKUP($A12,'Return Data'!$B$7:$R$2292,3,0)</f>
        <v>44942</v>
      </c>
      <c r="C12" s="60">
        <f>VLOOKUP($A12,'Return Data'!$B$7:$R$2292,4,0)</f>
        <v>18.860700000000001</v>
      </c>
      <c r="D12" s="60">
        <f>VLOOKUP($A12,'Return Data'!$B$7:$R$2292,10,0)</f>
        <v>1.8424</v>
      </c>
      <c r="E12" s="61">
        <f t="shared" si="6"/>
        <v>12</v>
      </c>
      <c r="F12" s="60">
        <f>VLOOKUP($A12,'Return Data'!$B$7:$R$2292,11,0)</f>
        <v>5.2712000000000003</v>
      </c>
      <c r="G12" s="61">
        <f t="shared" si="7"/>
        <v>9</v>
      </c>
      <c r="H12" s="60">
        <f>VLOOKUP($A12,'Return Data'!$B$7:$R$2292,12,0)</f>
        <v>2.6193</v>
      </c>
      <c r="I12" s="61">
        <f t="shared" si="8"/>
        <v>11</v>
      </c>
      <c r="J12" s="60">
        <f>VLOOKUP($A12,'Return Data'!$B$7:$R$2292,13,0)</f>
        <v>1.659</v>
      </c>
      <c r="K12" s="61">
        <f t="shared" si="9"/>
        <v>10</v>
      </c>
      <c r="L12" s="60">
        <f>VLOOKUP($A12,'Return Data'!$B$7:$R$2292,17,0)</f>
        <v>6.5818000000000003</v>
      </c>
      <c r="M12" s="61">
        <f t="shared" si="10"/>
        <v>13</v>
      </c>
      <c r="N12" s="60">
        <f>VLOOKUP($A12,'Return Data'!$B$7:$R$2292,14,0)</f>
        <v>8.8419000000000008</v>
      </c>
      <c r="O12" s="61">
        <f t="shared" si="11"/>
        <v>7</v>
      </c>
      <c r="P12" s="60">
        <f>VLOOKUP($A12,'Return Data'!$B$7:$R$2292,15,0)</f>
        <v>7.5679999999999996</v>
      </c>
      <c r="Q12" s="61">
        <f t="shared" si="12"/>
        <v>3</v>
      </c>
      <c r="R12" s="60">
        <f>VLOOKUP($A12,'Return Data'!$B$7:$R$2292,16,0)</f>
        <v>7.9785000000000004</v>
      </c>
      <c r="S12" s="62">
        <f t="shared" si="13"/>
        <v>6</v>
      </c>
    </row>
    <row r="13" spans="1:20" x14ac:dyDescent="0.3">
      <c r="A13" s="58" t="s">
        <v>1531</v>
      </c>
      <c r="B13" s="59">
        <f>VLOOKUP($A13,'Return Data'!$B$7:$R$2292,3,0)</f>
        <v>44942</v>
      </c>
      <c r="C13" s="60">
        <f>VLOOKUP($A13,'Return Data'!$B$7:$R$2292,4,0)</f>
        <v>13.2036</v>
      </c>
      <c r="D13" s="60">
        <f>VLOOKUP($A13,'Return Data'!$B$7:$R$2292,10,0)</f>
        <v>1.8946000000000001</v>
      </c>
      <c r="E13" s="61">
        <f t="shared" si="6"/>
        <v>10</v>
      </c>
      <c r="F13" s="60">
        <f>VLOOKUP($A13,'Return Data'!$B$7:$R$2292,11,0)</f>
        <v>5.5570000000000004</v>
      </c>
      <c r="G13" s="61">
        <f t="shared" si="7"/>
        <v>7</v>
      </c>
      <c r="H13" s="60">
        <f>VLOOKUP($A13,'Return Data'!$B$7:$R$2292,12,0)</f>
        <v>2.8069999999999999</v>
      </c>
      <c r="I13" s="61">
        <f t="shared" si="8"/>
        <v>9</v>
      </c>
      <c r="J13" s="60">
        <f>VLOOKUP($A13,'Return Data'!$B$7:$R$2292,13,0)</f>
        <v>1.3960999999999999</v>
      </c>
      <c r="K13" s="61">
        <f t="shared" si="9"/>
        <v>11</v>
      </c>
      <c r="L13" s="60">
        <f>VLOOKUP($A13,'Return Data'!$B$7:$R$2292,17,0)</f>
        <v>7.0956000000000001</v>
      </c>
      <c r="M13" s="61">
        <f t="shared" si="10"/>
        <v>10</v>
      </c>
      <c r="N13" s="60">
        <f>VLOOKUP($A13,'Return Data'!$B$7:$R$2292,14,0)</f>
        <v>7.9648000000000003</v>
      </c>
      <c r="O13" s="61">
        <f t="shared" si="11"/>
        <v>10</v>
      </c>
      <c r="P13" s="60"/>
      <c r="Q13" s="61"/>
      <c r="R13" s="60">
        <f>VLOOKUP($A13,'Return Data'!$B$7:$R$2292,16,0)</f>
        <v>6.5323000000000002</v>
      </c>
      <c r="S13" s="62">
        <f t="shared" si="13"/>
        <v>20</v>
      </c>
    </row>
    <row r="14" spans="1:20" x14ac:dyDescent="0.3">
      <c r="A14" s="58" t="s">
        <v>1532</v>
      </c>
      <c r="B14" s="59">
        <f>VLOOKUP($A14,'Return Data'!$B$7:$R$2292,3,0)</f>
        <v>44942</v>
      </c>
      <c r="C14" s="60">
        <f>VLOOKUP($A14,'Return Data'!$B$7:$R$2292,4,0)</f>
        <v>50.604999999999997</v>
      </c>
      <c r="D14" s="60">
        <f>VLOOKUP($A14,'Return Data'!$B$7:$R$2292,10,0)</f>
        <v>2.72</v>
      </c>
      <c r="E14" s="61">
        <f t="shared" si="6"/>
        <v>4</v>
      </c>
      <c r="F14" s="60">
        <f>VLOOKUP($A14,'Return Data'!$B$7:$R$2292,11,0)</f>
        <v>6.7435999999999998</v>
      </c>
      <c r="G14" s="61">
        <f t="shared" si="7"/>
        <v>2</v>
      </c>
      <c r="H14" s="60">
        <f>VLOOKUP($A14,'Return Data'!$B$7:$R$2292,12,0)</f>
        <v>3.8563000000000001</v>
      </c>
      <c r="I14" s="61">
        <f t="shared" si="8"/>
        <v>4</v>
      </c>
      <c r="J14" s="60">
        <f>VLOOKUP($A14,'Return Data'!$B$7:$R$2292,13,0)</f>
        <v>3.3155999999999999</v>
      </c>
      <c r="K14" s="61">
        <f t="shared" si="9"/>
        <v>4</v>
      </c>
      <c r="L14" s="60">
        <f>VLOOKUP($A14,'Return Data'!$B$7:$R$2292,17,0)</f>
        <v>10.0623</v>
      </c>
      <c r="M14" s="61">
        <f t="shared" si="10"/>
        <v>1</v>
      </c>
      <c r="N14" s="60">
        <f>VLOOKUP($A14,'Return Data'!$B$7:$R$2292,14,0)</f>
        <v>10.0312</v>
      </c>
      <c r="O14" s="61">
        <f t="shared" si="11"/>
        <v>3</v>
      </c>
      <c r="P14" s="60">
        <f>VLOOKUP($A14,'Return Data'!$B$7:$R$2292,15,0)</f>
        <v>7.4429999999999996</v>
      </c>
      <c r="Q14" s="61">
        <f t="shared" si="12"/>
        <v>4</v>
      </c>
      <c r="R14" s="60">
        <f>VLOOKUP($A14,'Return Data'!$B$7:$R$2292,16,0)</f>
        <v>9.2423999999999999</v>
      </c>
      <c r="S14" s="62">
        <f t="shared" si="13"/>
        <v>2</v>
      </c>
    </row>
    <row r="15" spans="1:20" x14ac:dyDescent="0.3">
      <c r="A15" s="58" t="s">
        <v>1533</v>
      </c>
      <c r="B15" s="59">
        <f>VLOOKUP($A15,'Return Data'!$B$7:$R$2292,3,0)</f>
        <v>44942</v>
      </c>
      <c r="C15" s="60">
        <f>VLOOKUP($A15,'Return Data'!$B$7:$R$2292,4,0)</f>
        <v>18.13</v>
      </c>
      <c r="D15" s="60">
        <f>VLOOKUP($A15,'Return Data'!$B$7:$R$2292,10,0)</f>
        <v>2.8944000000000001</v>
      </c>
      <c r="E15" s="61">
        <f t="shared" si="6"/>
        <v>3</v>
      </c>
      <c r="F15" s="60">
        <f>VLOOKUP($A15,'Return Data'!$B$7:$R$2292,11,0)</f>
        <v>4.8582999999999998</v>
      </c>
      <c r="G15" s="61">
        <f t="shared" si="7"/>
        <v>12</v>
      </c>
      <c r="H15" s="60">
        <f>VLOOKUP($A15,'Return Data'!$B$7:$R$2292,12,0)</f>
        <v>4.3754</v>
      </c>
      <c r="I15" s="61">
        <f t="shared" si="8"/>
        <v>3</v>
      </c>
      <c r="J15" s="60">
        <f>VLOOKUP($A15,'Return Data'!$B$7:$R$2292,13,0)</f>
        <v>6.7098000000000004</v>
      </c>
      <c r="K15" s="61">
        <f t="shared" si="9"/>
        <v>1</v>
      </c>
      <c r="L15" s="60">
        <f>VLOOKUP($A15,'Return Data'!$B$7:$R$2292,17,0)</f>
        <v>7.7244000000000002</v>
      </c>
      <c r="M15" s="61">
        <f t="shared" si="10"/>
        <v>8</v>
      </c>
      <c r="N15" s="60">
        <f>VLOOKUP($A15,'Return Data'!$B$7:$R$2292,14,0)</f>
        <v>6.7763</v>
      </c>
      <c r="O15" s="61">
        <f t="shared" si="11"/>
        <v>18</v>
      </c>
      <c r="P15" s="60">
        <f>VLOOKUP($A15,'Return Data'!$B$7:$R$2292,15,0)</f>
        <v>7.0232999999999999</v>
      </c>
      <c r="Q15" s="61">
        <f t="shared" si="12"/>
        <v>7</v>
      </c>
      <c r="R15" s="60">
        <f>VLOOKUP($A15,'Return Data'!$B$7:$R$2292,16,0)</f>
        <v>7.6020000000000003</v>
      </c>
      <c r="S15" s="62">
        <f t="shared" si="13"/>
        <v>13</v>
      </c>
    </row>
    <row r="16" spans="1:20" x14ac:dyDescent="0.3">
      <c r="A16" s="58" t="s">
        <v>1534</v>
      </c>
      <c r="B16" s="59">
        <f>VLOOKUP($A16,'Return Data'!$B$7:$R$2292,3,0)</f>
        <v>44942</v>
      </c>
      <c r="C16" s="60">
        <f>VLOOKUP($A16,'Return Data'!$B$7:$R$2292,4,0)</f>
        <v>21.389299999999999</v>
      </c>
      <c r="D16" s="60">
        <f>VLOOKUP($A16,'Return Data'!$B$7:$R$2292,10,0)</f>
        <v>1.8372999999999999</v>
      </c>
      <c r="E16" s="61">
        <f t="shared" si="6"/>
        <v>13</v>
      </c>
      <c r="F16" s="60">
        <f>VLOOKUP($A16,'Return Data'!$B$7:$R$2292,11,0)</f>
        <v>4.6208</v>
      </c>
      <c r="G16" s="61">
        <f t="shared" si="7"/>
        <v>14</v>
      </c>
      <c r="H16" s="60">
        <f>VLOOKUP($A16,'Return Data'!$B$7:$R$2292,12,0)</f>
        <v>1.6727000000000001</v>
      </c>
      <c r="I16" s="61">
        <f t="shared" si="8"/>
        <v>16</v>
      </c>
      <c r="J16" s="60">
        <f>VLOOKUP($A16,'Return Data'!$B$7:$R$2292,13,0)</f>
        <v>-1.4999999999999999E-2</v>
      </c>
      <c r="K16" s="61">
        <f t="shared" si="9"/>
        <v>19</v>
      </c>
      <c r="L16" s="60">
        <f>VLOOKUP($A16,'Return Data'!$B$7:$R$2292,17,0)</f>
        <v>5.5975999999999999</v>
      </c>
      <c r="M16" s="61">
        <f t="shared" si="10"/>
        <v>17</v>
      </c>
      <c r="N16" s="60">
        <f>VLOOKUP($A16,'Return Data'!$B$7:$R$2292,14,0)</f>
        <v>6.9151999999999996</v>
      </c>
      <c r="O16" s="61">
        <f t="shared" si="11"/>
        <v>14</v>
      </c>
      <c r="P16" s="60">
        <f>VLOOKUP($A16,'Return Data'!$B$7:$R$2292,15,0)</f>
        <v>6.2866999999999997</v>
      </c>
      <c r="Q16" s="61">
        <f t="shared" si="12"/>
        <v>11</v>
      </c>
      <c r="R16" s="60">
        <f>VLOOKUP($A16,'Return Data'!$B$7:$R$2292,16,0)</f>
        <v>6.6142000000000003</v>
      </c>
      <c r="S16" s="62">
        <f t="shared" si="13"/>
        <v>19</v>
      </c>
    </row>
    <row r="17" spans="1:19" x14ac:dyDescent="0.3">
      <c r="A17" s="58" t="s">
        <v>1535</v>
      </c>
      <c r="B17" s="59">
        <f>VLOOKUP($A17,'Return Data'!$B$7:$R$2292,3,0)</f>
        <v>44942</v>
      </c>
      <c r="C17" s="60">
        <f>VLOOKUP($A17,'Return Data'!$B$7:$R$2292,4,0)</f>
        <v>25.5</v>
      </c>
      <c r="D17" s="60">
        <f>VLOOKUP($A17,'Return Data'!$B$7:$R$2292,10,0)</f>
        <v>1.5854999999999999</v>
      </c>
      <c r="E17" s="61">
        <f t="shared" si="6"/>
        <v>16</v>
      </c>
      <c r="F17" s="60">
        <f>VLOOKUP($A17,'Return Data'!$B$7:$R$2292,11,0)</f>
        <v>3.9967000000000001</v>
      </c>
      <c r="G17" s="61">
        <f t="shared" si="7"/>
        <v>19</v>
      </c>
      <c r="H17" s="60">
        <f>VLOOKUP($A17,'Return Data'!$B$7:$R$2292,12,0)</f>
        <v>2.492</v>
      </c>
      <c r="I17" s="61">
        <f t="shared" si="8"/>
        <v>12</v>
      </c>
      <c r="J17" s="60">
        <f>VLOOKUP($A17,'Return Data'!$B$7:$R$2292,13,0)</f>
        <v>1.6746000000000001</v>
      </c>
      <c r="K17" s="61">
        <f t="shared" si="9"/>
        <v>9</v>
      </c>
      <c r="L17" s="60">
        <f>VLOOKUP($A17,'Return Data'!$B$7:$R$2292,17,0)</f>
        <v>5.5625999999999998</v>
      </c>
      <c r="M17" s="61">
        <f t="shared" si="10"/>
        <v>18</v>
      </c>
      <c r="N17" s="60">
        <f>VLOOKUP($A17,'Return Data'!$B$7:$R$2292,14,0)</f>
        <v>6.8493000000000004</v>
      </c>
      <c r="O17" s="61">
        <f t="shared" si="11"/>
        <v>17</v>
      </c>
      <c r="P17" s="60">
        <f>VLOOKUP($A17,'Return Data'!$B$7:$R$2292,15,0)</f>
        <v>6.0522</v>
      </c>
      <c r="Q17" s="61">
        <f t="shared" si="12"/>
        <v>14</v>
      </c>
      <c r="R17" s="60">
        <f>VLOOKUP($A17,'Return Data'!$B$7:$R$2292,16,0)</f>
        <v>6.6151999999999997</v>
      </c>
      <c r="S17" s="62">
        <f t="shared" si="13"/>
        <v>18</v>
      </c>
    </row>
    <row r="18" spans="1:19" x14ac:dyDescent="0.3">
      <c r="A18" s="58" t="s">
        <v>1536</v>
      </c>
      <c r="B18" s="59">
        <f>VLOOKUP($A18,'Return Data'!$B$7:$R$2292,3,0)</f>
        <v>44942</v>
      </c>
      <c r="C18" s="60">
        <f>VLOOKUP($A18,'Return Data'!$B$7:$R$2292,4,0)</f>
        <v>12.3972</v>
      </c>
      <c r="D18" s="60">
        <f>VLOOKUP($A18,'Return Data'!$B$7:$R$2292,10,0)</f>
        <v>0.86650000000000005</v>
      </c>
      <c r="E18" s="61">
        <f t="shared" si="6"/>
        <v>20</v>
      </c>
      <c r="F18" s="60">
        <f>VLOOKUP($A18,'Return Data'!$B$7:$R$2292,11,0)</f>
        <v>3.3307000000000002</v>
      </c>
      <c r="G18" s="61">
        <f t="shared" si="7"/>
        <v>21</v>
      </c>
      <c r="H18" s="60">
        <f>VLOOKUP($A18,'Return Data'!$B$7:$R$2292,12,0)</f>
        <v>-0.66269999999999996</v>
      </c>
      <c r="I18" s="61">
        <f t="shared" si="8"/>
        <v>23</v>
      </c>
      <c r="J18" s="60">
        <f>VLOOKUP($A18,'Return Data'!$B$7:$R$2292,13,0)</f>
        <v>-3.5185</v>
      </c>
      <c r="K18" s="61">
        <f t="shared" si="9"/>
        <v>23</v>
      </c>
      <c r="L18" s="60">
        <f>VLOOKUP($A18,'Return Data'!$B$7:$R$2292,17,0)</f>
        <v>3.6598999999999999</v>
      </c>
      <c r="M18" s="61">
        <f t="shared" si="10"/>
        <v>22</v>
      </c>
      <c r="N18" s="60">
        <f>VLOOKUP($A18,'Return Data'!$B$7:$R$2292,14,0)</f>
        <v>5.0298999999999996</v>
      </c>
      <c r="O18" s="61">
        <f t="shared" si="11"/>
        <v>21</v>
      </c>
      <c r="P18" s="60"/>
      <c r="Q18" s="61"/>
      <c r="R18" s="60">
        <f>VLOOKUP($A18,'Return Data'!$B$7:$R$2292,16,0)</f>
        <v>5.7161</v>
      </c>
      <c r="S18" s="62">
        <f t="shared" si="13"/>
        <v>21</v>
      </c>
    </row>
    <row r="19" spans="1:19" x14ac:dyDescent="0.3">
      <c r="A19" s="58" t="s">
        <v>1537</v>
      </c>
      <c r="B19" s="59">
        <f>VLOOKUP($A19,'Return Data'!$B$7:$R$2292,3,0)</f>
        <v>44942</v>
      </c>
      <c r="C19" s="60">
        <f>VLOOKUP($A19,'Return Data'!$B$7:$R$2292,4,0)</f>
        <v>19.575500000000002</v>
      </c>
      <c r="D19" s="60">
        <f>VLOOKUP($A19,'Return Data'!$B$7:$R$2292,10,0)</f>
        <v>3.1484000000000001</v>
      </c>
      <c r="E19" s="61">
        <f t="shared" si="6"/>
        <v>2</v>
      </c>
      <c r="F19" s="60">
        <f>VLOOKUP($A19,'Return Data'!$B$7:$R$2292,11,0)</f>
        <v>6.3151999999999999</v>
      </c>
      <c r="G19" s="61">
        <f t="shared" si="7"/>
        <v>4</v>
      </c>
      <c r="H19" s="60">
        <f>VLOOKUP($A19,'Return Data'!$B$7:$R$2292,12,0)</f>
        <v>4.8085000000000004</v>
      </c>
      <c r="I19" s="61">
        <f t="shared" si="8"/>
        <v>1</v>
      </c>
      <c r="J19" s="60">
        <f>VLOOKUP($A19,'Return Data'!$B$7:$R$2292,13,0)</f>
        <v>5.1113</v>
      </c>
      <c r="K19" s="61">
        <f t="shared" si="9"/>
        <v>2</v>
      </c>
      <c r="L19" s="60">
        <f>VLOOKUP($A19,'Return Data'!$B$7:$R$2292,17,0)</f>
        <v>8.4452999999999996</v>
      </c>
      <c r="M19" s="61">
        <f t="shared" si="10"/>
        <v>5</v>
      </c>
      <c r="N19" s="60">
        <f>VLOOKUP($A19,'Return Data'!$B$7:$R$2292,14,0)</f>
        <v>9.1866000000000003</v>
      </c>
      <c r="O19" s="61">
        <f t="shared" si="11"/>
        <v>6</v>
      </c>
      <c r="P19" s="60">
        <f>VLOOKUP($A19,'Return Data'!$B$7:$R$2292,15,0)</f>
        <v>7.9524999999999997</v>
      </c>
      <c r="Q19" s="61">
        <f t="shared" si="12"/>
        <v>2</v>
      </c>
      <c r="R19" s="60">
        <f>VLOOKUP($A19,'Return Data'!$B$7:$R$2292,16,0)</f>
        <v>8.4655000000000005</v>
      </c>
      <c r="S19" s="62">
        <f t="shared" si="13"/>
        <v>3</v>
      </c>
    </row>
    <row r="20" spans="1:19" x14ac:dyDescent="0.3">
      <c r="A20" t="s">
        <v>2028</v>
      </c>
      <c r="B20" s="59">
        <f>VLOOKUP($A20,'Return Data'!$B$7:$R$2292,3,0)</f>
        <v>44942</v>
      </c>
      <c r="C20" s="60">
        <f>VLOOKUP($A20,'Return Data'!$B$7:$R$2292,4,0)</f>
        <v>23.3538</v>
      </c>
      <c r="D20" s="60">
        <f>VLOOKUP($A20,'Return Data'!$B$7:$R$2292,10,0)</f>
        <v>0.17499999999999999</v>
      </c>
      <c r="E20" s="61">
        <f t="shared" si="6"/>
        <v>22</v>
      </c>
      <c r="F20" s="60">
        <f>VLOOKUP($A20,'Return Data'!$B$7:$R$2292,11,0)</f>
        <v>3.0981999999999998</v>
      </c>
      <c r="G20" s="61">
        <f t="shared" si="7"/>
        <v>22</v>
      </c>
      <c r="H20" s="60">
        <f>VLOOKUP($A20,'Return Data'!$B$7:$R$2292,12,0)</f>
        <v>0.40329999999999999</v>
      </c>
      <c r="I20" s="61">
        <f t="shared" si="8"/>
        <v>20</v>
      </c>
      <c r="J20" s="60">
        <f>VLOOKUP($A20,'Return Data'!$B$7:$R$2292,13,0)</f>
        <v>0.50260000000000005</v>
      </c>
      <c r="K20" s="61">
        <f t="shared" si="9"/>
        <v>15</v>
      </c>
      <c r="L20" s="60">
        <f>VLOOKUP($A20,'Return Data'!$B$7:$R$2292,17,0)</f>
        <v>7.6166</v>
      </c>
      <c r="M20" s="61">
        <f t="shared" si="10"/>
        <v>9</v>
      </c>
      <c r="N20" s="60">
        <f>VLOOKUP($A20,'Return Data'!$B$7:$R$2292,14,0)</f>
        <v>8.5787999999999993</v>
      </c>
      <c r="O20" s="61">
        <f t="shared" si="11"/>
        <v>8</v>
      </c>
      <c r="P20" s="60">
        <f>VLOOKUP($A20,'Return Data'!$B$7:$R$2292,15,0)</f>
        <v>6.0639000000000003</v>
      </c>
      <c r="Q20" s="61">
        <f t="shared" si="12"/>
        <v>13</v>
      </c>
      <c r="R20" s="60">
        <f>VLOOKUP($A20,'Return Data'!$B$7:$R$2292,16,0)</f>
        <v>7.8273999999999999</v>
      </c>
      <c r="S20" s="62">
        <f t="shared" si="13"/>
        <v>8</v>
      </c>
    </row>
    <row r="21" spans="1:19" x14ac:dyDescent="0.3">
      <c r="A21" t="s">
        <v>2064</v>
      </c>
      <c r="B21" s="59">
        <f>VLOOKUP($A21,'Return Data'!$B$7:$R$2292,3,0)</f>
        <v>44942</v>
      </c>
      <c r="C21" s="60">
        <f>VLOOKUP($A21,'Return Data'!$B$7:$R$2292,4,0)</f>
        <v>15.9108</v>
      </c>
      <c r="D21" s="60">
        <f>VLOOKUP($A21,'Return Data'!$B$7:$R$2292,10,0)</f>
        <v>1.9015</v>
      </c>
      <c r="E21" s="61">
        <f t="shared" si="6"/>
        <v>9</v>
      </c>
      <c r="F21" s="60">
        <f>VLOOKUP($A21,'Return Data'!$B$7:$R$2292,11,0)</f>
        <v>5.9427000000000003</v>
      </c>
      <c r="G21" s="61">
        <f t="shared" si="7"/>
        <v>5</v>
      </c>
      <c r="H21" s="60">
        <f>VLOOKUP($A21,'Return Data'!$B$7:$R$2292,12,0)</f>
        <v>0.85960000000000003</v>
      </c>
      <c r="I21" s="61">
        <f t="shared" si="8"/>
        <v>19</v>
      </c>
      <c r="J21" s="60">
        <f>VLOOKUP($A21,'Return Data'!$B$7:$R$2292,13,0)</f>
        <v>-0.27700000000000002</v>
      </c>
      <c r="K21" s="61">
        <f t="shared" si="9"/>
        <v>20</v>
      </c>
      <c r="L21" s="60">
        <f>VLOOKUP($A21,'Return Data'!$B$7:$R$2292,17,0)</f>
        <v>7.9836999999999998</v>
      </c>
      <c r="M21" s="61">
        <f t="shared" si="10"/>
        <v>6</v>
      </c>
      <c r="N21" s="60">
        <f>VLOOKUP($A21,'Return Data'!$B$7:$R$2292,14,0)</f>
        <v>9.9525000000000006</v>
      </c>
      <c r="O21" s="61">
        <f t="shared" si="11"/>
        <v>4</v>
      </c>
      <c r="P21" s="60">
        <f>VLOOKUP($A21,'Return Data'!$B$7:$R$2292,15,0)</f>
        <v>7.2572999999999999</v>
      </c>
      <c r="Q21" s="61">
        <f t="shared" si="12"/>
        <v>6</v>
      </c>
      <c r="R21" s="60">
        <f>VLOOKUP($A21,'Return Data'!$B$7:$R$2292,16,0)</f>
        <v>8.1052999999999997</v>
      </c>
      <c r="S21" s="62">
        <f t="shared" si="13"/>
        <v>5</v>
      </c>
    </row>
    <row r="22" spans="1:19" x14ac:dyDescent="0.3">
      <c r="A22" s="58" t="s">
        <v>1538</v>
      </c>
      <c r="B22" s="59">
        <f>VLOOKUP($A22,'Return Data'!$B$7:$R$2292,3,0)</f>
        <v>44942</v>
      </c>
      <c r="C22" s="60">
        <f>VLOOKUP($A22,'Return Data'!$B$7:$R$2292,4,0)</f>
        <v>15.15</v>
      </c>
      <c r="D22" s="60">
        <f>VLOOKUP($A22,'Return Data'!$B$7:$R$2292,10,0)</f>
        <v>2.5034000000000001</v>
      </c>
      <c r="E22" s="61">
        <f t="shared" si="6"/>
        <v>5</v>
      </c>
      <c r="F22" s="60">
        <f>VLOOKUP($A22,'Return Data'!$B$7:$R$2292,11,0)</f>
        <v>6.3754999999999997</v>
      </c>
      <c r="G22" s="61">
        <f t="shared" si="7"/>
        <v>3</v>
      </c>
      <c r="H22" s="60">
        <f>VLOOKUP($A22,'Return Data'!$B$7:$R$2292,12,0)</f>
        <v>3.3776999999999999</v>
      </c>
      <c r="I22" s="61">
        <f t="shared" si="8"/>
        <v>5</v>
      </c>
      <c r="J22" s="60">
        <f>VLOOKUP($A22,'Return Data'!$B$7:$R$2292,13,0)</f>
        <v>1.6847000000000001</v>
      </c>
      <c r="K22" s="61">
        <f t="shared" si="9"/>
        <v>8</v>
      </c>
      <c r="L22" s="60">
        <f>VLOOKUP($A22,'Return Data'!$B$7:$R$2292,17,0)</f>
        <v>8.5731999999999999</v>
      </c>
      <c r="M22" s="61">
        <f t="shared" si="10"/>
        <v>4</v>
      </c>
      <c r="N22" s="60">
        <f>VLOOKUP($A22,'Return Data'!$B$7:$R$2292,14,0)</f>
        <v>10.446099999999999</v>
      </c>
      <c r="O22" s="61">
        <f t="shared" si="11"/>
        <v>2</v>
      </c>
      <c r="P22" s="60"/>
      <c r="Q22" s="61"/>
      <c r="R22" s="60">
        <f>VLOOKUP($A22,'Return Data'!$B$7:$R$2292,16,0)</f>
        <v>10.704499999999999</v>
      </c>
      <c r="S22" s="62">
        <f t="shared" si="13"/>
        <v>1</v>
      </c>
    </row>
    <row r="23" spans="1:19" x14ac:dyDescent="0.3">
      <c r="A23" s="58" t="s">
        <v>1539</v>
      </c>
      <c r="B23" s="59">
        <f>VLOOKUP($A23,'Return Data'!$B$7:$R$2292,3,0)</f>
        <v>44942</v>
      </c>
      <c r="C23" s="60">
        <f>VLOOKUP($A23,'Return Data'!$B$7:$R$2292,4,0)</f>
        <v>12.718999999999999</v>
      </c>
      <c r="D23" s="60">
        <f>VLOOKUP($A23,'Return Data'!$B$7:$R$2292,10,0)</f>
        <v>2.367</v>
      </c>
      <c r="E23" s="61">
        <f t="shared" si="6"/>
        <v>7</v>
      </c>
      <c r="F23" s="60">
        <f>VLOOKUP($A23,'Return Data'!$B$7:$R$2292,11,0)</f>
        <v>4.5876000000000001</v>
      </c>
      <c r="G23" s="61">
        <f t="shared" si="7"/>
        <v>16</v>
      </c>
      <c r="H23" s="60">
        <f>VLOOKUP($A23,'Return Data'!$B$7:$R$2292,12,0)</f>
        <v>2.7109000000000001</v>
      </c>
      <c r="I23" s="61">
        <f t="shared" si="8"/>
        <v>10</v>
      </c>
      <c r="J23" s="60">
        <f>VLOOKUP($A23,'Return Data'!$B$7:$R$2292,13,0)</f>
        <v>1.2126999999999999</v>
      </c>
      <c r="K23" s="61">
        <f t="shared" si="9"/>
        <v>13</v>
      </c>
      <c r="L23" s="60">
        <f>VLOOKUP($A23,'Return Data'!$B$7:$R$2292,17,0)</f>
        <v>6.5845000000000002</v>
      </c>
      <c r="M23" s="61">
        <f t="shared" si="10"/>
        <v>12</v>
      </c>
      <c r="N23" s="60">
        <f>VLOOKUP($A23,'Return Data'!$B$7:$R$2292,14,0)</f>
        <v>2.3925999999999998</v>
      </c>
      <c r="O23" s="61">
        <f t="shared" si="11"/>
        <v>22</v>
      </c>
      <c r="P23" s="60">
        <f>VLOOKUP($A23,'Return Data'!$B$7:$R$2292,15,0)</f>
        <v>-2.8000000000000001E-2</v>
      </c>
      <c r="Q23" s="61">
        <f t="shared" si="12"/>
        <v>17</v>
      </c>
      <c r="R23" s="60">
        <f>VLOOKUP($A23,'Return Data'!$B$7:$R$2292,16,0)</f>
        <v>3.1987999999999999</v>
      </c>
      <c r="S23" s="62">
        <f t="shared" si="13"/>
        <v>22</v>
      </c>
    </row>
    <row r="24" spans="1:19" x14ac:dyDescent="0.3">
      <c r="A24" s="58" t="s">
        <v>1540</v>
      </c>
      <c r="B24" s="59">
        <f>VLOOKUP($A24,'Return Data'!$B$7:$R$2292,3,0)</f>
        <v>44942</v>
      </c>
      <c r="C24" s="60">
        <f>VLOOKUP($A24,'Return Data'!$B$7:$R$2292,4,0)</f>
        <v>0.28849999999999998</v>
      </c>
      <c r="D24" s="60">
        <f>VLOOKUP($A24,'Return Data'!$B$7:$R$2292,10,0)</f>
        <v>0</v>
      </c>
      <c r="E24" s="61">
        <f t="shared" si="6"/>
        <v>23</v>
      </c>
      <c r="F24" s="60">
        <f>VLOOKUP($A24,'Return Data'!$B$7:$R$2292,11,0)</f>
        <v>0</v>
      </c>
      <c r="G24" s="61">
        <f t="shared" si="7"/>
        <v>23</v>
      </c>
      <c r="H24" s="60">
        <f>VLOOKUP($A24,'Return Data'!$B$7:$R$2292,12,0)</f>
        <v>0</v>
      </c>
      <c r="I24" s="61">
        <f t="shared" si="8"/>
        <v>21</v>
      </c>
      <c r="J24" s="60">
        <f>VLOOKUP($A24,'Return Data'!$B$7:$R$2292,13,0)</f>
        <v>0</v>
      </c>
      <c r="K24" s="61">
        <f t="shared" si="9"/>
        <v>18</v>
      </c>
      <c r="L24" s="60">
        <f>VLOOKUP($A24,'Return Data'!$B$7:$R$2292,17,0)</f>
        <v>0</v>
      </c>
      <c r="M24" s="61">
        <f t="shared" si="10"/>
        <v>23</v>
      </c>
      <c r="N24" s="60">
        <f>VLOOKUP($A24,'Return Data'!$B$7:$R$2292,14,0)</f>
        <v>0</v>
      </c>
      <c r="O24" s="61">
        <f t="shared" si="11"/>
        <v>23</v>
      </c>
      <c r="P24" s="60">
        <f>VLOOKUP($A24,'Return Data'!$B$7:$R$2292,15,0)</f>
        <v>0</v>
      </c>
      <c r="Q24" s="61">
        <f t="shared" si="12"/>
        <v>16</v>
      </c>
      <c r="R24" s="60">
        <f>VLOOKUP($A24,'Return Data'!$B$7:$R$2292,16,0)</f>
        <v>0</v>
      </c>
      <c r="S24" s="62">
        <f t="shared" si="13"/>
        <v>23</v>
      </c>
    </row>
    <row r="25" spans="1:19" x14ac:dyDescent="0.3">
      <c r="A25" s="58" t="s">
        <v>1542</v>
      </c>
      <c r="B25" s="59">
        <f>VLOOKUP($A25,'Return Data'!$B$7:$R$2292,3,0)</f>
        <v>44942</v>
      </c>
      <c r="C25" s="60">
        <f>VLOOKUP($A25,'Return Data'!$B$7:$R$2292,4,0)</f>
        <v>40.9602</v>
      </c>
      <c r="D25" s="60">
        <f>VLOOKUP($A25,'Return Data'!$B$7:$R$2292,10,0)</f>
        <v>1.6392</v>
      </c>
      <c r="E25" s="61">
        <f t="shared" si="6"/>
        <v>15</v>
      </c>
      <c r="F25" s="60">
        <f>VLOOKUP($A25,'Return Data'!$B$7:$R$2292,11,0)</f>
        <v>3.6909000000000001</v>
      </c>
      <c r="G25" s="61">
        <f t="shared" si="7"/>
        <v>20</v>
      </c>
      <c r="H25" s="60">
        <f>VLOOKUP($A25,'Return Data'!$B$7:$R$2292,12,0)</f>
        <v>2.3839000000000001</v>
      </c>
      <c r="I25" s="61">
        <f t="shared" si="8"/>
        <v>13</v>
      </c>
      <c r="J25" s="60">
        <f>VLOOKUP($A25,'Return Data'!$B$7:$R$2292,13,0)</f>
        <v>2.5043000000000002</v>
      </c>
      <c r="K25" s="61">
        <f t="shared" si="9"/>
        <v>6</v>
      </c>
      <c r="L25" s="60">
        <f>VLOOKUP($A25,'Return Data'!$B$7:$R$2292,17,0)</f>
        <v>6.9607000000000001</v>
      </c>
      <c r="M25" s="61">
        <f t="shared" si="10"/>
        <v>11</v>
      </c>
      <c r="N25" s="60">
        <f>VLOOKUP($A25,'Return Data'!$B$7:$R$2292,14,0)</f>
        <v>6.6562999999999999</v>
      </c>
      <c r="O25" s="61">
        <f t="shared" si="11"/>
        <v>20</v>
      </c>
      <c r="P25" s="60">
        <f>VLOOKUP($A25,'Return Data'!$B$7:$R$2292,15,0)</f>
        <v>6.3181000000000003</v>
      </c>
      <c r="Q25" s="61">
        <f t="shared" si="12"/>
        <v>10</v>
      </c>
      <c r="R25" s="60">
        <f>VLOOKUP($A25,'Return Data'!$B$7:$R$2292,16,0)</f>
        <v>7.7207999999999997</v>
      </c>
      <c r="S25" s="62">
        <f t="shared" si="13"/>
        <v>11</v>
      </c>
    </row>
    <row r="26" spans="1:19" x14ac:dyDescent="0.3">
      <c r="A26" s="58" t="s">
        <v>1543</v>
      </c>
      <c r="B26" s="59">
        <f>VLOOKUP($A26,'Return Data'!$B$7:$R$2292,3,0)</f>
        <v>44942</v>
      </c>
      <c r="C26" s="60">
        <f>VLOOKUP($A26,'Return Data'!$B$7:$R$2292,4,0)</f>
        <v>17.6997</v>
      </c>
      <c r="D26" s="60">
        <f>VLOOKUP($A26,'Return Data'!$B$7:$R$2292,10,0)</f>
        <v>0.44550000000000001</v>
      </c>
      <c r="E26" s="61">
        <f t="shared" si="6"/>
        <v>21</v>
      </c>
      <c r="F26" s="60">
        <f>VLOOKUP($A26,'Return Data'!$B$7:$R$2292,11,0)</f>
        <v>4.9226000000000001</v>
      </c>
      <c r="G26" s="61">
        <f t="shared" si="7"/>
        <v>10</v>
      </c>
      <c r="H26" s="60">
        <f>VLOOKUP($A26,'Return Data'!$B$7:$R$2292,12,0)</f>
        <v>1.1578999999999999</v>
      </c>
      <c r="I26" s="61">
        <f t="shared" si="8"/>
        <v>18</v>
      </c>
      <c r="J26" s="60">
        <f>VLOOKUP($A26,'Return Data'!$B$7:$R$2292,13,0)</f>
        <v>0.37769999999999998</v>
      </c>
      <c r="K26" s="61">
        <f t="shared" si="9"/>
        <v>16</v>
      </c>
      <c r="L26" s="60">
        <f>VLOOKUP($A26,'Return Data'!$B$7:$R$2292,17,0)</f>
        <v>6.5004</v>
      </c>
      <c r="M26" s="61">
        <f t="shared" si="10"/>
        <v>14</v>
      </c>
      <c r="N26" s="60">
        <f>VLOOKUP($A26,'Return Data'!$B$7:$R$2292,14,0)</f>
        <v>8.5687999999999995</v>
      </c>
      <c r="O26" s="61">
        <f t="shared" si="11"/>
        <v>9</v>
      </c>
      <c r="P26" s="60">
        <f>VLOOKUP($A26,'Return Data'!$B$7:$R$2292,15,0)</f>
        <v>6.9767999999999999</v>
      </c>
      <c r="Q26" s="61">
        <f t="shared" si="12"/>
        <v>8</v>
      </c>
      <c r="R26" s="60">
        <f>VLOOKUP($A26,'Return Data'!$B$7:$R$2292,16,0)</f>
        <v>7.7526999999999999</v>
      </c>
      <c r="S26" s="62">
        <f t="shared" si="13"/>
        <v>10</v>
      </c>
    </row>
    <row r="27" spans="1:19" x14ac:dyDescent="0.3">
      <c r="A27" s="58" t="s">
        <v>1858</v>
      </c>
      <c r="B27" s="59">
        <f>VLOOKUP($A27,'Return Data'!$B$7:$R$2292,3,0)</f>
        <v>44942</v>
      </c>
      <c r="C27" s="60">
        <f>VLOOKUP($A27,'Return Data'!$B$7:$R$2292,4,0)</f>
        <v>52.257899999999999</v>
      </c>
      <c r="D27" s="60">
        <f>VLOOKUP($A27,'Return Data'!$B$7:$R$2292,10,0)</f>
        <v>2.4329000000000001</v>
      </c>
      <c r="E27" s="61">
        <f t="shared" si="6"/>
        <v>6</v>
      </c>
      <c r="F27" s="60">
        <f>VLOOKUP($A27,'Return Data'!$B$7:$R$2292,11,0)</f>
        <v>5.7618999999999998</v>
      </c>
      <c r="G27" s="61">
        <f t="shared" si="7"/>
        <v>6</v>
      </c>
      <c r="H27" s="60">
        <f>VLOOKUP($A27,'Return Data'!$B$7:$R$2292,12,0)</f>
        <v>3.1383000000000001</v>
      </c>
      <c r="I27" s="61">
        <f t="shared" si="8"/>
        <v>7</v>
      </c>
      <c r="J27" s="60">
        <f>VLOOKUP($A27,'Return Data'!$B$7:$R$2292,13,0)</f>
        <v>1.8708</v>
      </c>
      <c r="K27" s="61">
        <f t="shared" si="9"/>
        <v>7</v>
      </c>
      <c r="L27" s="60">
        <f>VLOOKUP($A27,'Return Data'!$B$7:$R$2292,17,0)</f>
        <v>9.8641000000000005</v>
      </c>
      <c r="M27" s="61">
        <f t="shared" si="10"/>
        <v>2</v>
      </c>
      <c r="N27" s="60">
        <f>VLOOKUP($A27,'Return Data'!$B$7:$R$2292,14,0)</f>
        <v>11.944900000000001</v>
      </c>
      <c r="O27" s="61">
        <f t="shared" si="11"/>
        <v>1</v>
      </c>
      <c r="P27" s="60">
        <f>VLOOKUP($A27,'Return Data'!$B$7:$R$2292,15,0)</f>
        <v>8.5021000000000004</v>
      </c>
      <c r="Q27" s="61">
        <f t="shared" si="12"/>
        <v>1</v>
      </c>
      <c r="R27" s="60">
        <f>VLOOKUP($A27,'Return Data'!$B$7:$R$2292,16,0)</f>
        <v>8.3305000000000007</v>
      </c>
      <c r="S27" s="62">
        <f t="shared" si="13"/>
        <v>4</v>
      </c>
    </row>
    <row r="28" spans="1:19" x14ac:dyDescent="0.3">
      <c r="A28" s="58" t="s">
        <v>1544</v>
      </c>
      <c r="B28" s="59">
        <f>VLOOKUP($A28,'Return Data'!$B$7:$R$2292,3,0)</f>
        <v>44942</v>
      </c>
      <c r="C28" s="60">
        <f>VLOOKUP($A28,'Return Data'!$B$7:$R$2292,4,0)</f>
        <v>55.8598993067272</v>
      </c>
      <c r="D28" s="60">
        <f>VLOOKUP($A28,'Return Data'!$B$7:$R$2292,10,0)</f>
        <v>1.8297000000000001</v>
      </c>
      <c r="E28" s="61">
        <f t="shared" si="6"/>
        <v>14</v>
      </c>
      <c r="F28" s="60">
        <f>VLOOKUP($A28,'Return Data'!$B$7:$R$2292,11,0)</f>
        <v>4.2117000000000004</v>
      </c>
      <c r="G28" s="61">
        <f t="shared" si="7"/>
        <v>18</v>
      </c>
      <c r="H28" s="60">
        <f>VLOOKUP($A28,'Return Data'!$B$7:$R$2292,12,0)</f>
        <v>1.9446000000000001</v>
      </c>
      <c r="I28" s="61">
        <f t="shared" si="8"/>
        <v>15</v>
      </c>
      <c r="J28" s="60">
        <f>VLOOKUP($A28,'Return Data'!$B$7:$R$2292,13,0)</f>
        <v>1.0412999999999999</v>
      </c>
      <c r="K28" s="61">
        <f t="shared" si="9"/>
        <v>14</v>
      </c>
      <c r="L28" s="60">
        <f>VLOOKUP($A28,'Return Data'!$B$7:$R$2292,17,0)</f>
        <v>6.0509000000000004</v>
      </c>
      <c r="M28" s="61">
        <f t="shared" si="10"/>
        <v>15</v>
      </c>
      <c r="N28" s="60">
        <f>VLOOKUP($A28,'Return Data'!$B$7:$R$2292,14,0)</f>
        <v>7.2645999999999997</v>
      </c>
      <c r="O28" s="61">
        <f t="shared" si="11"/>
        <v>13</v>
      </c>
      <c r="P28" s="60">
        <f>VLOOKUP($A28,'Return Data'!$B$7:$R$2292,15,0)</f>
        <v>6.3411999999999997</v>
      </c>
      <c r="Q28" s="61">
        <f t="shared" si="12"/>
        <v>9</v>
      </c>
      <c r="R28" s="60">
        <f>VLOOKUP($A28,'Return Data'!$B$7:$R$2292,16,0)</f>
        <v>7.6355000000000004</v>
      </c>
      <c r="S28" s="62">
        <f t="shared" si="13"/>
        <v>12</v>
      </c>
    </row>
    <row r="29" spans="1:19" x14ac:dyDescent="0.3">
      <c r="A29" s="58" t="s">
        <v>1545</v>
      </c>
      <c r="B29" s="59">
        <f>VLOOKUP($A29,'Return Data'!$B$7:$R$2292,3,0)</f>
        <v>44942</v>
      </c>
      <c r="C29" s="60">
        <f>VLOOKUP($A29,'Return Data'!$B$7:$R$2292,4,0)</f>
        <v>13.48</v>
      </c>
      <c r="D29" s="60">
        <f>VLOOKUP($A29,'Return Data'!$B$7:$R$2292,10,0)</f>
        <v>1.8895999999999999</v>
      </c>
      <c r="E29" s="61">
        <f t="shared" si="6"/>
        <v>11</v>
      </c>
      <c r="F29" s="60">
        <f>VLOOKUP($A29,'Return Data'!$B$7:$R$2292,11,0)</f>
        <v>4.5772000000000004</v>
      </c>
      <c r="G29" s="61">
        <f t="shared" si="7"/>
        <v>17</v>
      </c>
      <c r="H29" s="60">
        <f>VLOOKUP($A29,'Return Data'!$B$7:$R$2292,12,0)</f>
        <v>1.9666999999999999</v>
      </c>
      <c r="I29" s="61">
        <f t="shared" si="8"/>
        <v>14</v>
      </c>
      <c r="J29" s="60">
        <f>VLOOKUP($A29,'Return Data'!$B$7:$R$2292,13,0)</f>
        <v>0.37230000000000002</v>
      </c>
      <c r="K29" s="61">
        <f t="shared" si="9"/>
        <v>17</v>
      </c>
      <c r="L29" s="60">
        <f>VLOOKUP($A29,'Return Data'!$B$7:$R$2292,17,0)</f>
        <v>4.4263000000000003</v>
      </c>
      <c r="M29" s="61">
        <f t="shared" si="10"/>
        <v>21</v>
      </c>
      <c r="N29" s="60">
        <f>VLOOKUP($A29,'Return Data'!$B$7:$R$2292,14,0)</f>
        <v>6.7473999999999998</v>
      </c>
      <c r="O29" s="61">
        <f t="shared" si="11"/>
        <v>19</v>
      </c>
      <c r="P29" s="60"/>
      <c r="Q29" s="61"/>
      <c r="R29" s="60">
        <f>VLOOKUP($A29,'Return Data'!$B$7:$R$2292,16,0)</f>
        <v>6.9553000000000003</v>
      </c>
      <c r="S29" s="62">
        <f t="shared" si="13"/>
        <v>17</v>
      </c>
    </row>
    <row r="30" spans="1:19" x14ac:dyDescent="0.3">
      <c r="A30" s="58" t="s">
        <v>1546</v>
      </c>
      <c r="B30" s="59">
        <f>VLOOKUP($A30,'Return Data'!$B$7:$R$2292,3,0)</f>
        <v>44942</v>
      </c>
      <c r="C30" s="60">
        <f>VLOOKUP($A30,'Return Data'!$B$7:$R$2292,4,0)</f>
        <v>13.8939</v>
      </c>
      <c r="D30" s="60">
        <f>VLOOKUP($A30,'Return Data'!$B$7:$R$2292,10,0)</f>
        <v>3.1677</v>
      </c>
      <c r="E30" s="61">
        <f t="shared" si="6"/>
        <v>1</v>
      </c>
      <c r="F30" s="60">
        <f>VLOOKUP($A30,'Return Data'!$B$7:$R$2292,11,0)</f>
        <v>6.8219000000000003</v>
      </c>
      <c r="G30" s="61">
        <f t="shared" si="7"/>
        <v>1</v>
      </c>
      <c r="H30" s="60">
        <f>VLOOKUP($A30,'Return Data'!$B$7:$R$2292,12,0)</f>
        <v>4.5667999999999997</v>
      </c>
      <c r="I30" s="61">
        <f t="shared" si="8"/>
        <v>2</v>
      </c>
      <c r="J30" s="60">
        <f>VLOOKUP($A30,'Return Data'!$B$7:$R$2292,13,0)</f>
        <v>4.4065000000000003</v>
      </c>
      <c r="K30" s="61">
        <f t="shared" si="9"/>
        <v>3</v>
      </c>
      <c r="L30" s="60">
        <f>VLOOKUP($A30,'Return Data'!$B$7:$R$2292,17,0)</f>
        <v>8.8396000000000008</v>
      </c>
      <c r="M30" s="61">
        <f t="shared" si="10"/>
        <v>3</v>
      </c>
      <c r="N30" s="60">
        <f>VLOOKUP($A30,'Return Data'!$B$7:$R$2292,14,0)</f>
        <v>9.8140999999999998</v>
      </c>
      <c r="O30" s="61">
        <f t="shared" si="11"/>
        <v>5</v>
      </c>
      <c r="P30" s="60"/>
      <c r="Q30" s="61"/>
      <c r="R30" s="60">
        <f>VLOOKUP($A30,'Return Data'!$B$7:$R$2292,16,0)</f>
        <v>7.7907999999999999</v>
      </c>
      <c r="S30" s="62">
        <f t="shared" si="13"/>
        <v>9</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1.7974434782608697</v>
      </c>
      <c r="E32" s="69"/>
      <c r="F32" s="70">
        <f>AVERAGE(F8:F30)</f>
        <v>4.7871347826086952</v>
      </c>
      <c r="G32" s="69"/>
      <c r="H32" s="70">
        <f>AVERAGE(H8:H30)</f>
        <v>2.2663869565217389</v>
      </c>
      <c r="I32" s="69"/>
      <c r="J32" s="70">
        <f>AVERAGE(J8:J30)</f>
        <v>1.2450565217391305</v>
      </c>
      <c r="K32" s="69"/>
      <c r="L32" s="70">
        <f>AVERAGE(L8:L30)</f>
        <v>6.5762782608695654</v>
      </c>
      <c r="M32" s="69"/>
      <c r="N32" s="70">
        <f>AVERAGE(N8:N30)</f>
        <v>7.526395652173913</v>
      </c>
      <c r="O32" s="69"/>
      <c r="P32" s="70">
        <f>AVERAGE(P8:P30)</f>
        <v>6.0558823529411754</v>
      </c>
      <c r="Q32" s="69"/>
      <c r="R32" s="70">
        <f>AVERAGE(R8:R30)</f>
        <v>7.1318565217391292</v>
      </c>
      <c r="S32" s="71"/>
    </row>
    <row r="33" spans="1:19" x14ac:dyDescent="0.3">
      <c r="A33" s="68" t="s">
        <v>28</v>
      </c>
      <c r="B33" s="69"/>
      <c r="C33" s="69"/>
      <c r="D33" s="70">
        <f>MIN(D8:D30)</f>
        <v>0</v>
      </c>
      <c r="E33" s="69"/>
      <c r="F33" s="70">
        <f>MIN(F8:F30)</f>
        <v>0</v>
      </c>
      <c r="G33" s="69"/>
      <c r="H33" s="70">
        <f>MIN(H8:H30)</f>
        <v>-0.66269999999999996</v>
      </c>
      <c r="I33" s="69"/>
      <c r="J33" s="70">
        <f>MIN(J8:J30)</f>
        <v>-3.5185</v>
      </c>
      <c r="K33" s="69"/>
      <c r="L33" s="70">
        <f>MIN(L8:L30)</f>
        <v>0</v>
      </c>
      <c r="M33" s="69"/>
      <c r="N33" s="70">
        <f>MIN(N8:N30)</f>
        <v>0</v>
      </c>
      <c r="O33" s="69"/>
      <c r="P33" s="70">
        <f>MIN(P8:P30)</f>
        <v>-2.8000000000000001E-2</v>
      </c>
      <c r="Q33" s="69"/>
      <c r="R33" s="70">
        <f>MIN(R8:R30)</f>
        <v>0</v>
      </c>
      <c r="S33" s="71"/>
    </row>
    <row r="34" spans="1:19" ht="15" thickBot="1" x14ac:dyDescent="0.35">
      <c r="A34" s="72" t="s">
        <v>29</v>
      </c>
      <c r="B34" s="73"/>
      <c r="C34" s="73"/>
      <c r="D34" s="74">
        <f>MAX(D8:D30)</f>
        <v>3.1677</v>
      </c>
      <c r="E34" s="73"/>
      <c r="F34" s="74">
        <f>MAX(F8:F30)</f>
        <v>6.8219000000000003</v>
      </c>
      <c r="G34" s="73"/>
      <c r="H34" s="74">
        <f>MAX(H8:H30)</f>
        <v>4.8085000000000004</v>
      </c>
      <c r="I34" s="73"/>
      <c r="J34" s="74">
        <f>MAX(J8:J30)</f>
        <v>6.7098000000000004</v>
      </c>
      <c r="K34" s="73"/>
      <c r="L34" s="74">
        <f>MAX(L8:L30)</f>
        <v>10.0623</v>
      </c>
      <c r="M34" s="73"/>
      <c r="N34" s="74">
        <f>MAX(N8:N30)</f>
        <v>11.944900000000001</v>
      </c>
      <c r="O34" s="73"/>
      <c r="P34" s="74">
        <f>MAX(P8:P30)</f>
        <v>8.5021000000000004</v>
      </c>
      <c r="Q34" s="73"/>
      <c r="R34" s="74">
        <f>MAX(R8:R30)</f>
        <v>10.704499999999999</v>
      </c>
      <c r="S34" s="75"/>
    </row>
    <row r="35" spans="1:19" x14ac:dyDescent="0.3">
      <c r="A35" s="99" t="s">
        <v>428</v>
      </c>
    </row>
    <row r="36" spans="1:19" x14ac:dyDescent="0.3">
      <c r="A36" s="14" t="s">
        <v>340</v>
      </c>
    </row>
  </sheetData>
  <sheetProtection algorithmName="SHA-512" hashValue="rganZymy4Ni69e9zrvk6gw0SJ7UbseJN0D0ajjD2XAQWjLI8bsLEwe9/5VZSpy6/ICnGVpKSMznL4jgoZV93cw==" saltValue="X/ObGv2xyMcBELbc/VTd1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1547</v>
      </c>
      <c r="B8" s="59">
        <f>VLOOKUP($A8,'Return Data'!$B$7:$R$2292,3,0)</f>
        <v>44942</v>
      </c>
      <c r="C8" s="60">
        <f>VLOOKUP($A8,'Return Data'!$B$7:$R$2292,4,0)</f>
        <v>23.683299999999999</v>
      </c>
      <c r="D8" s="60">
        <f>VLOOKUP($A8,'Return Data'!$B$7:$R$2292,10,0)</f>
        <v>1.6267</v>
      </c>
      <c r="E8" s="61">
        <f t="shared" ref="E8:E32" si="0">RANK(D8,D$8:D$32,0)</f>
        <v>11</v>
      </c>
      <c r="F8" s="60">
        <f>VLOOKUP($A8,'Return Data'!$B$7:$R$2292,11,0)</f>
        <v>2.9096000000000002</v>
      </c>
      <c r="G8" s="61">
        <f t="shared" ref="G8:G32" si="1">RANK(F8,F$8:F$32,0)</f>
        <v>12</v>
      </c>
      <c r="H8" s="60">
        <f>VLOOKUP($A8,'Return Data'!$B$7:$R$2292,12,0)</f>
        <v>3.8837000000000002</v>
      </c>
      <c r="I8" s="61">
        <f t="shared" ref="I8:I32" si="2">RANK(H8,H$8:H$32,0)</f>
        <v>11</v>
      </c>
      <c r="J8" s="60">
        <f>VLOOKUP($A8,'Return Data'!$B$7:$R$2292,13,0)</f>
        <v>4.9898999999999996</v>
      </c>
      <c r="K8" s="61">
        <f>RANK(J8,J$8:J$32,0)</f>
        <v>11</v>
      </c>
      <c r="L8" s="60">
        <f>VLOOKUP($A8,'Return Data'!$B$7:$R$2292,17,0)</f>
        <v>4.7967000000000004</v>
      </c>
      <c r="M8" s="61">
        <f>RANK(L8,L$8:L$32,0)</f>
        <v>8</v>
      </c>
      <c r="N8" s="60">
        <f>VLOOKUP($A8,'Return Data'!$B$7:$R$2292,14,0)</f>
        <v>4.6839000000000004</v>
      </c>
      <c r="O8" s="61">
        <f>RANK(N8,N$8:N$32,0)</f>
        <v>8</v>
      </c>
      <c r="P8" s="60">
        <f>VLOOKUP($A8,'Return Data'!$B$7:$R$2292,15,0)</f>
        <v>5.4984999999999999</v>
      </c>
      <c r="Q8" s="61">
        <f>RANK(P8,P$8:P$32,0)</f>
        <v>8</v>
      </c>
      <c r="R8" s="60">
        <f>VLOOKUP($A8,'Return Data'!$B$7:$R$2292,16,0)</f>
        <v>6.7690999999999999</v>
      </c>
      <c r="S8" s="62">
        <f>RANK(R8,R$8:R$32,0)</f>
        <v>4</v>
      </c>
    </row>
    <row r="9" spans="1:20" x14ac:dyDescent="0.3">
      <c r="A9" s="58" t="s">
        <v>1548</v>
      </c>
      <c r="B9" s="59">
        <f>VLOOKUP($A9,'Return Data'!$B$7:$R$2292,3,0)</f>
        <v>44942</v>
      </c>
      <c r="C9" s="60">
        <f>VLOOKUP($A9,'Return Data'!$B$7:$R$2292,4,0)</f>
        <v>16.841200000000001</v>
      </c>
      <c r="D9" s="60">
        <f>VLOOKUP($A9,'Return Data'!$B$7:$R$2292,10,0)</f>
        <v>1.5987</v>
      </c>
      <c r="E9" s="61">
        <f t="shared" si="0"/>
        <v>14</v>
      </c>
      <c r="F9" s="60">
        <f>VLOOKUP($A9,'Return Data'!$B$7:$R$2292,11,0)</f>
        <v>2.8351000000000002</v>
      </c>
      <c r="G9" s="61">
        <f t="shared" si="1"/>
        <v>16</v>
      </c>
      <c r="H9" s="60">
        <f>VLOOKUP($A9,'Return Data'!$B$7:$R$2292,12,0)</f>
        <v>3.867</v>
      </c>
      <c r="I9" s="61">
        <f t="shared" si="2"/>
        <v>14</v>
      </c>
      <c r="J9" s="60">
        <f>VLOOKUP($A9,'Return Data'!$B$7:$R$2292,13,0)</f>
        <v>5.1536999999999997</v>
      </c>
      <c r="K9" s="61">
        <f t="shared" ref="K9:K32" si="3">RANK(J9,J$8:J$32,0)</f>
        <v>5</v>
      </c>
      <c r="L9" s="60">
        <f>VLOOKUP($A9,'Return Data'!$B$7:$R$2292,17,0)</f>
        <v>4.9157000000000002</v>
      </c>
      <c r="M9" s="61">
        <f t="shared" ref="M9:M32" si="4">RANK(L9,L$8:L$32,0)</f>
        <v>4</v>
      </c>
      <c r="N9" s="60">
        <f>VLOOKUP($A9,'Return Data'!$B$7:$R$2292,14,0)</f>
        <v>4.8048000000000002</v>
      </c>
      <c r="O9" s="61">
        <f t="shared" ref="O9:O32" si="5">RANK(N9,N$8:N$32,0)</f>
        <v>6</v>
      </c>
      <c r="P9" s="60">
        <f>VLOOKUP($A9,'Return Data'!$B$7:$R$2292,15,0)</f>
        <v>5.5902000000000003</v>
      </c>
      <c r="Q9" s="61">
        <f t="shared" ref="Q9:Q32" si="6">RANK(P9,P$8:P$32,0)</f>
        <v>5</v>
      </c>
      <c r="R9" s="60">
        <f>VLOOKUP($A9,'Return Data'!$B$7:$R$2292,16,0)</f>
        <v>6.3781999999999996</v>
      </c>
      <c r="S9" s="62">
        <f t="shared" ref="S9:S32" si="7">RANK(R9,R$8:R$32,0)</f>
        <v>10</v>
      </c>
    </row>
    <row r="10" spans="1:20" x14ac:dyDescent="0.3">
      <c r="A10" s="58" t="s">
        <v>1960</v>
      </c>
      <c r="B10" s="59">
        <f>VLOOKUP($A10,'Return Data'!$B$7:$R$2292,3,0)</f>
        <v>44942</v>
      </c>
      <c r="C10" s="60">
        <f>VLOOKUP($A10,'Return Data'!$B$7:$R$2292,4,0)</f>
        <v>12.132199999999999</v>
      </c>
      <c r="D10" s="60">
        <f>VLOOKUP($A10,'Return Data'!$B$7:$R$2292,10,0)</f>
        <v>1.2814000000000001</v>
      </c>
      <c r="E10" s="61">
        <f t="shared" si="0"/>
        <v>24</v>
      </c>
      <c r="F10" s="60">
        <f>VLOOKUP($A10,'Return Data'!$B$7:$R$2292,11,0)</f>
        <v>2.2382</v>
      </c>
      <c r="G10" s="61">
        <f t="shared" si="1"/>
        <v>24</v>
      </c>
      <c r="H10" s="60">
        <f>VLOOKUP($A10,'Return Data'!$B$7:$R$2292,12,0)</f>
        <v>2.8849999999999998</v>
      </c>
      <c r="I10" s="61">
        <f t="shared" si="2"/>
        <v>24</v>
      </c>
      <c r="J10" s="60">
        <f>VLOOKUP($A10,'Return Data'!$B$7:$R$2292,13,0)</f>
        <v>3.6214</v>
      </c>
      <c r="K10" s="61">
        <f t="shared" si="3"/>
        <v>23</v>
      </c>
      <c r="L10" s="60">
        <f>VLOOKUP($A10,'Return Data'!$B$7:$R$2292,17,0)</f>
        <v>3.2574999999999998</v>
      </c>
      <c r="M10" s="61">
        <f t="shared" si="4"/>
        <v>25</v>
      </c>
      <c r="N10" s="60">
        <f>VLOOKUP($A10,'Return Data'!$B$7:$R$2292,14,0)</f>
        <v>3.3824999999999998</v>
      </c>
      <c r="O10" s="61">
        <f t="shared" si="5"/>
        <v>20</v>
      </c>
      <c r="P10" s="60"/>
      <c r="Q10" s="61"/>
      <c r="R10" s="60">
        <f>VLOOKUP($A10,'Return Data'!$B$7:$R$2292,16,0)</f>
        <v>4.3068999999999997</v>
      </c>
      <c r="S10" s="62">
        <f t="shared" si="7"/>
        <v>22</v>
      </c>
    </row>
    <row r="11" spans="1:20" x14ac:dyDescent="0.3">
      <c r="A11" s="58" t="s">
        <v>1904</v>
      </c>
      <c r="B11" s="59">
        <f>VLOOKUP($A11,'Return Data'!$B$7:$R$2292,3,0)</f>
        <v>44942</v>
      </c>
      <c r="C11" s="60">
        <f>VLOOKUP($A11,'Return Data'!$B$7:$R$2292,4,0)</f>
        <v>14.0562</v>
      </c>
      <c r="D11" s="60">
        <f>VLOOKUP($A11,'Return Data'!$B$7:$R$2292,10,0)</f>
        <v>1.5775999999999999</v>
      </c>
      <c r="E11" s="61">
        <f t="shared" si="0"/>
        <v>18</v>
      </c>
      <c r="F11" s="60">
        <f>VLOOKUP($A11,'Return Data'!$B$7:$R$2292,11,0)</f>
        <v>2.7709999999999999</v>
      </c>
      <c r="G11" s="61">
        <f t="shared" si="1"/>
        <v>21</v>
      </c>
      <c r="H11" s="60">
        <f>VLOOKUP($A11,'Return Data'!$B$7:$R$2292,12,0)</f>
        <v>3.5569999999999999</v>
      </c>
      <c r="I11" s="61">
        <f t="shared" si="2"/>
        <v>21</v>
      </c>
      <c r="J11" s="60">
        <f>VLOOKUP($A11,'Return Data'!$B$7:$R$2292,13,0)</f>
        <v>4.6471</v>
      </c>
      <c r="K11" s="61">
        <f t="shared" si="3"/>
        <v>19</v>
      </c>
      <c r="L11" s="60">
        <f>VLOOKUP($A11,'Return Data'!$B$7:$R$2292,17,0)</f>
        <v>4.5167999999999999</v>
      </c>
      <c r="M11" s="61">
        <f t="shared" si="4"/>
        <v>16</v>
      </c>
      <c r="N11" s="60">
        <f>VLOOKUP($A11,'Return Data'!$B$7:$R$2292,14,0)</f>
        <v>4.6642000000000001</v>
      </c>
      <c r="O11" s="61">
        <f t="shared" si="5"/>
        <v>9</v>
      </c>
      <c r="P11" s="60">
        <f>VLOOKUP($A11,'Return Data'!$B$7:$R$2292,15,0)</f>
        <v>5.5006000000000004</v>
      </c>
      <c r="Q11" s="61">
        <f t="shared" si="6"/>
        <v>7</v>
      </c>
      <c r="R11" s="60">
        <f>VLOOKUP($A11,'Return Data'!$B$7:$R$2292,16,0)</f>
        <v>5.7843999999999998</v>
      </c>
      <c r="S11" s="62">
        <f t="shared" si="7"/>
        <v>15</v>
      </c>
    </row>
    <row r="12" spans="1:20" x14ac:dyDescent="0.3">
      <c r="A12" s="58" t="s">
        <v>1549</v>
      </c>
      <c r="B12" s="59">
        <f>VLOOKUP($A12,'Return Data'!$B$7:$R$2292,3,0)</f>
        <v>44942</v>
      </c>
      <c r="C12" s="60">
        <f>VLOOKUP($A12,'Return Data'!$B$7:$R$2292,4,0)</f>
        <v>12.978999999999999</v>
      </c>
      <c r="D12" s="60">
        <f>VLOOKUP($A12,'Return Data'!$B$7:$R$2292,10,0)</f>
        <v>1.6685000000000001</v>
      </c>
      <c r="E12" s="61">
        <f t="shared" si="0"/>
        <v>8</v>
      </c>
      <c r="F12" s="60">
        <f>VLOOKUP($A12,'Return Data'!$B$7:$R$2292,11,0)</f>
        <v>2.9426000000000001</v>
      </c>
      <c r="G12" s="61">
        <f t="shared" si="1"/>
        <v>10</v>
      </c>
      <c r="H12" s="60">
        <f>VLOOKUP($A12,'Return Data'!$B$7:$R$2292,12,0)</f>
        <v>3.8818999999999999</v>
      </c>
      <c r="I12" s="61">
        <f t="shared" si="2"/>
        <v>12</v>
      </c>
      <c r="J12" s="60">
        <f>VLOOKUP($A12,'Return Data'!$B$7:$R$2292,13,0)</f>
        <v>4.8554000000000004</v>
      </c>
      <c r="K12" s="61">
        <f t="shared" si="3"/>
        <v>14</v>
      </c>
      <c r="L12" s="60">
        <f>VLOOKUP($A12,'Return Data'!$B$7:$R$2292,17,0)</f>
        <v>4.4596999999999998</v>
      </c>
      <c r="M12" s="61">
        <f t="shared" si="4"/>
        <v>18</v>
      </c>
      <c r="N12" s="60">
        <f>VLOOKUP($A12,'Return Data'!$B$7:$R$2292,14,0)</f>
        <v>4.4329999999999998</v>
      </c>
      <c r="O12" s="61">
        <f t="shared" si="5"/>
        <v>15</v>
      </c>
      <c r="P12" s="60"/>
      <c r="Q12" s="61"/>
      <c r="R12" s="60">
        <f>VLOOKUP($A12,'Return Data'!$B$7:$R$2292,16,0)</f>
        <v>5.3775000000000004</v>
      </c>
      <c r="S12" s="62">
        <f t="shared" si="7"/>
        <v>18</v>
      </c>
    </row>
    <row r="13" spans="1:20" x14ac:dyDescent="0.3">
      <c r="A13" s="58" t="s">
        <v>1550</v>
      </c>
      <c r="B13" s="59">
        <f>VLOOKUP($A13,'Return Data'!$B$7:$R$2292,3,0)</f>
        <v>44942</v>
      </c>
      <c r="C13" s="60">
        <f>VLOOKUP($A13,'Return Data'!$B$7:$R$2292,4,0)</f>
        <v>17.187999999999999</v>
      </c>
      <c r="D13" s="60">
        <f>VLOOKUP($A13,'Return Data'!$B$7:$R$2292,10,0)</f>
        <v>1.6765000000000001</v>
      </c>
      <c r="E13" s="61">
        <f t="shared" si="0"/>
        <v>6</v>
      </c>
      <c r="F13" s="60">
        <f>VLOOKUP($A13,'Return Data'!$B$7:$R$2292,11,0)</f>
        <v>2.9992999999999999</v>
      </c>
      <c r="G13" s="61">
        <f t="shared" si="1"/>
        <v>5</v>
      </c>
      <c r="H13" s="60">
        <f>VLOOKUP($A13,'Return Data'!$B$7:$R$2292,12,0)</f>
        <v>4.0612000000000004</v>
      </c>
      <c r="I13" s="61">
        <f t="shared" si="2"/>
        <v>4</v>
      </c>
      <c r="J13" s="60">
        <f>VLOOKUP($A13,'Return Data'!$B$7:$R$2292,13,0)</f>
        <v>5.2941000000000003</v>
      </c>
      <c r="K13" s="61">
        <f t="shared" si="3"/>
        <v>3</v>
      </c>
      <c r="L13" s="60">
        <f>VLOOKUP($A13,'Return Data'!$B$7:$R$2292,17,0)</f>
        <v>4.9813000000000001</v>
      </c>
      <c r="M13" s="61">
        <f t="shared" si="4"/>
        <v>2</v>
      </c>
      <c r="N13" s="60">
        <f>VLOOKUP($A13,'Return Data'!$B$7:$R$2292,14,0)</f>
        <v>4.9737999999999998</v>
      </c>
      <c r="O13" s="61">
        <f t="shared" si="5"/>
        <v>3</v>
      </c>
      <c r="P13" s="60">
        <f>VLOOKUP($A13,'Return Data'!$B$7:$R$2292,15,0)</f>
        <v>5.7244999999999999</v>
      </c>
      <c r="Q13" s="61">
        <f t="shared" si="6"/>
        <v>2</v>
      </c>
      <c r="R13" s="60">
        <f>VLOOKUP($A13,'Return Data'!$B$7:$R$2292,16,0)</f>
        <v>6.5305999999999997</v>
      </c>
      <c r="S13" s="62">
        <f t="shared" si="7"/>
        <v>8</v>
      </c>
    </row>
    <row r="14" spans="1:20" x14ac:dyDescent="0.3">
      <c r="A14" s="58" t="s">
        <v>1551</v>
      </c>
      <c r="B14" s="59">
        <f>VLOOKUP($A14,'Return Data'!$B$7:$R$2292,3,0)</f>
        <v>44942</v>
      </c>
      <c r="C14" s="60">
        <f>VLOOKUP($A14,'Return Data'!$B$7:$R$2292,4,0)</f>
        <v>16.736000000000001</v>
      </c>
      <c r="D14" s="60">
        <f>VLOOKUP($A14,'Return Data'!$B$7:$R$2292,10,0)</f>
        <v>1.6458999999999999</v>
      </c>
      <c r="E14" s="61">
        <f t="shared" si="0"/>
        <v>9</v>
      </c>
      <c r="F14" s="60">
        <f>VLOOKUP($A14,'Return Data'!$B$7:$R$2292,11,0)</f>
        <v>2.9211</v>
      </c>
      <c r="G14" s="61">
        <f t="shared" si="1"/>
        <v>11</v>
      </c>
      <c r="H14" s="60">
        <f>VLOOKUP($A14,'Return Data'!$B$7:$R$2292,12,0)</f>
        <v>3.9051</v>
      </c>
      <c r="I14" s="61">
        <f t="shared" si="2"/>
        <v>10</v>
      </c>
      <c r="J14" s="60">
        <f>VLOOKUP($A14,'Return Data'!$B$7:$R$2292,13,0)</f>
        <v>4.9279000000000002</v>
      </c>
      <c r="K14" s="61">
        <f t="shared" si="3"/>
        <v>13</v>
      </c>
      <c r="L14" s="60">
        <f>VLOOKUP($A14,'Return Data'!$B$7:$R$2292,17,0)</f>
        <v>4.5914000000000001</v>
      </c>
      <c r="M14" s="61">
        <f t="shared" si="4"/>
        <v>14</v>
      </c>
      <c r="N14" s="60">
        <f>VLOOKUP($A14,'Return Data'!$B$7:$R$2292,14,0)</f>
        <v>4.3933</v>
      </c>
      <c r="O14" s="61">
        <f t="shared" si="5"/>
        <v>17</v>
      </c>
      <c r="P14" s="60">
        <f>VLOOKUP($A14,'Return Data'!$B$7:$R$2292,15,0)</f>
        <v>5.1791</v>
      </c>
      <c r="Q14" s="61">
        <f t="shared" si="6"/>
        <v>13</v>
      </c>
      <c r="R14" s="60">
        <f>VLOOKUP($A14,'Return Data'!$B$7:$R$2292,16,0)</f>
        <v>6.0247000000000002</v>
      </c>
      <c r="S14" s="62">
        <f t="shared" si="7"/>
        <v>14</v>
      </c>
    </row>
    <row r="15" spans="1:20" x14ac:dyDescent="0.3">
      <c r="A15" s="102" t="s">
        <v>2011</v>
      </c>
      <c r="B15" s="59">
        <f>VLOOKUP($A15,'Return Data'!$B$7:$R$2292,3,0)</f>
        <v>44942</v>
      </c>
      <c r="C15" s="60">
        <f>VLOOKUP($A15,'Return Data'!$B$7:$R$2292,4,0)</f>
        <v>16.887</v>
      </c>
      <c r="D15" s="60">
        <f>VLOOKUP($A15,'Return Data'!$B$7:$R$2292,10,0)</f>
        <v>1.5821000000000001</v>
      </c>
      <c r="E15" s="61">
        <f t="shared" si="0"/>
        <v>17</v>
      </c>
      <c r="F15" s="60">
        <f>VLOOKUP($A15,'Return Data'!$B$7:$R$2292,11,0)</f>
        <v>2.8504</v>
      </c>
      <c r="G15" s="61">
        <f t="shared" si="1"/>
        <v>15</v>
      </c>
      <c r="H15" s="60">
        <f>VLOOKUP($A15,'Return Data'!$B$7:$R$2292,12,0)</f>
        <v>3.7349000000000001</v>
      </c>
      <c r="I15" s="61">
        <f t="shared" si="2"/>
        <v>18</v>
      </c>
      <c r="J15" s="60">
        <f>VLOOKUP($A15,'Return Data'!$B$7:$R$2292,13,0)</f>
        <v>4.7971000000000004</v>
      </c>
      <c r="K15" s="61">
        <f t="shared" si="3"/>
        <v>17</v>
      </c>
      <c r="L15" s="60">
        <f>VLOOKUP($A15,'Return Data'!$B$7:$R$2292,17,0)</f>
        <v>4.6050000000000004</v>
      </c>
      <c r="M15" s="61">
        <f t="shared" si="4"/>
        <v>13</v>
      </c>
      <c r="N15" s="60">
        <f>VLOOKUP($A15,'Return Data'!$B$7:$R$2292,14,0)</f>
        <v>4.7652999999999999</v>
      </c>
      <c r="O15" s="61">
        <f t="shared" si="5"/>
        <v>7</v>
      </c>
      <c r="P15" s="60">
        <f>VLOOKUP($A15,'Return Data'!$B$7:$R$2292,15,0)</f>
        <v>5.4950000000000001</v>
      </c>
      <c r="Q15" s="61">
        <f t="shared" si="6"/>
        <v>9</v>
      </c>
      <c r="R15" s="60">
        <f>VLOOKUP($A15,'Return Data'!$B$7:$R$2292,16,0)</f>
        <v>6.3171999999999997</v>
      </c>
      <c r="S15" s="62">
        <f t="shared" si="7"/>
        <v>11</v>
      </c>
    </row>
    <row r="16" spans="1:20" x14ac:dyDescent="0.3">
      <c r="A16" s="58" t="s">
        <v>1552</v>
      </c>
      <c r="B16" s="59">
        <f>VLOOKUP($A16,'Return Data'!$B$7:$R$2292,3,0)</f>
        <v>44942</v>
      </c>
      <c r="C16" s="60">
        <f>VLOOKUP($A16,'Return Data'!$B$7:$R$2292,4,0)</f>
        <v>30.494399999999999</v>
      </c>
      <c r="D16" s="60">
        <f>VLOOKUP($A16,'Return Data'!$B$7:$R$2292,10,0)</f>
        <v>1.6334</v>
      </c>
      <c r="E16" s="61">
        <f t="shared" si="0"/>
        <v>10</v>
      </c>
      <c r="F16" s="60">
        <f>VLOOKUP($A16,'Return Data'!$B$7:$R$2292,11,0)</f>
        <v>2.9704999999999999</v>
      </c>
      <c r="G16" s="61">
        <f t="shared" si="1"/>
        <v>8</v>
      </c>
      <c r="H16" s="60">
        <f>VLOOKUP($A16,'Return Data'!$B$7:$R$2292,12,0)</f>
        <v>3.9115000000000002</v>
      </c>
      <c r="I16" s="61">
        <f t="shared" si="2"/>
        <v>9</v>
      </c>
      <c r="J16" s="60">
        <f>VLOOKUP($A16,'Return Data'!$B$7:$R$2292,13,0)</f>
        <v>4.9832999999999998</v>
      </c>
      <c r="K16" s="61">
        <f t="shared" si="3"/>
        <v>12</v>
      </c>
      <c r="L16" s="60">
        <f>VLOOKUP($A16,'Return Data'!$B$7:$R$2292,17,0)</f>
        <v>4.7211999999999996</v>
      </c>
      <c r="M16" s="61">
        <f t="shared" si="4"/>
        <v>9</v>
      </c>
      <c r="N16" s="60">
        <f>VLOOKUP($A16,'Return Data'!$B$7:$R$2292,14,0)</f>
        <v>4.6574</v>
      </c>
      <c r="O16" s="61">
        <f t="shared" si="5"/>
        <v>11</v>
      </c>
      <c r="P16" s="60">
        <f>VLOOKUP($A16,'Return Data'!$B$7:$R$2292,15,0)</f>
        <v>5.4779999999999998</v>
      </c>
      <c r="Q16" s="61">
        <f t="shared" si="6"/>
        <v>10</v>
      </c>
      <c r="R16" s="60">
        <f>VLOOKUP($A16,'Return Data'!$B$7:$R$2292,16,0)</f>
        <v>6.8495999999999997</v>
      </c>
      <c r="S16" s="62">
        <f t="shared" si="7"/>
        <v>3</v>
      </c>
    </row>
    <row r="17" spans="1:19" x14ac:dyDescent="0.3">
      <c r="A17" s="58" t="s">
        <v>1553</v>
      </c>
      <c r="B17" s="59">
        <f>VLOOKUP($A17,'Return Data'!$B$7:$R$2292,3,0)</f>
        <v>44942</v>
      </c>
      <c r="C17" s="60">
        <f>VLOOKUP($A17,'Return Data'!$B$7:$R$2292,4,0)</f>
        <v>29.0562</v>
      </c>
      <c r="D17" s="60">
        <f>VLOOKUP($A17,'Return Data'!$B$7:$R$2292,10,0)</f>
        <v>1.6758</v>
      </c>
      <c r="E17" s="61">
        <f t="shared" si="0"/>
        <v>7</v>
      </c>
      <c r="F17" s="60">
        <f>VLOOKUP($A17,'Return Data'!$B$7:$R$2292,11,0)</f>
        <v>2.9923000000000002</v>
      </c>
      <c r="G17" s="61">
        <f t="shared" si="1"/>
        <v>6</v>
      </c>
      <c r="H17" s="60">
        <f>VLOOKUP($A17,'Return Data'!$B$7:$R$2292,12,0)</f>
        <v>3.9239000000000002</v>
      </c>
      <c r="I17" s="61">
        <f t="shared" si="2"/>
        <v>7</v>
      </c>
      <c r="J17" s="60">
        <f>VLOOKUP($A17,'Return Data'!$B$7:$R$2292,13,0)</f>
        <v>5.0252999999999997</v>
      </c>
      <c r="K17" s="61">
        <f t="shared" si="3"/>
        <v>9</v>
      </c>
      <c r="L17" s="60">
        <f>VLOOKUP($A17,'Return Data'!$B$7:$R$2292,17,0)</f>
        <v>4.6741000000000001</v>
      </c>
      <c r="M17" s="61">
        <f t="shared" si="4"/>
        <v>11</v>
      </c>
      <c r="N17" s="60">
        <f>VLOOKUP($A17,'Return Data'!$B$7:$R$2292,14,0)</f>
        <v>4.5579999999999998</v>
      </c>
      <c r="O17" s="61">
        <f t="shared" si="5"/>
        <v>12</v>
      </c>
      <c r="P17" s="60">
        <f>VLOOKUP($A17,'Return Data'!$B$7:$R$2292,15,0)</f>
        <v>5.5030000000000001</v>
      </c>
      <c r="Q17" s="61">
        <f t="shared" si="6"/>
        <v>6</v>
      </c>
      <c r="R17" s="60">
        <f>VLOOKUP($A17,'Return Data'!$B$7:$R$2292,16,0)</f>
        <v>6.7306999999999997</v>
      </c>
      <c r="S17" s="62">
        <f t="shared" si="7"/>
        <v>5</v>
      </c>
    </row>
    <row r="18" spans="1:19" x14ac:dyDescent="0.3">
      <c r="A18" s="58" t="s">
        <v>1554</v>
      </c>
      <c r="B18" s="59">
        <f>VLOOKUP($A18,'Return Data'!$B$7:$R$2292,3,0)</f>
        <v>44942</v>
      </c>
      <c r="C18" s="60">
        <f>VLOOKUP($A18,'Return Data'!$B$7:$R$2292,4,0)</f>
        <v>15.692500000000001</v>
      </c>
      <c r="D18" s="60">
        <f>VLOOKUP($A18,'Return Data'!$B$7:$R$2292,10,0)</f>
        <v>1.3184</v>
      </c>
      <c r="E18" s="61">
        <f t="shared" si="0"/>
        <v>23</v>
      </c>
      <c r="F18" s="60">
        <f>VLOOKUP($A18,'Return Data'!$B$7:$R$2292,11,0)</f>
        <v>2.2578999999999998</v>
      </c>
      <c r="G18" s="61">
        <f t="shared" si="1"/>
        <v>23</v>
      </c>
      <c r="H18" s="60">
        <f>VLOOKUP($A18,'Return Data'!$B$7:$R$2292,12,0)</f>
        <v>2.8908</v>
      </c>
      <c r="I18" s="61">
        <f t="shared" si="2"/>
        <v>23</v>
      </c>
      <c r="J18" s="60">
        <f>VLOOKUP($A18,'Return Data'!$B$7:$R$2292,13,0)</f>
        <v>3.5480999999999998</v>
      </c>
      <c r="K18" s="61">
        <f t="shared" si="3"/>
        <v>24</v>
      </c>
      <c r="L18" s="60">
        <f>VLOOKUP($A18,'Return Data'!$B$7:$R$2292,17,0)</f>
        <v>3.4177</v>
      </c>
      <c r="M18" s="61">
        <f t="shared" si="4"/>
        <v>23</v>
      </c>
      <c r="N18" s="60">
        <f>VLOOKUP($A18,'Return Data'!$B$7:$R$2292,14,0)</f>
        <v>3.3767999999999998</v>
      </c>
      <c r="O18" s="61">
        <f t="shared" si="5"/>
        <v>21</v>
      </c>
      <c r="P18" s="60">
        <f>VLOOKUP($A18,'Return Data'!$B$7:$R$2292,15,0)</f>
        <v>4.5571999999999999</v>
      </c>
      <c r="Q18" s="61">
        <f t="shared" si="6"/>
        <v>15</v>
      </c>
      <c r="R18" s="60">
        <f>VLOOKUP($A18,'Return Data'!$B$7:$R$2292,16,0)</f>
        <v>5.7335000000000003</v>
      </c>
      <c r="S18" s="62">
        <f t="shared" si="7"/>
        <v>16</v>
      </c>
    </row>
    <row r="19" spans="1:19" x14ac:dyDescent="0.3">
      <c r="A19" s="58" t="s">
        <v>1555</v>
      </c>
      <c r="B19" s="59">
        <f>VLOOKUP($A19,'Return Data'!$B$7:$R$2292,3,0)</f>
        <v>44942</v>
      </c>
      <c r="C19" s="60">
        <f>VLOOKUP($A19,'Return Data'!$B$7:$R$2292,4,0)</f>
        <v>28.496200000000002</v>
      </c>
      <c r="D19" s="60">
        <f>VLOOKUP($A19,'Return Data'!$B$7:$R$2292,10,0)</f>
        <v>1.8227</v>
      </c>
      <c r="E19" s="61">
        <f t="shared" si="0"/>
        <v>1</v>
      </c>
      <c r="F19" s="60">
        <f>VLOOKUP($A19,'Return Data'!$B$7:$R$2292,11,0)</f>
        <v>3.3275999999999999</v>
      </c>
      <c r="G19" s="61">
        <f t="shared" si="1"/>
        <v>1</v>
      </c>
      <c r="H19" s="60">
        <f>VLOOKUP($A19,'Return Data'!$B$7:$R$2292,12,0)</f>
        <v>4.5502000000000002</v>
      </c>
      <c r="I19" s="61">
        <f t="shared" si="2"/>
        <v>1</v>
      </c>
      <c r="J19" s="60">
        <f>VLOOKUP($A19,'Return Data'!$B$7:$R$2292,13,0)</f>
        <v>5.9992000000000001</v>
      </c>
      <c r="K19" s="61">
        <f t="shared" si="3"/>
        <v>1</v>
      </c>
      <c r="L19" s="60">
        <f>VLOOKUP($A19,'Return Data'!$B$7:$R$2292,17,0)</f>
        <v>5.1303999999999998</v>
      </c>
      <c r="M19" s="61">
        <f t="shared" si="4"/>
        <v>1</v>
      </c>
      <c r="N19" s="60">
        <f>VLOOKUP($A19,'Return Data'!$B$7:$R$2292,14,0)</f>
        <v>4.9969000000000001</v>
      </c>
      <c r="O19" s="61">
        <f t="shared" si="5"/>
        <v>2</v>
      </c>
      <c r="P19" s="60">
        <f>VLOOKUP($A19,'Return Data'!$B$7:$R$2292,15,0)</f>
        <v>5.6132</v>
      </c>
      <c r="Q19" s="61">
        <f t="shared" si="6"/>
        <v>3</v>
      </c>
      <c r="R19" s="60">
        <f>VLOOKUP($A19,'Return Data'!$B$7:$R$2292,16,0)</f>
        <v>6.7077999999999998</v>
      </c>
      <c r="S19" s="62">
        <f t="shared" si="7"/>
        <v>6</v>
      </c>
    </row>
    <row r="20" spans="1:19" x14ac:dyDescent="0.3">
      <c r="A20" s="58" t="s">
        <v>1556</v>
      </c>
      <c r="B20" s="59">
        <f>VLOOKUP($A20,'Return Data'!$B$7:$R$2292,3,0)</f>
        <v>44942</v>
      </c>
      <c r="C20" s="60">
        <f>VLOOKUP($A20,'Return Data'!$B$7:$R$2292,4,0)</f>
        <v>11.273</v>
      </c>
      <c r="D20" s="60">
        <f>VLOOKUP($A20,'Return Data'!$B$7:$R$2292,10,0)</f>
        <v>0.91759999999999997</v>
      </c>
      <c r="E20" s="61">
        <f t="shared" si="0"/>
        <v>25</v>
      </c>
      <c r="F20" s="60">
        <f>VLOOKUP($A20,'Return Data'!$B$7:$R$2292,11,0)</f>
        <v>1.8789</v>
      </c>
      <c r="G20" s="61">
        <f t="shared" si="1"/>
        <v>25</v>
      </c>
      <c r="H20" s="60">
        <f>VLOOKUP($A20,'Return Data'!$B$7:$R$2292,12,0)</f>
        <v>2.5554999999999999</v>
      </c>
      <c r="I20" s="61">
        <f t="shared" si="2"/>
        <v>25</v>
      </c>
      <c r="J20" s="60">
        <f>VLOOKUP($A20,'Return Data'!$B$7:$R$2292,13,0)</f>
        <v>3.3593999999999999</v>
      </c>
      <c r="K20" s="61">
        <f t="shared" si="3"/>
        <v>25</v>
      </c>
      <c r="L20" s="60">
        <f>VLOOKUP($A20,'Return Data'!$B$7:$R$2292,17,0)</f>
        <v>3.2723</v>
      </c>
      <c r="M20" s="61">
        <f t="shared" si="4"/>
        <v>24</v>
      </c>
      <c r="N20" s="60">
        <f>VLOOKUP($A20,'Return Data'!$B$7:$R$2292,14,0)</f>
        <v>3.3679000000000001</v>
      </c>
      <c r="O20" s="61">
        <f t="shared" si="5"/>
        <v>22</v>
      </c>
      <c r="P20" s="60"/>
      <c r="Q20" s="61"/>
      <c r="R20" s="60">
        <f>VLOOKUP($A20,'Return Data'!$B$7:$R$2292,16,0)</f>
        <v>3.6347999999999998</v>
      </c>
      <c r="S20" s="62">
        <f t="shared" si="7"/>
        <v>24</v>
      </c>
    </row>
    <row r="21" spans="1:19" x14ac:dyDescent="0.3">
      <c r="A21" s="58" t="s">
        <v>1557</v>
      </c>
      <c r="B21" s="59">
        <f>VLOOKUP($A21,'Return Data'!$B$7:$R$2292,3,0)</f>
        <v>44942</v>
      </c>
      <c r="C21" s="60">
        <f>VLOOKUP($A21,'Return Data'!$B$7:$R$2292,4,0)</f>
        <v>29.094999999999999</v>
      </c>
      <c r="D21" s="60">
        <f>VLOOKUP($A21,'Return Data'!$B$7:$R$2292,10,0)</f>
        <v>1.5919000000000001</v>
      </c>
      <c r="E21" s="61">
        <f t="shared" si="0"/>
        <v>16</v>
      </c>
      <c r="F21" s="60">
        <f>VLOOKUP($A21,'Return Data'!$B$7:$R$2292,11,0)</f>
        <v>2.8797000000000001</v>
      </c>
      <c r="G21" s="61">
        <f t="shared" si="1"/>
        <v>14</v>
      </c>
      <c r="H21" s="60">
        <f>VLOOKUP($A21,'Return Data'!$B$7:$R$2292,12,0)</f>
        <v>3.7801999999999998</v>
      </c>
      <c r="I21" s="61">
        <f t="shared" si="2"/>
        <v>15</v>
      </c>
      <c r="J21" s="60">
        <f>VLOOKUP($A21,'Return Data'!$B$7:$R$2292,13,0)</f>
        <v>4.8396999999999997</v>
      </c>
      <c r="K21" s="61">
        <f t="shared" si="3"/>
        <v>15</v>
      </c>
      <c r="L21" s="60">
        <f>VLOOKUP($A21,'Return Data'!$B$7:$R$2292,17,0)</f>
        <v>4.0354999999999999</v>
      </c>
      <c r="M21" s="61">
        <f t="shared" si="4"/>
        <v>20</v>
      </c>
      <c r="N21" s="60">
        <f>VLOOKUP($A21,'Return Data'!$B$7:$R$2292,14,0)</f>
        <v>3.5958999999999999</v>
      </c>
      <c r="O21" s="61">
        <f t="shared" si="5"/>
        <v>19</v>
      </c>
      <c r="P21" s="60">
        <f>VLOOKUP($A21,'Return Data'!$B$7:$R$2292,15,0)</f>
        <v>4.4574999999999996</v>
      </c>
      <c r="Q21" s="61">
        <f t="shared" si="6"/>
        <v>16</v>
      </c>
      <c r="R21" s="60">
        <f>VLOOKUP($A21,'Return Data'!$B$7:$R$2292,16,0)</f>
        <v>6.1558000000000002</v>
      </c>
      <c r="S21" s="62">
        <f t="shared" si="7"/>
        <v>12</v>
      </c>
    </row>
    <row r="22" spans="1:19" x14ac:dyDescent="0.3">
      <c r="A22" s="108" t="s">
        <v>1558</v>
      </c>
      <c r="B22" s="59">
        <f>VLOOKUP($A22,'Return Data'!$B$7:$R$2292,3,0)</f>
        <v>44942</v>
      </c>
      <c r="C22" s="60">
        <f>VLOOKUP($A22,'Return Data'!$B$7:$R$2292,4,0)</f>
        <v>33.041499999999999</v>
      </c>
      <c r="D22" s="60">
        <f>VLOOKUP($A22,'Return Data'!$B$7:$R$2292,10,0)</f>
        <v>1.6909000000000001</v>
      </c>
      <c r="E22" s="61">
        <f t="shared" si="0"/>
        <v>4</v>
      </c>
      <c r="F22" s="60">
        <f>VLOOKUP($A22,'Return Data'!$B$7:$R$2292,11,0)</f>
        <v>3.0388999999999999</v>
      </c>
      <c r="G22" s="61">
        <f t="shared" si="1"/>
        <v>3</v>
      </c>
      <c r="H22" s="60">
        <f>VLOOKUP($A22,'Return Data'!$B$7:$R$2292,12,0)</f>
        <v>4.1097000000000001</v>
      </c>
      <c r="I22" s="61">
        <f t="shared" si="2"/>
        <v>2</v>
      </c>
      <c r="J22" s="60">
        <f>VLOOKUP($A22,'Return Data'!$B$7:$R$2292,13,0)</f>
        <v>5.3257000000000003</v>
      </c>
      <c r="K22" s="61">
        <f t="shared" si="3"/>
        <v>2</v>
      </c>
      <c r="L22" s="60">
        <f>VLOOKUP($A22,'Return Data'!$B$7:$R$2292,17,0)</f>
        <v>4.9725999999999999</v>
      </c>
      <c r="M22" s="61">
        <f t="shared" si="4"/>
        <v>3</v>
      </c>
      <c r="N22" s="60">
        <f>VLOOKUP($A22,'Return Data'!$B$7:$R$2292,14,0)</f>
        <v>4.8688000000000002</v>
      </c>
      <c r="O22" s="61">
        <f t="shared" si="5"/>
        <v>4</v>
      </c>
      <c r="P22" s="60">
        <f>VLOOKUP($A22,'Return Data'!$B$7:$R$2292,15,0)</f>
        <v>5.5991</v>
      </c>
      <c r="Q22" s="61">
        <f t="shared" si="6"/>
        <v>4</v>
      </c>
      <c r="R22" s="60">
        <f>VLOOKUP($A22,'Return Data'!$B$7:$R$2292,16,0)</f>
        <v>6.8784000000000001</v>
      </c>
      <c r="S22" s="62">
        <f t="shared" si="7"/>
        <v>2</v>
      </c>
    </row>
    <row r="23" spans="1:19" x14ac:dyDescent="0.3">
      <c r="A23" s="58" t="s">
        <v>1559</v>
      </c>
      <c r="B23" s="59">
        <f>VLOOKUP($A23,'Return Data'!$B$7:$R$2292,3,0)</f>
        <v>44942</v>
      </c>
      <c r="C23" s="60">
        <f>VLOOKUP($A23,'Return Data'!$B$7:$R$2292,4,0)</f>
        <v>12.0703</v>
      </c>
      <c r="D23" s="60">
        <f>VLOOKUP($A23,'Return Data'!$B$7:$R$2292,10,0)</f>
        <v>1.5318000000000001</v>
      </c>
      <c r="E23" s="61">
        <f t="shared" si="0"/>
        <v>20</v>
      </c>
      <c r="F23" s="60">
        <f>VLOOKUP($A23,'Return Data'!$B$7:$R$2292,11,0)</f>
        <v>2.8826999999999998</v>
      </c>
      <c r="G23" s="61">
        <f t="shared" si="1"/>
        <v>13</v>
      </c>
      <c r="H23" s="60">
        <f>VLOOKUP($A23,'Return Data'!$B$7:$R$2292,12,0)</f>
        <v>3.919</v>
      </c>
      <c r="I23" s="61">
        <f t="shared" si="2"/>
        <v>8</v>
      </c>
      <c r="J23" s="60">
        <f>VLOOKUP($A23,'Return Data'!$B$7:$R$2292,13,0)</f>
        <v>5.1292</v>
      </c>
      <c r="K23" s="61">
        <f t="shared" si="3"/>
        <v>6</v>
      </c>
      <c r="L23" s="60">
        <f>VLOOKUP($A23,'Return Data'!$B$7:$R$2292,17,0)</f>
        <v>4.5728</v>
      </c>
      <c r="M23" s="61">
        <f t="shared" si="4"/>
        <v>15</v>
      </c>
      <c r="N23" s="60">
        <f>VLOOKUP($A23,'Return Data'!$B$7:$R$2292,14,0)</f>
        <v>4.3562000000000003</v>
      </c>
      <c r="O23" s="61">
        <f t="shared" si="5"/>
        <v>18</v>
      </c>
      <c r="P23" s="60"/>
      <c r="Q23" s="61"/>
      <c r="R23" s="60">
        <f>VLOOKUP($A23,'Return Data'!$B$7:$R$2292,16,0)</f>
        <v>4.8436000000000003</v>
      </c>
      <c r="S23" s="62">
        <f t="shared" si="7"/>
        <v>20</v>
      </c>
    </row>
    <row r="24" spans="1:19" x14ac:dyDescent="0.3">
      <c r="A24" s="58" t="s">
        <v>1560</v>
      </c>
      <c r="B24" s="59">
        <f>VLOOKUP($A24,'Return Data'!$B$7:$R$2292,3,0)</f>
        <v>44942</v>
      </c>
      <c r="C24" s="60">
        <f>VLOOKUP($A24,'Return Data'!$B$7:$R$2292,4,0)</f>
        <v>10.9543</v>
      </c>
      <c r="D24" s="60">
        <f>VLOOKUP($A24,'Return Data'!$B$7:$R$2292,10,0)</f>
        <v>1.3752</v>
      </c>
      <c r="E24" s="61">
        <f t="shared" si="0"/>
        <v>22</v>
      </c>
      <c r="F24" s="60">
        <f>VLOOKUP($A24,'Return Data'!$B$7:$R$2292,11,0)</f>
        <v>2.5059999999999998</v>
      </c>
      <c r="G24" s="61">
        <f t="shared" si="1"/>
        <v>22</v>
      </c>
      <c r="H24" s="60">
        <f>VLOOKUP($A24,'Return Data'!$B$7:$R$2292,12,0)</f>
        <v>3.3327</v>
      </c>
      <c r="I24" s="61">
        <f t="shared" si="2"/>
        <v>22</v>
      </c>
      <c r="J24" s="60">
        <f>VLOOKUP($A24,'Return Data'!$B$7:$R$2292,13,0)</f>
        <v>4.3048000000000002</v>
      </c>
      <c r="K24" s="61">
        <f t="shared" si="3"/>
        <v>22</v>
      </c>
      <c r="L24" s="60">
        <f>VLOOKUP($A24,'Return Data'!$B$7:$R$2292,17,0)</f>
        <v>4.0065999999999997</v>
      </c>
      <c r="M24" s="61">
        <f t="shared" si="4"/>
        <v>21</v>
      </c>
      <c r="N24" s="60"/>
      <c r="O24" s="61"/>
      <c r="P24" s="60"/>
      <c r="Q24" s="61"/>
      <c r="R24" s="60">
        <f>VLOOKUP($A24,'Return Data'!$B$7:$R$2292,16,0)</f>
        <v>3.8753000000000002</v>
      </c>
      <c r="S24" s="62">
        <f t="shared" si="7"/>
        <v>23</v>
      </c>
    </row>
    <row r="25" spans="1:19" x14ac:dyDescent="0.3">
      <c r="A25" s="58" t="s">
        <v>1561</v>
      </c>
      <c r="B25" s="59">
        <f>VLOOKUP($A25,'Return Data'!$B$7:$R$2292,3,0)</f>
        <v>44942</v>
      </c>
      <c r="C25" s="60">
        <f>VLOOKUP($A25,'Return Data'!$B$7:$R$2292,4,0)</f>
        <v>11.188000000000001</v>
      </c>
      <c r="D25" s="60">
        <f>VLOOKUP($A25,'Return Data'!$B$7:$R$2292,10,0)</f>
        <v>1.6074999999999999</v>
      </c>
      <c r="E25" s="61">
        <f t="shared" si="0"/>
        <v>13</v>
      </c>
      <c r="F25" s="60">
        <f>VLOOKUP($A25,'Return Data'!$B$7:$R$2292,11,0)</f>
        <v>2.9539</v>
      </c>
      <c r="G25" s="61">
        <f t="shared" si="1"/>
        <v>9</v>
      </c>
      <c r="H25" s="60">
        <f>VLOOKUP($A25,'Return Data'!$B$7:$R$2292,12,0)</f>
        <v>3.8812000000000002</v>
      </c>
      <c r="I25" s="61">
        <f t="shared" si="2"/>
        <v>13</v>
      </c>
      <c r="J25" s="60">
        <f>VLOOKUP($A25,'Return Data'!$B$7:$R$2292,13,0)</f>
        <v>5.0122</v>
      </c>
      <c r="K25" s="61">
        <f t="shared" si="3"/>
        <v>10</v>
      </c>
      <c r="L25" s="60">
        <f>VLOOKUP($A25,'Return Data'!$B$7:$R$2292,17,0)</f>
        <v>4.6375999999999999</v>
      </c>
      <c r="M25" s="61">
        <f t="shared" si="4"/>
        <v>12</v>
      </c>
      <c r="N25" s="60"/>
      <c r="O25" s="61"/>
      <c r="P25" s="60"/>
      <c r="Q25" s="61"/>
      <c r="R25" s="60">
        <f>VLOOKUP($A25,'Return Data'!$B$7:$R$2292,16,0)</f>
        <v>4.4504999999999999</v>
      </c>
      <c r="S25" s="62">
        <f t="shared" si="7"/>
        <v>21</v>
      </c>
    </row>
    <row r="26" spans="1:19" x14ac:dyDescent="0.3">
      <c r="A26" s="58" t="s">
        <v>1562</v>
      </c>
      <c r="B26" s="59">
        <f>VLOOKUP($A26,'Return Data'!$B$7:$R$2292,3,0)</f>
        <v>44942</v>
      </c>
      <c r="C26" s="60">
        <f>VLOOKUP($A26,'Return Data'!$B$7:$R$2292,4,0)</f>
        <v>23.7834</v>
      </c>
      <c r="D26" s="60">
        <f>VLOOKUP($A26,'Return Data'!$B$7:$R$2292,10,0)</f>
        <v>1.6889000000000001</v>
      </c>
      <c r="E26" s="61">
        <f t="shared" si="0"/>
        <v>5</v>
      </c>
      <c r="F26" s="60">
        <f>VLOOKUP($A26,'Return Data'!$B$7:$R$2292,11,0)</f>
        <v>2.9891999999999999</v>
      </c>
      <c r="G26" s="61">
        <f t="shared" si="1"/>
        <v>7</v>
      </c>
      <c r="H26" s="60">
        <f>VLOOKUP($A26,'Return Data'!$B$7:$R$2292,12,0)</f>
        <v>3.9811000000000001</v>
      </c>
      <c r="I26" s="61">
        <f t="shared" si="2"/>
        <v>6</v>
      </c>
      <c r="J26" s="60">
        <f>VLOOKUP($A26,'Return Data'!$B$7:$R$2292,13,0)</f>
        <v>5.1227999999999998</v>
      </c>
      <c r="K26" s="61">
        <f t="shared" si="3"/>
        <v>7</v>
      </c>
      <c r="L26" s="60">
        <f>VLOOKUP($A26,'Return Data'!$B$7:$R$2292,17,0)</f>
        <v>4.8700999999999999</v>
      </c>
      <c r="M26" s="61">
        <f t="shared" si="4"/>
        <v>6</v>
      </c>
      <c r="N26" s="60">
        <f>VLOOKUP($A26,'Return Data'!$B$7:$R$2292,14,0)</f>
        <v>4.8457999999999997</v>
      </c>
      <c r="O26" s="61">
        <f t="shared" si="5"/>
        <v>5</v>
      </c>
      <c r="P26" s="60">
        <f>VLOOKUP($A26,'Return Data'!$B$7:$R$2292,15,0)</f>
        <v>5.7380000000000004</v>
      </c>
      <c r="Q26" s="61">
        <f t="shared" si="6"/>
        <v>1</v>
      </c>
      <c r="R26" s="60">
        <f>VLOOKUP($A26,'Return Data'!$B$7:$R$2292,16,0)</f>
        <v>6.9255000000000004</v>
      </c>
      <c r="S26" s="62">
        <f t="shared" si="7"/>
        <v>1</v>
      </c>
    </row>
    <row r="27" spans="1:19" x14ac:dyDescent="0.3">
      <c r="A27" s="58" t="s">
        <v>1563</v>
      </c>
      <c r="B27" s="59">
        <f>VLOOKUP($A27,'Return Data'!$B$7:$R$2292,3,0)</f>
        <v>44942</v>
      </c>
      <c r="C27" s="60">
        <f>VLOOKUP($A27,'Return Data'!$B$7:$R$2292,4,0)</f>
        <v>16.395099999999999</v>
      </c>
      <c r="D27" s="60">
        <f>VLOOKUP($A27,'Return Data'!$B$7:$R$2292,10,0)</f>
        <v>1.5447</v>
      </c>
      <c r="E27" s="61">
        <f t="shared" si="0"/>
        <v>19</v>
      </c>
      <c r="F27" s="60">
        <f>VLOOKUP($A27,'Return Data'!$B$7:$R$2292,11,0)</f>
        <v>2.7745000000000002</v>
      </c>
      <c r="G27" s="61">
        <f t="shared" si="1"/>
        <v>20</v>
      </c>
      <c r="H27" s="60">
        <f>VLOOKUP($A27,'Return Data'!$B$7:$R$2292,12,0)</f>
        <v>3.7048000000000001</v>
      </c>
      <c r="I27" s="61">
        <f t="shared" si="2"/>
        <v>19</v>
      </c>
      <c r="J27" s="60">
        <f>VLOOKUP($A27,'Return Data'!$B$7:$R$2292,13,0)</f>
        <v>4.6586999999999996</v>
      </c>
      <c r="K27" s="61">
        <f t="shared" si="3"/>
        <v>18</v>
      </c>
      <c r="L27" s="60">
        <f>VLOOKUP($A27,'Return Data'!$B$7:$R$2292,17,0)</f>
        <v>4.4612999999999996</v>
      </c>
      <c r="M27" s="61">
        <f t="shared" si="4"/>
        <v>17</v>
      </c>
      <c r="N27" s="60">
        <f>VLOOKUP($A27,'Return Data'!$B$7:$R$2292,14,0)</f>
        <v>4.399</v>
      </c>
      <c r="O27" s="61">
        <f t="shared" si="5"/>
        <v>16</v>
      </c>
      <c r="P27" s="60">
        <f>VLOOKUP($A27,'Return Data'!$B$7:$R$2292,15,0)</f>
        <v>5.1700999999999997</v>
      </c>
      <c r="Q27" s="61">
        <f t="shared" si="6"/>
        <v>14</v>
      </c>
      <c r="R27" s="60">
        <f>VLOOKUP($A27,'Return Data'!$B$7:$R$2292,16,0)</f>
        <v>6.0663999999999998</v>
      </c>
      <c r="S27" s="62">
        <f t="shared" si="7"/>
        <v>13</v>
      </c>
    </row>
    <row r="28" spans="1:19" x14ac:dyDescent="0.3">
      <c r="A28" s="58" t="s">
        <v>1564</v>
      </c>
      <c r="B28" s="59">
        <f>VLOOKUP($A28,'Return Data'!$B$7:$R$2292,3,0)</f>
        <v>44942</v>
      </c>
      <c r="C28" s="60">
        <f>VLOOKUP($A28,'Return Data'!$B$7:$R$2292,4,0)</f>
        <v>29.765699999999999</v>
      </c>
      <c r="D28" s="60">
        <f>VLOOKUP($A28,'Return Data'!$B$7:$R$2292,10,0)</f>
        <v>1.7217</v>
      </c>
      <c r="E28" s="61">
        <f t="shared" si="0"/>
        <v>2</v>
      </c>
      <c r="F28" s="60">
        <f>VLOOKUP($A28,'Return Data'!$B$7:$R$2292,11,0)</f>
        <v>3.0486</v>
      </c>
      <c r="G28" s="61">
        <f t="shared" si="1"/>
        <v>2</v>
      </c>
      <c r="H28" s="60">
        <f>VLOOKUP($A28,'Return Data'!$B$7:$R$2292,12,0)</f>
        <v>4.0732999999999997</v>
      </c>
      <c r="I28" s="61">
        <f t="shared" si="2"/>
        <v>3</v>
      </c>
      <c r="J28" s="60">
        <f>VLOOKUP($A28,'Return Data'!$B$7:$R$2292,13,0)</f>
        <v>5.2766000000000002</v>
      </c>
      <c r="K28" s="61">
        <f t="shared" si="3"/>
        <v>4</v>
      </c>
      <c r="L28" s="60">
        <f>VLOOKUP($A28,'Return Data'!$B$7:$R$2292,17,0)</f>
        <v>4.8856999999999999</v>
      </c>
      <c r="M28" s="61">
        <f t="shared" si="4"/>
        <v>5</v>
      </c>
      <c r="N28" s="60">
        <f>VLOOKUP($A28,'Return Data'!$B$7:$R$2292,14,0)</f>
        <v>4.4896000000000003</v>
      </c>
      <c r="O28" s="61">
        <f t="shared" si="5"/>
        <v>13</v>
      </c>
      <c r="P28" s="60">
        <f>VLOOKUP($A28,'Return Data'!$B$7:$R$2292,15,0)</f>
        <v>5.3689999999999998</v>
      </c>
      <c r="Q28" s="61">
        <f t="shared" si="6"/>
        <v>12</v>
      </c>
      <c r="R28" s="60">
        <f>VLOOKUP($A28,'Return Data'!$B$7:$R$2292,16,0)</f>
        <v>6.5879000000000003</v>
      </c>
      <c r="S28" s="62">
        <f t="shared" si="7"/>
        <v>7</v>
      </c>
    </row>
    <row r="29" spans="1:19" x14ac:dyDescent="0.3">
      <c r="A29" s="58" t="s">
        <v>1565</v>
      </c>
      <c r="B29" s="59">
        <f>VLOOKUP($A29,'Return Data'!$B$7:$R$2292,3,0)</f>
        <v>44942</v>
      </c>
      <c r="C29" s="60">
        <f>VLOOKUP($A29,'Return Data'!$B$7:$R$2292,4,0)</f>
        <v>12.7113</v>
      </c>
      <c r="D29" s="60">
        <f>VLOOKUP($A29,'Return Data'!$B$7:$R$2292,10,0)</f>
        <v>1.5215000000000001</v>
      </c>
      <c r="E29" s="61">
        <f t="shared" si="0"/>
        <v>21</v>
      </c>
      <c r="F29" s="60">
        <f>VLOOKUP($A29,'Return Data'!$B$7:$R$2292,11,0)</f>
        <v>2.8090000000000002</v>
      </c>
      <c r="G29" s="61">
        <f t="shared" si="1"/>
        <v>19</v>
      </c>
      <c r="H29" s="60">
        <f>VLOOKUP($A29,'Return Data'!$B$7:$R$2292,12,0)</f>
        <v>3.7581000000000002</v>
      </c>
      <c r="I29" s="61">
        <f t="shared" si="2"/>
        <v>17</v>
      </c>
      <c r="J29" s="60">
        <f>VLOOKUP($A29,'Return Data'!$B$7:$R$2292,13,0)</f>
        <v>4.5182000000000002</v>
      </c>
      <c r="K29" s="61">
        <f t="shared" si="3"/>
        <v>20</v>
      </c>
      <c r="L29" s="60">
        <f>VLOOKUP($A29,'Return Data'!$B$7:$R$2292,17,0)</f>
        <v>3.6415000000000002</v>
      </c>
      <c r="M29" s="61">
        <f t="shared" si="4"/>
        <v>22</v>
      </c>
      <c r="N29" s="60">
        <f>VLOOKUP($A29,'Return Data'!$B$7:$R$2292,14,0)</f>
        <v>3.29</v>
      </c>
      <c r="O29" s="61">
        <f t="shared" si="5"/>
        <v>23</v>
      </c>
      <c r="P29" s="60">
        <f>VLOOKUP($A29,'Return Data'!$B$7:$R$2292,15,0)</f>
        <v>2.7458999999999998</v>
      </c>
      <c r="Q29" s="61">
        <f t="shared" si="6"/>
        <v>17</v>
      </c>
      <c r="R29" s="60">
        <f>VLOOKUP($A29,'Return Data'!$B$7:$R$2292,16,0)</f>
        <v>3.6221999999999999</v>
      </c>
      <c r="S29" s="62">
        <f t="shared" si="7"/>
        <v>25</v>
      </c>
    </row>
    <row r="30" spans="1:19" x14ac:dyDescent="0.3">
      <c r="A30" s="58" t="s">
        <v>1566</v>
      </c>
      <c r="B30" s="59">
        <f>VLOOKUP($A30,'Return Data'!$B$7:$R$2292,3,0)</f>
        <v>44942</v>
      </c>
      <c r="C30" s="60">
        <f>VLOOKUP($A30,'Return Data'!$B$7:$R$2292,4,0)</f>
        <v>12.4862</v>
      </c>
      <c r="D30" s="60">
        <f>VLOOKUP($A30,'Return Data'!$B$7:$R$2292,10,0)</f>
        <v>1.6981999999999999</v>
      </c>
      <c r="E30" s="61">
        <f t="shared" si="0"/>
        <v>3</v>
      </c>
      <c r="F30" s="60">
        <f>VLOOKUP($A30,'Return Data'!$B$7:$R$2292,11,0)</f>
        <v>3.0045000000000002</v>
      </c>
      <c r="G30" s="61">
        <f t="shared" si="1"/>
        <v>4</v>
      </c>
      <c r="H30" s="60">
        <f>VLOOKUP($A30,'Return Data'!$B$7:$R$2292,12,0)</f>
        <v>3.9857999999999998</v>
      </c>
      <c r="I30" s="61">
        <f t="shared" si="2"/>
        <v>5</v>
      </c>
      <c r="J30" s="60">
        <f>VLOOKUP($A30,'Return Data'!$B$7:$R$2292,13,0)</f>
        <v>5.0637999999999996</v>
      </c>
      <c r="K30" s="61">
        <f t="shared" si="3"/>
        <v>8</v>
      </c>
      <c r="L30" s="60">
        <f>VLOOKUP($A30,'Return Data'!$B$7:$R$2292,17,0)</f>
        <v>4.8605999999999998</v>
      </c>
      <c r="M30" s="61">
        <f t="shared" si="4"/>
        <v>7</v>
      </c>
      <c r="N30" s="60">
        <f>VLOOKUP($A30,'Return Data'!$B$7:$R$2292,14,0)</f>
        <v>5.0613999999999999</v>
      </c>
      <c r="O30" s="61">
        <f t="shared" si="5"/>
        <v>1</v>
      </c>
      <c r="P30" s="60"/>
      <c r="Q30" s="61"/>
      <c r="R30" s="60">
        <f>VLOOKUP($A30,'Return Data'!$B$7:$R$2292,16,0)</f>
        <v>5.5899000000000001</v>
      </c>
      <c r="S30" s="62">
        <f t="shared" si="7"/>
        <v>17</v>
      </c>
    </row>
    <row r="31" spans="1:19" x14ac:dyDescent="0.3">
      <c r="A31" s="58" t="s">
        <v>1567</v>
      </c>
      <c r="B31" s="59">
        <f>VLOOKUP($A31,'Return Data'!$B$7:$R$2292,3,0)</f>
        <v>44942</v>
      </c>
      <c r="C31" s="60">
        <f>VLOOKUP($A31,'Return Data'!$B$7:$R$2292,4,0)</f>
        <v>12.0831</v>
      </c>
      <c r="D31" s="60">
        <f>VLOOKUP($A31,'Return Data'!$B$7:$R$2292,10,0)</f>
        <v>1.5975999999999999</v>
      </c>
      <c r="E31" s="61">
        <f t="shared" si="0"/>
        <v>15</v>
      </c>
      <c r="F31" s="60">
        <f>VLOOKUP($A31,'Return Data'!$B$7:$R$2292,11,0)</f>
        <v>2.8155999999999999</v>
      </c>
      <c r="G31" s="61">
        <f t="shared" si="1"/>
        <v>17</v>
      </c>
      <c r="H31" s="60">
        <f>VLOOKUP($A31,'Return Data'!$B$7:$R$2292,12,0)</f>
        <v>3.5966999999999998</v>
      </c>
      <c r="I31" s="61">
        <f t="shared" si="2"/>
        <v>20</v>
      </c>
      <c r="J31" s="60">
        <f>VLOOKUP($A31,'Return Data'!$B$7:$R$2292,13,0)</f>
        <v>4.5087999999999999</v>
      </c>
      <c r="K31" s="61">
        <f t="shared" si="3"/>
        <v>21</v>
      </c>
      <c r="L31" s="60">
        <f>VLOOKUP($A31,'Return Data'!$B$7:$R$2292,17,0)</f>
        <v>4.3358999999999996</v>
      </c>
      <c r="M31" s="61">
        <f t="shared" si="4"/>
        <v>19</v>
      </c>
      <c r="N31" s="60">
        <f>VLOOKUP($A31,'Return Data'!$B$7:$R$2292,14,0)</f>
        <v>4.4592999999999998</v>
      </c>
      <c r="O31" s="61">
        <f t="shared" si="5"/>
        <v>14</v>
      </c>
      <c r="P31" s="60"/>
      <c r="Q31" s="61"/>
      <c r="R31" s="60">
        <f>VLOOKUP($A31,'Return Data'!$B$7:$R$2292,16,0)</f>
        <v>4.9626000000000001</v>
      </c>
      <c r="S31" s="62">
        <f t="shared" si="7"/>
        <v>19</v>
      </c>
    </row>
    <row r="32" spans="1:19" x14ac:dyDescent="0.3">
      <c r="A32" s="58" t="s">
        <v>1568</v>
      </c>
      <c r="B32" s="59">
        <f>VLOOKUP($A32,'Return Data'!$B$7:$R$2292,3,0)</f>
        <v>44942</v>
      </c>
      <c r="C32" s="60">
        <f>VLOOKUP($A32,'Return Data'!$B$7:$R$2292,4,0)</f>
        <v>30.897400000000001</v>
      </c>
      <c r="D32" s="60">
        <f>VLOOKUP($A32,'Return Data'!$B$7:$R$2292,10,0)</f>
        <v>1.6104000000000001</v>
      </c>
      <c r="E32" s="61">
        <f t="shared" si="0"/>
        <v>12</v>
      </c>
      <c r="F32" s="60">
        <f>VLOOKUP($A32,'Return Data'!$B$7:$R$2292,11,0)</f>
        <v>2.8117999999999999</v>
      </c>
      <c r="G32" s="61">
        <f t="shared" si="1"/>
        <v>18</v>
      </c>
      <c r="H32" s="60">
        <f>VLOOKUP($A32,'Return Data'!$B$7:$R$2292,12,0)</f>
        <v>3.7623000000000002</v>
      </c>
      <c r="I32" s="61">
        <f t="shared" si="2"/>
        <v>16</v>
      </c>
      <c r="J32" s="60">
        <f>VLOOKUP($A32,'Return Data'!$B$7:$R$2292,13,0)</f>
        <v>4.8083999999999998</v>
      </c>
      <c r="K32" s="61">
        <f t="shared" si="3"/>
        <v>16</v>
      </c>
      <c r="L32" s="60">
        <f>VLOOKUP($A32,'Return Data'!$B$7:$R$2292,17,0)</f>
        <v>4.6798999999999999</v>
      </c>
      <c r="M32" s="61">
        <f t="shared" si="4"/>
        <v>10</v>
      </c>
      <c r="N32" s="60">
        <f>VLOOKUP($A32,'Return Data'!$B$7:$R$2292,14,0)</f>
        <v>4.6619000000000002</v>
      </c>
      <c r="O32" s="61">
        <f t="shared" si="5"/>
        <v>10</v>
      </c>
      <c r="P32" s="60">
        <f>VLOOKUP($A32,'Return Data'!$B$7:$R$2292,15,0)</f>
        <v>5.468</v>
      </c>
      <c r="Q32" s="61">
        <f t="shared" si="6"/>
        <v>11</v>
      </c>
      <c r="R32" s="60">
        <f>VLOOKUP($A32,'Return Data'!$B$7:$R$2292,16,0)</f>
        <v>6.5247999999999999</v>
      </c>
      <c r="S32" s="62">
        <f t="shared" si="7"/>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1.5682240000000001</v>
      </c>
      <c r="E34" s="69"/>
      <c r="F34" s="70">
        <f>AVERAGE(F8:F32)</f>
        <v>2.8163560000000003</v>
      </c>
      <c r="G34" s="69"/>
      <c r="H34" s="70">
        <f>AVERAGE(H8:H32)</f>
        <v>3.7397040000000006</v>
      </c>
      <c r="I34" s="69"/>
      <c r="J34" s="70">
        <f>AVERAGE(J8:J32)</f>
        <v>4.790832</v>
      </c>
      <c r="K34" s="69"/>
      <c r="L34" s="70">
        <f>AVERAGE(L8:L32)</f>
        <v>4.4519960000000003</v>
      </c>
      <c r="M34" s="69"/>
      <c r="N34" s="70">
        <f>AVERAGE(N8:N32)</f>
        <v>4.3950304347826092</v>
      </c>
      <c r="O34" s="69"/>
      <c r="P34" s="70">
        <f>AVERAGE(P8:P32)</f>
        <v>5.216876470588236</v>
      </c>
      <c r="Q34" s="69"/>
      <c r="R34" s="70">
        <f>AVERAGE(R8:R32)</f>
        <v>5.7451160000000012</v>
      </c>
      <c r="S34" s="71"/>
    </row>
    <row r="35" spans="1:19" x14ac:dyDescent="0.3">
      <c r="A35" s="68" t="s">
        <v>28</v>
      </c>
      <c r="B35" s="69"/>
      <c r="C35" s="69"/>
      <c r="D35" s="70">
        <f>MIN(D8:D32)</f>
        <v>0.91759999999999997</v>
      </c>
      <c r="E35" s="69"/>
      <c r="F35" s="70">
        <f>MIN(F8:F32)</f>
        <v>1.8789</v>
      </c>
      <c r="G35" s="69"/>
      <c r="H35" s="70">
        <f>MIN(H8:H32)</f>
        <v>2.5554999999999999</v>
      </c>
      <c r="I35" s="69"/>
      <c r="J35" s="70">
        <f>MIN(J8:J32)</f>
        <v>3.3593999999999999</v>
      </c>
      <c r="K35" s="69"/>
      <c r="L35" s="70">
        <f>MIN(L8:L32)</f>
        <v>3.2574999999999998</v>
      </c>
      <c r="M35" s="69"/>
      <c r="N35" s="70">
        <f>MIN(N8:N32)</f>
        <v>3.29</v>
      </c>
      <c r="O35" s="69"/>
      <c r="P35" s="70">
        <f>MIN(P8:P32)</f>
        <v>2.7458999999999998</v>
      </c>
      <c r="Q35" s="69"/>
      <c r="R35" s="70">
        <f>MIN(R8:R32)</f>
        <v>3.6221999999999999</v>
      </c>
      <c r="S35" s="71"/>
    </row>
    <row r="36" spans="1:19" ht="15" thickBot="1" x14ac:dyDescent="0.35">
      <c r="A36" s="72" t="s">
        <v>29</v>
      </c>
      <c r="B36" s="73"/>
      <c r="C36" s="73"/>
      <c r="D36" s="74">
        <f>MAX(D8:D32)</f>
        <v>1.8227</v>
      </c>
      <c r="E36" s="73"/>
      <c r="F36" s="74">
        <f>MAX(F8:F32)</f>
        <v>3.3275999999999999</v>
      </c>
      <c r="G36" s="73"/>
      <c r="H36" s="74">
        <f>MAX(H8:H32)</f>
        <v>4.5502000000000002</v>
      </c>
      <c r="I36" s="73"/>
      <c r="J36" s="74">
        <f>MAX(J8:J32)</f>
        <v>5.9992000000000001</v>
      </c>
      <c r="K36" s="73"/>
      <c r="L36" s="74">
        <f>MAX(L8:L32)</f>
        <v>5.1303999999999998</v>
      </c>
      <c r="M36" s="73"/>
      <c r="N36" s="74">
        <f>MAX(N8:N32)</f>
        <v>5.0613999999999999</v>
      </c>
      <c r="O36" s="73"/>
      <c r="P36" s="74">
        <f>MAX(P8:P32)</f>
        <v>5.7380000000000004</v>
      </c>
      <c r="Q36" s="73"/>
      <c r="R36" s="74">
        <f>MAX(R8:R32)</f>
        <v>6.9255000000000004</v>
      </c>
      <c r="S36" s="75"/>
    </row>
    <row r="37" spans="1:19" x14ac:dyDescent="0.3">
      <c r="A37" s="99" t="s">
        <v>428</v>
      </c>
    </row>
    <row r="38" spans="1:19" x14ac:dyDescent="0.3">
      <c r="A38" s="14" t="s">
        <v>340</v>
      </c>
    </row>
  </sheetData>
  <sheetProtection algorithmName="SHA-512" hashValue="SjaZcmoTMgpE9kQFar/TxCtzphJfbOo0q8YURyNuAO+BTJiuxKawGxg5OCCUA3+8qyRg/cqJrUa/SCTKtfmpLA==" saltValue="7GS9KGN5oerdH3bFK7HUc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1569</v>
      </c>
      <c r="B8" s="59">
        <f>VLOOKUP($A8,'Return Data'!$B$7:$R$2292,3,0)</f>
        <v>44942</v>
      </c>
      <c r="C8" s="60">
        <f>VLOOKUP($A8,'Return Data'!$B$7:$R$2292,4,0)</f>
        <v>22.354900000000001</v>
      </c>
      <c r="D8" s="60">
        <f>VLOOKUP($A8,'Return Data'!$B$7:$R$2292,10,0)</f>
        <v>1.4407000000000001</v>
      </c>
      <c r="E8" s="61">
        <f t="shared" ref="E8:E32" si="0">RANK(D8,D$8:D$32,0)</f>
        <v>13</v>
      </c>
      <c r="F8" s="60">
        <f>VLOOKUP($A8,'Return Data'!$B$7:$R$2292,11,0)</f>
        <v>2.5398000000000001</v>
      </c>
      <c r="G8" s="61">
        <f t="shared" ref="G8:G32" si="1">RANK(F8,F$8:F$32,0)</f>
        <v>13</v>
      </c>
      <c r="H8" s="60">
        <f>VLOOKUP($A8,'Return Data'!$B$7:$R$2292,12,0)</f>
        <v>3.3260000000000001</v>
      </c>
      <c r="I8" s="61">
        <f t="shared" ref="I8:I32" si="2">RANK(H8,H$8:H$32,0)</f>
        <v>12</v>
      </c>
      <c r="J8" s="60">
        <f>VLOOKUP($A8,'Return Data'!$B$7:$R$2292,13,0)</f>
        <v>4.2535999999999996</v>
      </c>
      <c r="K8" s="61">
        <f>RANK(J8,J$8:J$32,0)</f>
        <v>11</v>
      </c>
      <c r="L8" s="60">
        <f>VLOOKUP($A8,'Return Data'!$B$7:$R$2292,17,0)</f>
        <v>4.0864000000000003</v>
      </c>
      <c r="M8" s="61">
        <f>RANK(L8,L$8:L$32,0)</f>
        <v>8</v>
      </c>
      <c r="N8" s="60">
        <f>VLOOKUP($A8,'Return Data'!$B$7:$R$2292,14,0)</f>
        <v>4.0035999999999996</v>
      </c>
      <c r="O8" s="61">
        <f>RANK(N8,N$8:N$32,0)</f>
        <v>11</v>
      </c>
      <c r="P8" s="60">
        <f>VLOOKUP($A8,'Return Data'!$B$7:$R$2292,15,0)</f>
        <v>4.8372999999999999</v>
      </c>
      <c r="Q8" s="61">
        <f>RANK(P8,P$8:P$32,0)</f>
        <v>10</v>
      </c>
      <c r="R8" s="60">
        <f>VLOOKUP($A8,'Return Data'!$B$7:$R$2292,16,0)</f>
        <v>6.1445999999999996</v>
      </c>
      <c r="S8" s="62">
        <f>RANK(R8,R$8:R$32,0)</f>
        <v>10</v>
      </c>
    </row>
    <row r="9" spans="1:20" x14ac:dyDescent="0.3">
      <c r="A9" s="58" t="s">
        <v>1570</v>
      </c>
      <c r="B9" s="59">
        <f>VLOOKUP($A9,'Return Data'!$B$7:$R$2292,3,0)</f>
        <v>44942</v>
      </c>
      <c r="C9" s="60">
        <f>VLOOKUP($A9,'Return Data'!$B$7:$R$2292,4,0)</f>
        <v>15.7654</v>
      </c>
      <c r="D9" s="60">
        <f>VLOOKUP($A9,'Return Data'!$B$7:$R$2292,10,0)</f>
        <v>1.4048</v>
      </c>
      <c r="E9" s="61">
        <f t="shared" si="0"/>
        <v>18</v>
      </c>
      <c r="F9" s="60">
        <f>VLOOKUP($A9,'Return Data'!$B$7:$R$2292,11,0)</f>
        <v>2.4499</v>
      </c>
      <c r="G9" s="61">
        <f t="shared" si="1"/>
        <v>19</v>
      </c>
      <c r="H9" s="60">
        <f>VLOOKUP($A9,'Return Data'!$B$7:$R$2292,12,0)</f>
        <v>3.2827999999999999</v>
      </c>
      <c r="I9" s="61">
        <f t="shared" si="2"/>
        <v>15</v>
      </c>
      <c r="J9" s="60">
        <f>VLOOKUP($A9,'Return Data'!$B$7:$R$2292,13,0)</f>
        <v>4.3741000000000003</v>
      </c>
      <c r="K9" s="61">
        <f t="shared" ref="K9:K32" si="3">RANK(J9,J$8:J$32,0)</f>
        <v>6</v>
      </c>
      <c r="L9" s="60">
        <f>VLOOKUP($A9,'Return Data'!$B$7:$R$2292,17,0)</f>
        <v>4.1394000000000002</v>
      </c>
      <c r="M9" s="61">
        <f t="shared" ref="M9:M32" si="4">RANK(L9,L$8:L$32,0)</f>
        <v>6</v>
      </c>
      <c r="N9" s="60">
        <f>VLOOKUP($A9,'Return Data'!$B$7:$R$2292,14,0)</f>
        <v>4.0313999999999997</v>
      </c>
      <c r="O9" s="61">
        <f t="shared" ref="O9:O32" si="5">RANK(N9,N$8:N$32,0)</f>
        <v>9</v>
      </c>
      <c r="P9" s="60">
        <f>VLOOKUP($A9,'Return Data'!$B$7:$R$2292,15,0)</f>
        <v>4.8047000000000004</v>
      </c>
      <c r="Q9" s="61">
        <f t="shared" ref="Q9:Q32" si="6">RANK(P9,P$8:P$32,0)</f>
        <v>11</v>
      </c>
      <c r="R9" s="60">
        <f>VLOOKUP($A9,'Return Data'!$B$7:$R$2292,16,0)</f>
        <v>5.5484999999999998</v>
      </c>
      <c r="S9" s="62">
        <f t="shared" ref="S9:S32" si="7">RANK(R9,R$8:R$32,0)</f>
        <v>13</v>
      </c>
    </row>
    <row r="10" spans="1:20" x14ac:dyDescent="0.3">
      <c r="A10" s="58" t="s">
        <v>1961</v>
      </c>
      <c r="B10" s="59">
        <f>VLOOKUP($A10,'Return Data'!$B$7:$R$2292,3,0)</f>
        <v>44942</v>
      </c>
      <c r="C10" s="60">
        <f>VLOOKUP($A10,'Return Data'!$B$7:$R$2292,4,0)</f>
        <v>11.8005</v>
      </c>
      <c r="D10" s="60">
        <f>VLOOKUP($A10,'Return Data'!$B$7:$R$2292,10,0)</f>
        <v>1.1694</v>
      </c>
      <c r="E10" s="61">
        <f t="shared" si="0"/>
        <v>22</v>
      </c>
      <c r="F10" s="60">
        <f>VLOOKUP($A10,'Return Data'!$B$7:$R$2292,11,0)</f>
        <v>2.0150999999999999</v>
      </c>
      <c r="G10" s="61">
        <f t="shared" si="1"/>
        <v>23</v>
      </c>
      <c r="H10" s="60">
        <f>VLOOKUP($A10,'Return Data'!$B$7:$R$2292,12,0)</f>
        <v>2.5478999999999998</v>
      </c>
      <c r="I10" s="61">
        <f t="shared" si="2"/>
        <v>23</v>
      </c>
      <c r="J10" s="60">
        <f>VLOOKUP($A10,'Return Data'!$B$7:$R$2292,13,0)</f>
        <v>3.1747000000000001</v>
      </c>
      <c r="K10" s="61">
        <f t="shared" si="3"/>
        <v>23</v>
      </c>
      <c r="L10" s="60">
        <f>VLOOKUP($A10,'Return Data'!$B$7:$R$2292,17,0)</f>
        <v>2.7530999999999999</v>
      </c>
      <c r="M10" s="61">
        <f t="shared" si="4"/>
        <v>23</v>
      </c>
      <c r="N10" s="60">
        <f>VLOOKUP($A10,'Return Data'!$B$7:$R$2292,14,0)</f>
        <v>2.7812999999999999</v>
      </c>
      <c r="O10" s="61">
        <f t="shared" si="5"/>
        <v>21</v>
      </c>
      <c r="P10" s="60"/>
      <c r="Q10" s="61"/>
      <c r="R10" s="60">
        <f>VLOOKUP($A10,'Return Data'!$B$7:$R$2292,16,0)</f>
        <v>3.6779999999999999</v>
      </c>
      <c r="S10" s="62">
        <f t="shared" si="7"/>
        <v>22</v>
      </c>
    </row>
    <row r="11" spans="1:20" x14ac:dyDescent="0.3">
      <c r="A11" s="58" t="s">
        <v>1905</v>
      </c>
      <c r="B11" s="59">
        <f>VLOOKUP($A11,'Return Data'!$B$7:$R$2292,3,0)</f>
        <v>44942</v>
      </c>
      <c r="C11" s="60">
        <f>VLOOKUP($A11,'Return Data'!$B$7:$R$2292,4,0)</f>
        <v>13.5449</v>
      </c>
      <c r="D11" s="60">
        <f>VLOOKUP($A11,'Return Data'!$B$7:$R$2292,10,0)</f>
        <v>1.4166000000000001</v>
      </c>
      <c r="E11" s="61">
        <f t="shared" si="0"/>
        <v>16</v>
      </c>
      <c r="F11" s="60">
        <f>VLOOKUP($A11,'Return Data'!$B$7:$R$2292,11,0)</f>
        <v>2.4506999999999999</v>
      </c>
      <c r="G11" s="61">
        <f t="shared" si="1"/>
        <v>18</v>
      </c>
      <c r="H11" s="60">
        <f>VLOOKUP($A11,'Return Data'!$B$7:$R$2292,12,0)</f>
        <v>3.0609999999999999</v>
      </c>
      <c r="I11" s="61">
        <f t="shared" si="2"/>
        <v>21</v>
      </c>
      <c r="J11" s="60">
        <f>VLOOKUP($A11,'Return Data'!$B$7:$R$2292,13,0)</f>
        <v>3.9596</v>
      </c>
      <c r="K11" s="61">
        <f t="shared" si="3"/>
        <v>18</v>
      </c>
      <c r="L11" s="60">
        <f>VLOOKUP($A11,'Return Data'!$B$7:$R$2292,17,0)</f>
        <v>3.8290000000000002</v>
      </c>
      <c r="M11" s="61">
        <f t="shared" si="4"/>
        <v>16</v>
      </c>
      <c r="N11" s="60">
        <f>VLOOKUP($A11,'Return Data'!$B$7:$R$2292,14,0)</f>
        <v>3.9916</v>
      </c>
      <c r="O11" s="61">
        <f t="shared" si="5"/>
        <v>12</v>
      </c>
      <c r="P11" s="60">
        <f>VLOOKUP($A11,'Return Data'!$B$7:$R$2292,15,0)</f>
        <v>4.8491</v>
      </c>
      <c r="Q11" s="61">
        <f t="shared" si="6"/>
        <v>9</v>
      </c>
      <c r="R11" s="60">
        <f>VLOOKUP($A11,'Return Data'!$B$7:$R$2292,16,0)</f>
        <v>5.1390000000000002</v>
      </c>
      <c r="S11" s="62">
        <f t="shared" si="7"/>
        <v>15</v>
      </c>
    </row>
    <row r="12" spans="1:20" x14ac:dyDescent="0.3">
      <c r="A12" s="58" t="s">
        <v>1571</v>
      </c>
      <c r="B12" s="59">
        <f>VLOOKUP($A12,'Return Data'!$B$7:$R$2292,3,0)</f>
        <v>44942</v>
      </c>
      <c r="C12" s="60">
        <f>VLOOKUP($A12,'Return Data'!$B$7:$R$2292,4,0)</f>
        <v>12.597</v>
      </c>
      <c r="D12" s="60">
        <f>VLOOKUP($A12,'Return Data'!$B$7:$R$2292,10,0)</f>
        <v>1.5067999999999999</v>
      </c>
      <c r="E12" s="61">
        <f t="shared" si="0"/>
        <v>5</v>
      </c>
      <c r="F12" s="60">
        <f>VLOOKUP($A12,'Return Data'!$B$7:$R$2292,11,0)</f>
        <v>2.6316000000000002</v>
      </c>
      <c r="G12" s="61">
        <f t="shared" si="1"/>
        <v>7</v>
      </c>
      <c r="H12" s="60">
        <f>VLOOKUP($A12,'Return Data'!$B$7:$R$2292,12,0)</f>
        <v>3.4152</v>
      </c>
      <c r="I12" s="61">
        <f t="shared" si="2"/>
        <v>7</v>
      </c>
      <c r="J12" s="60">
        <f>VLOOKUP($A12,'Return Data'!$B$7:$R$2292,13,0)</f>
        <v>4.2279999999999998</v>
      </c>
      <c r="K12" s="61">
        <f t="shared" si="3"/>
        <v>13</v>
      </c>
      <c r="L12" s="60">
        <f>VLOOKUP($A12,'Return Data'!$B$7:$R$2292,17,0)</f>
        <v>3.8460000000000001</v>
      </c>
      <c r="M12" s="61">
        <f t="shared" si="4"/>
        <v>15</v>
      </c>
      <c r="N12" s="60">
        <f>VLOOKUP($A12,'Return Data'!$B$7:$R$2292,14,0)</f>
        <v>3.8166000000000002</v>
      </c>
      <c r="O12" s="61">
        <f t="shared" si="5"/>
        <v>15</v>
      </c>
      <c r="P12" s="60"/>
      <c r="Q12" s="61"/>
      <c r="R12" s="60">
        <f>VLOOKUP($A12,'Return Data'!$B$7:$R$2292,16,0)</f>
        <v>4.7469999999999999</v>
      </c>
      <c r="S12" s="62">
        <f t="shared" si="7"/>
        <v>18</v>
      </c>
    </row>
    <row r="13" spans="1:20" x14ac:dyDescent="0.3">
      <c r="A13" s="58" t="s">
        <v>1572</v>
      </c>
      <c r="B13" s="59">
        <f>VLOOKUP($A13,'Return Data'!$B$7:$R$2292,3,0)</f>
        <v>44942</v>
      </c>
      <c r="C13" s="60">
        <f>VLOOKUP($A13,'Return Data'!$B$7:$R$2292,4,0)</f>
        <v>16.290800000000001</v>
      </c>
      <c r="D13" s="60">
        <f>VLOOKUP($A13,'Return Data'!$B$7:$R$2292,10,0)</f>
        <v>1.4915</v>
      </c>
      <c r="E13" s="61">
        <f t="shared" si="0"/>
        <v>8</v>
      </c>
      <c r="F13" s="60">
        <f>VLOOKUP($A13,'Return Data'!$B$7:$R$2292,11,0)</f>
        <v>2.6301999999999999</v>
      </c>
      <c r="G13" s="61">
        <f t="shared" si="1"/>
        <v>8</v>
      </c>
      <c r="H13" s="60">
        <f>VLOOKUP($A13,'Return Data'!$B$7:$R$2292,12,0)</f>
        <v>3.4986999999999999</v>
      </c>
      <c r="I13" s="61">
        <f t="shared" si="2"/>
        <v>4</v>
      </c>
      <c r="J13" s="60">
        <f>VLOOKUP($A13,'Return Data'!$B$7:$R$2292,13,0)</f>
        <v>4.5400999999999998</v>
      </c>
      <c r="K13" s="61">
        <f t="shared" si="3"/>
        <v>4</v>
      </c>
      <c r="L13" s="60">
        <f>VLOOKUP($A13,'Return Data'!$B$7:$R$2292,17,0)</f>
        <v>4.2294999999999998</v>
      </c>
      <c r="M13" s="61">
        <f t="shared" si="4"/>
        <v>4</v>
      </c>
      <c r="N13" s="60">
        <f>VLOOKUP($A13,'Return Data'!$B$7:$R$2292,14,0)</f>
        <v>4.2195</v>
      </c>
      <c r="O13" s="61">
        <f t="shared" si="5"/>
        <v>4</v>
      </c>
      <c r="P13" s="60">
        <f>VLOOKUP($A13,'Return Data'!$B$7:$R$2292,15,0)</f>
        <v>4.9836999999999998</v>
      </c>
      <c r="Q13" s="61">
        <f t="shared" si="6"/>
        <v>3</v>
      </c>
      <c r="R13" s="60">
        <f>VLOOKUP($A13,'Return Data'!$B$7:$R$2292,16,0)</f>
        <v>5.8655999999999997</v>
      </c>
      <c r="S13" s="62">
        <f t="shared" si="7"/>
        <v>11</v>
      </c>
    </row>
    <row r="14" spans="1:20" x14ac:dyDescent="0.3">
      <c r="A14" s="58" t="s">
        <v>1573</v>
      </c>
      <c r="B14" s="59">
        <f>VLOOKUP($A14,'Return Data'!$B$7:$R$2292,3,0)</f>
        <v>44942</v>
      </c>
      <c r="C14" s="60">
        <f>VLOOKUP($A14,'Return Data'!$B$7:$R$2292,4,0)</f>
        <v>25.751999999999999</v>
      </c>
      <c r="D14" s="60">
        <f>VLOOKUP($A14,'Return Data'!$B$7:$R$2292,10,0)</f>
        <v>1.5137</v>
      </c>
      <c r="E14" s="61">
        <f t="shared" si="0"/>
        <v>4</v>
      </c>
      <c r="F14" s="60">
        <f>VLOOKUP($A14,'Return Data'!$B$7:$R$2292,11,0)</f>
        <v>2.6467000000000001</v>
      </c>
      <c r="G14" s="61">
        <f t="shared" si="1"/>
        <v>5</v>
      </c>
      <c r="H14" s="60">
        <f>VLOOKUP($A14,'Return Data'!$B$7:$R$2292,12,0)</f>
        <v>3.484</v>
      </c>
      <c r="I14" s="61">
        <f t="shared" si="2"/>
        <v>5</v>
      </c>
      <c r="J14" s="60">
        <f>VLOOKUP($A14,'Return Data'!$B$7:$R$2292,13,0)</f>
        <v>4.3647</v>
      </c>
      <c r="K14" s="61">
        <f t="shared" si="3"/>
        <v>7</v>
      </c>
      <c r="L14" s="60">
        <f>VLOOKUP($A14,'Return Data'!$B$7:$R$2292,17,0)</f>
        <v>4.0252999999999997</v>
      </c>
      <c r="M14" s="61">
        <f t="shared" si="4"/>
        <v>11</v>
      </c>
      <c r="N14" s="60">
        <f>VLOOKUP($A14,'Return Data'!$B$7:$R$2292,14,0)</f>
        <v>3.8250000000000002</v>
      </c>
      <c r="O14" s="61">
        <f t="shared" si="5"/>
        <v>14</v>
      </c>
      <c r="P14" s="60">
        <f>VLOOKUP($A14,'Return Data'!$B$7:$R$2292,15,0)</f>
        <v>4.625</v>
      </c>
      <c r="Q14" s="61">
        <f t="shared" si="6"/>
        <v>13</v>
      </c>
      <c r="R14" s="60">
        <f>VLOOKUP($A14,'Return Data'!$B$7:$R$2292,16,0)</f>
        <v>6.4019000000000004</v>
      </c>
      <c r="S14" s="62">
        <f t="shared" si="7"/>
        <v>8</v>
      </c>
    </row>
    <row r="15" spans="1:20" x14ac:dyDescent="0.3">
      <c r="A15" s="102" t="s">
        <v>2012</v>
      </c>
      <c r="B15" s="59">
        <f>VLOOKUP($A15,'Return Data'!$B$7:$R$2292,3,0)</f>
        <v>44942</v>
      </c>
      <c r="C15" s="60">
        <f>VLOOKUP($A15,'Return Data'!$B$7:$R$2292,4,0)</f>
        <v>16.034800000000001</v>
      </c>
      <c r="D15" s="60">
        <f>VLOOKUP($A15,'Return Data'!$B$7:$R$2292,10,0)</f>
        <v>1.4091</v>
      </c>
      <c r="E15" s="61">
        <f t="shared" si="0"/>
        <v>17</v>
      </c>
      <c r="F15" s="60">
        <f>VLOOKUP($A15,'Return Data'!$B$7:$R$2292,11,0)</f>
        <v>2.4981</v>
      </c>
      <c r="G15" s="61">
        <f t="shared" si="1"/>
        <v>17</v>
      </c>
      <c r="H15" s="60">
        <f>VLOOKUP($A15,'Return Data'!$B$7:$R$2292,12,0)</f>
        <v>3.2105999999999999</v>
      </c>
      <c r="I15" s="61">
        <f t="shared" si="2"/>
        <v>18</v>
      </c>
      <c r="J15" s="60">
        <f>VLOOKUP($A15,'Return Data'!$B$7:$R$2292,13,0)</f>
        <v>4.0949999999999998</v>
      </c>
      <c r="K15" s="61">
        <f t="shared" si="3"/>
        <v>17</v>
      </c>
      <c r="L15" s="60">
        <f>VLOOKUP($A15,'Return Data'!$B$7:$R$2292,17,0)</f>
        <v>3.9001999999999999</v>
      </c>
      <c r="M15" s="61">
        <f t="shared" si="4"/>
        <v>14</v>
      </c>
      <c r="N15" s="60">
        <f>VLOOKUP($A15,'Return Data'!$B$7:$R$2292,14,0)</f>
        <v>4.1079999999999997</v>
      </c>
      <c r="O15" s="61">
        <f t="shared" si="5"/>
        <v>5</v>
      </c>
      <c r="P15" s="60">
        <f>VLOOKUP($A15,'Return Data'!$B$7:$R$2292,15,0)</f>
        <v>4.8569000000000004</v>
      </c>
      <c r="Q15" s="61">
        <f t="shared" si="6"/>
        <v>7</v>
      </c>
      <c r="R15" s="60">
        <f>VLOOKUP($A15,'Return Data'!$B$7:$R$2292,16,0)</f>
        <v>5.6755000000000004</v>
      </c>
      <c r="S15" s="62">
        <f t="shared" si="7"/>
        <v>12</v>
      </c>
    </row>
    <row r="16" spans="1:20" x14ac:dyDescent="0.3">
      <c r="A16" s="58" t="s">
        <v>1574</v>
      </c>
      <c r="B16" s="59">
        <f>VLOOKUP($A16,'Return Data'!$B$7:$R$2292,3,0)</f>
        <v>44942</v>
      </c>
      <c r="C16" s="60">
        <f>VLOOKUP($A16,'Return Data'!$B$7:$R$2292,4,0)</f>
        <v>28.8447</v>
      </c>
      <c r="D16" s="60">
        <f>VLOOKUP($A16,'Return Data'!$B$7:$R$2292,10,0)</f>
        <v>1.4829000000000001</v>
      </c>
      <c r="E16" s="61">
        <f t="shared" si="0"/>
        <v>9</v>
      </c>
      <c r="F16" s="60">
        <f>VLOOKUP($A16,'Return Data'!$B$7:$R$2292,11,0)</f>
        <v>2.6720999999999999</v>
      </c>
      <c r="G16" s="61">
        <f t="shared" si="1"/>
        <v>4</v>
      </c>
      <c r="H16" s="60">
        <f>VLOOKUP($A16,'Return Data'!$B$7:$R$2292,12,0)</f>
        <v>3.4601999999999999</v>
      </c>
      <c r="I16" s="61">
        <f t="shared" si="2"/>
        <v>6</v>
      </c>
      <c r="J16" s="60">
        <f>VLOOKUP($A16,'Return Data'!$B$7:$R$2292,13,0)</f>
        <v>4.3822999999999999</v>
      </c>
      <c r="K16" s="61">
        <f t="shared" si="3"/>
        <v>5</v>
      </c>
      <c r="L16" s="60">
        <f>VLOOKUP($A16,'Return Data'!$B$7:$R$2292,17,0)</f>
        <v>4.1452</v>
      </c>
      <c r="M16" s="61">
        <f t="shared" si="4"/>
        <v>5</v>
      </c>
      <c r="N16" s="60">
        <f>VLOOKUP($A16,'Return Data'!$B$7:$R$2292,14,0)</f>
        <v>4.0925000000000002</v>
      </c>
      <c r="O16" s="61">
        <f t="shared" si="5"/>
        <v>7</v>
      </c>
      <c r="P16" s="60">
        <f>VLOOKUP($A16,'Return Data'!$B$7:$R$2292,15,0)</f>
        <v>4.8875000000000002</v>
      </c>
      <c r="Q16" s="61">
        <f t="shared" si="6"/>
        <v>6</v>
      </c>
      <c r="R16" s="60">
        <f>VLOOKUP($A16,'Return Data'!$B$7:$R$2292,16,0)</f>
        <v>6.8196000000000003</v>
      </c>
      <c r="S16" s="62">
        <f t="shared" si="7"/>
        <v>2</v>
      </c>
    </row>
    <row r="17" spans="1:19" x14ac:dyDescent="0.3">
      <c r="A17" s="58" t="s">
        <v>1575</v>
      </c>
      <c r="B17" s="59">
        <f>VLOOKUP($A17,'Return Data'!$B$7:$R$2292,3,0)</f>
        <v>44942</v>
      </c>
      <c r="C17" s="60">
        <f>VLOOKUP($A17,'Return Data'!$B$7:$R$2292,4,0)</f>
        <v>27.319900000000001</v>
      </c>
      <c r="D17" s="60">
        <f>VLOOKUP($A17,'Return Data'!$B$7:$R$2292,10,0)</f>
        <v>1.4964</v>
      </c>
      <c r="E17" s="61">
        <f t="shared" si="0"/>
        <v>6</v>
      </c>
      <c r="F17" s="60">
        <f>VLOOKUP($A17,'Return Data'!$B$7:$R$2292,11,0)</f>
        <v>2.6354000000000002</v>
      </c>
      <c r="G17" s="61">
        <f t="shared" si="1"/>
        <v>6</v>
      </c>
      <c r="H17" s="60">
        <f>VLOOKUP($A17,'Return Data'!$B$7:$R$2292,12,0)</f>
        <v>3.3807</v>
      </c>
      <c r="I17" s="61">
        <f t="shared" si="2"/>
        <v>9</v>
      </c>
      <c r="J17" s="60">
        <f>VLOOKUP($A17,'Return Data'!$B$7:$R$2292,13,0)</f>
        <v>4.29</v>
      </c>
      <c r="K17" s="61">
        <f t="shared" si="3"/>
        <v>9</v>
      </c>
      <c r="L17" s="60">
        <f>VLOOKUP($A17,'Return Data'!$B$7:$R$2292,17,0)</f>
        <v>3.9624999999999999</v>
      </c>
      <c r="M17" s="61">
        <f t="shared" si="4"/>
        <v>12</v>
      </c>
      <c r="N17" s="60">
        <f>VLOOKUP($A17,'Return Data'!$B$7:$R$2292,14,0)</f>
        <v>3.8157999999999999</v>
      </c>
      <c r="O17" s="61">
        <f t="shared" si="5"/>
        <v>16</v>
      </c>
      <c r="P17" s="60">
        <f>VLOOKUP($A17,'Return Data'!$B$7:$R$2292,15,0)</f>
        <v>4.7595999999999998</v>
      </c>
      <c r="Q17" s="61">
        <f t="shared" si="6"/>
        <v>12</v>
      </c>
      <c r="R17" s="60">
        <f>VLOOKUP($A17,'Return Data'!$B$7:$R$2292,16,0)</f>
        <v>6.4486999999999997</v>
      </c>
      <c r="S17" s="62">
        <f t="shared" si="7"/>
        <v>7</v>
      </c>
    </row>
    <row r="18" spans="1:19" x14ac:dyDescent="0.3">
      <c r="A18" s="58" t="s">
        <v>1576</v>
      </c>
      <c r="B18" s="59">
        <f>VLOOKUP($A18,'Return Data'!$B$7:$R$2292,3,0)</f>
        <v>44942</v>
      </c>
      <c r="C18" s="60">
        <f>VLOOKUP($A18,'Return Data'!$B$7:$R$2292,4,0)</f>
        <v>14.929</v>
      </c>
      <c r="D18" s="60">
        <f>VLOOKUP($A18,'Return Data'!$B$7:$R$2292,10,0)</f>
        <v>1.1538999999999999</v>
      </c>
      <c r="E18" s="61">
        <f t="shared" si="0"/>
        <v>23</v>
      </c>
      <c r="F18" s="60">
        <f>VLOOKUP($A18,'Return Data'!$B$7:$R$2292,11,0)</f>
        <v>1.919</v>
      </c>
      <c r="G18" s="61">
        <f t="shared" si="1"/>
        <v>24</v>
      </c>
      <c r="H18" s="60">
        <f>VLOOKUP($A18,'Return Data'!$B$7:$R$2292,12,0)</f>
        <v>2.367</v>
      </c>
      <c r="I18" s="61">
        <f t="shared" si="2"/>
        <v>24</v>
      </c>
      <c r="J18" s="60">
        <f>VLOOKUP($A18,'Return Data'!$B$7:$R$2292,13,0)</f>
        <v>2.8451</v>
      </c>
      <c r="K18" s="61">
        <f t="shared" si="3"/>
        <v>24</v>
      </c>
      <c r="L18" s="60">
        <f>VLOOKUP($A18,'Return Data'!$B$7:$R$2292,17,0)</f>
        <v>2.7077</v>
      </c>
      <c r="M18" s="61">
        <f t="shared" si="4"/>
        <v>24</v>
      </c>
      <c r="N18" s="60">
        <f>VLOOKUP($A18,'Return Data'!$B$7:$R$2292,14,0)</f>
        <v>2.669</v>
      </c>
      <c r="O18" s="61">
        <f t="shared" si="5"/>
        <v>22</v>
      </c>
      <c r="P18" s="60">
        <f>VLOOKUP($A18,'Return Data'!$B$7:$R$2292,15,0)</f>
        <v>3.9186999999999999</v>
      </c>
      <c r="Q18" s="61">
        <f t="shared" si="6"/>
        <v>16</v>
      </c>
      <c r="R18" s="60">
        <f>VLOOKUP($A18,'Return Data'!$B$7:$R$2292,16,0)</f>
        <v>5.0830000000000002</v>
      </c>
      <c r="S18" s="62">
        <f t="shared" si="7"/>
        <v>16</v>
      </c>
    </row>
    <row r="19" spans="1:19" x14ac:dyDescent="0.3">
      <c r="A19" s="58" t="s">
        <v>1577</v>
      </c>
      <c r="B19" s="59">
        <f>VLOOKUP($A19,'Return Data'!$B$7:$R$2292,3,0)</f>
        <v>44942</v>
      </c>
      <c r="C19" s="60">
        <f>VLOOKUP($A19,'Return Data'!$B$7:$R$2292,4,0)</f>
        <v>26.787299999999998</v>
      </c>
      <c r="D19" s="60">
        <f>VLOOKUP($A19,'Return Data'!$B$7:$R$2292,10,0)</f>
        <v>1.6472</v>
      </c>
      <c r="E19" s="61">
        <f t="shared" si="0"/>
        <v>1</v>
      </c>
      <c r="F19" s="60">
        <f>VLOOKUP($A19,'Return Data'!$B$7:$R$2292,11,0)</f>
        <v>2.9754</v>
      </c>
      <c r="G19" s="61">
        <f t="shared" si="1"/>
        <v>1</v>
      </c>
      <c r="H19" s="60">
        <f>VLOOKUP($A19,'Return Data'!$B$7:$R$2292,12,0)</f>
        <v>4.0106000000000002</v>
      </c>
      <c r="I19" s="61">
        <f t="shared" si="2"/>
        <v>1</v>
      </c>
      <c r="J19" s="60">
        <f>VLOOKUP($A19,'Return Data'!$B$7:$R$2292,13,0)</f>
        <v>5.2748999999999997</v>
      </c>
      <c r="K19" s="61">
        <f t="shared" si="3"/>
        <v>1</v>
      </c>
      <c r="L19" s="60">
        <f>VLOOKUP($A19,'Return Data'!$B$7:$R$2292,17,0)</f>
        <v>4.4375</v>
      </c>
      <c r="M19" s="61">
        <f t="shared" si="4"/>
        <v>1</v>
      </c>
      <c r="N19" s="60">
        <f>VLOOKUP($A19,'Return Data'!$B$7:$R$2292,14,0)</f>
        <v>4.2904</v>
      </c>
      <c r="O19" s="61">
        <f t="shared" si="5"/>
        <v>1</v>
      </c>
      <c r="P19" s="60">
        <f>VLOOKUP($A19,'Return Data'!$B$7:$R$2292,15,0)</f>
        <v>4.9340000000000002</v>
      </c>
      <c r="Q19" s="61">
        <f t="shared" si="6"/>
        <v>4</v>
      </c>
      <c r="R19" s="60">
        <f>VLOOKUP($A19,'Return Data'!$B$7:$R$2292,16,0)</f>
        <v>6.4661</v>
      </c>
      <c r="S19" s="62">
        <f t="shared" si="7"/>
        <v>6</v>
      </c>
    </row>
    <row r="20" spans="1:19" x14ac:dyDescent="0.3">
      <c r="A20" s="58" t="s">
        <v>1578</v>
      </c>
      <c r="B20" s="59">
        <f>VLOOKUP($A20,'Return Data'!$B$7:$R$2292,3,0)</f>
        <v>44942</v>
      </c>
      <c r="C20" s="60">
        <f>VLOOKUP($A20,'Return Data'!$B$7:$R$2292,4,0)</f>
        <v>10.990500000000001</v>
      </c>
      <c r="D20" s="60">
        <f>VLOOKUP($A20,'Return Data'!$B$7:$R$2292,10,0)</f>
        <v>0.72309999999999997</v>
      </c>
      <c r="E20" s="61">
        <f t="shared" si="0"/>
        <v>25</v>
      </c>
      <c r="F20" s="60">
        <f>VLOOKUP($A20,'Return Data'!$B$7:$R$2292,11,0)</f>
        <v>1.4914000000000001</v>
      </c>
      <c r="G20" s="61">
        <f t="shared" si="1"/>
        <v>25</v>
      </c>
      <c r="H20" s="60">
        <f>VLOOKUP($A20,'Return Data'!$B$7:$R$2292,12,0)</f>
        <v>1.9574</v>
      </c>
      <c r="I20" s="61">
        <f t="shared" si="2"/>
        <v>25</v>
      </c>
      <c r="J20" s="60">
        <f>VLOOKUP($A20,'Return Data'!$B$7:$R$2292,13,0)</f>
        <v>2.5596999999999999</v>
      </c>
      <c r="K20" s="61">
        <f t="shared" si="3"/>
        <v>25</v>
      </c>
      <c r="L20" s="60">
        <f>VLOOKUP($A20,'Return Data'!$B$7:$R$2292,17,0)</f>
        <v>2.4897999999999998</v>
      </c>
      <c r="M20" s="61">
        <f t="shared" si="4"/>
        <v>25</v>
      </c>
      <c r="N20" s="60">
        <f>VLOOKUP($A20,'Return Data'!$B$7:$R$2292,14,0)</f>
        <v>2.5891000000000002</v>
      </c>
      <c r="O20" s="61">
        <f t="shared" si="5"/>
        <v>23</v>
      </c>
      <c r="P20" s="60"/>
      <c r="Q20" s="61"/>
      <c r="R20" s="60">
        <f>VLOOKUP($A20,'Return Data'!$B$7:$R$2292,16,0)</f>
        <v>2.8540999999999999</v>
      </c>
      <c r="S20" s="62">
        <f t="shared" si="7"/>
        <v>25</v>
      </c>
    </row>
    <row r="21" spans="1:19" x14ac:dyDescent="0.3">
      <c r="A21" s="58" t="s">
        <v>1579</v>
      </c>
      <c r="B21" s="59">
        <f>VLOOKUP($A21,'Return Data'!$B$7:$R$2292,3,0)</f>
        <v>44942</v>
      </c>
      <c r="C21" s="60">
        <f>VLOOKUP($A21,'Return Data'!$B$7:$R$2292,4,0)</f>
        <v>27.752700000000001</v>
      </c>
      <c r="D21" s="60">
        <f>VLOOKUP($A21,'Return Data'!$B$7:$R$2292,10,0)</f>
        <v>1.4349000000000001</v>
      </c>
      <c r="E21" s="61">
        <f t="shared" si="0"/>
        <v>14</v>
      </c>
      <c r="F21" s="60">
        <f>VLOOKUP($A21,'Return Data'!$B$7:$R$2292,11,0)</f>
        <v>2.5629</v>
      </c>
      <c r="G21" s="61">
        <f t="shared" si="1"/>
        <v>12</v>
      </c>
      <c r="H21" s="60">
        <f>VLOOKUP($A21,'Return Data'!$B$7:$R$2292,12,0)</f>
        <v>3.2682000000000002</v>
      </c>
      <c r="I21" s="61">
        <f t="shared" si="2"/>
        <v>16</v>
      </c>
      <c r="J21" s="60">
        <f>VLOOKUP($A21,'Return Data'!$B$7:$R$2292,13,0)</f>
        <v>4.1779999999999999</v>
      </c>
      <c r="K21" s="61">
        <f t="shared" si="3"/>
        <v>16</v>
      </c>
      <c r="L21" s="60">
        <f>VLOOKUP($A21,'Return Data'!$B$7:$R$2292,17,0)</f>
        <v>3.4965999999999999</v>
      </c>
      <c r="M21" s="61">
        <f t="shared" si="4"/>
        <v>20</v>
      </c>
      <c r="N21" s="60">
        <f>VLOOKUP($A21,'Return Data'!$B$7:$R$2292,14,0)</f>
        <v>3.1002999999999998</v>
      </c>
      <c r="O21" s="61">
        <f t="shared" si="5"/>
        <v>19</v>
      </c>
      <c r="P21" s="60">
        <f>VLOOKUP($A21,'Return Data'!$B$7:$R$2292,15,0)</f>
        <v>3.9929000000000001</v>
      </c>
      <c r="Q21" s="61">
        <f t="shared" si="6"/>
        <v>15</v>
      </c>
      <c r="R21" s="60">
        <f>VLOOKUP($A21,'Return Data'!$B$7:$R$2292,16,0)</f>
        <v>6.3779000000000003</v>
      </c>
      <c r="S21" s="62">
        <f t="shared" si="7"/>
        <v>9</v>
      </c>
    </row>
    <row r="22" spans="1:19" x14ac:dyDescent="0.3">
      <c r="A22" s="108" t="s">
        <v>1580</v>
      </c>
      <c r="B22" s="59">
        <f>VLOOKUP($A22,'Return Data'!$B$7:$R$2292,3,0)</f>
        <v>44942</v>
      </c>
      <c r="C22" s="60">
        <f>VLOOKUP($A22,'Return Data'!$B$7:$R$2292,4,0)</f>
        <v>31.371600000000001</v>
      </c>
      <c r="D22" s="60">
        <f>VLOOKUP($A22,'Return Data'!$B$7:$R$2292,10,0)</f>
        <v>1.5374000000000001</v>
      </c>
      <c r="E22" s="61">
        <f t="shared" si="0"/>
        <v>3</v>
      </c>
      <c r="F22" s="60">
        <f>VLOOKUP($A22,'Return Data'!$B$7:$R$2292,11,0)</f>
        <v>2.7324000000000002</v>
      </c>
      <c r="G22" s="61">
        <f t="shared" si="1"/>
        <v>3</v>
      </c>
      <c r="H22" s="60">
        <f>VLOOKUP($A22,'Return Data'!$B$7:$R$2292,12,0)</f>
        <v>3.6444000000000001</v>
      </c>
      <c r="I22" s="61">
        <f t="shared" si="2"/>
        <v>3</v>
      </c>
      <c r="J22" s="60">
        <f>VLOOKUP($A22,'Return Data'!$B$7:$R$2292,13,0)</f>
        <v>4.7060000000000004</v>
      </c>
      <c r="K22" s="61">
        <f t="shared" si="3"/>
        <v>3</v>
      </c>
      <c r="L22" s="60">
        <f>VLOOKUP($A22,'Return Data'!$B$7:$R$2292,17,0)</f>
        <v>4.3619000000000003</v>
      </c>
      <c r="M22" s="61">
        <f t="shared" si="4"/>
        <v>3</v>
      </c>
      <c r="N22" s="60">
        <f>VLOOKUP($A22,'Return Data'!$B$7:$R$2292,14,0)</f>
        <v>4.2697000000000003</v>
      </c>
      <c r="O22" s="61">
        <f t="shared" si="5"/>
        <v>2</v>
      </c>
      <c r="P22" s="60">
        <f>VLOOKUP($A22,'Return Data'!$B$7:$R$2292,15,0)</f>
        <v>5.032</v>
      </c>
      <c r="Q22" s="61">
        <f t="shared" si="6"/>
        <v>1</v>
      </c>
      <c r="R22" s="60">
        <f>VLOOKUP($A22,'Return Data'!$B$7:$R$2292,16,0)</f>
        <v>6.8281000000000001</v>
      </c>
      <c r="S22" s="62">
        <f t="shared" si="7"/>
        <v>1</v>
      </c>
    </row>
    <row r="23" spans="1:19" x14ac:dyDescent="0.3">
      <c r="A23" s="58" t="s">
        <v>1581</v>
      </c>
      <c r="B23" s="59">
        <f>VLOOKUP($A23,'Return Data'!$B$7:$R$2292,3,0)</f>
        <v>44942</v>
      </c>
      <c r="C23" s="60">
        <f>VLOOKUP($A23,'Return Data'!$B$7:$R$2292,4,0)</f>
        <v>11.734400000000001</v>
      </c>
      <c r="D23" s="60">
        <f>VLOOKUP($A23,'Return Data'!$B$7:$R$2292,10,0)</f>
        <v>1.3106</v>
      </c>
      <c r="E23" s="61">
        <f t="shared" si="0"/>
        <v>21</v>
      </c>
      <c r="F23" s="60">
        <f>VLOOKUP($A23,'Return Data'!$B$7:$R$2292,11,0)</f>
        <v>2.4390999999999998</v>
      </c>
      <c r="G23" s="61">
        <f t="shared" si="1"/>
        <v>20</v>
      </c>
      <c r="H23" s="60">
        <f>VLOOKUP($A23,'Return Data'!$B$7:$R$2292,12,0)</f>
        <v>3.2458</v>
      </c>
      <c r="I23" s="61">
        <f t="shared" si="2"/>
        <v>17</v>
      </c>
      <c r="J23" s="60">
        <f>VLOOKUP($A23,'Return Data'!$B$7:$R$2292,13,0)</f>
        <v>4.2270000000000003</v>
      </c>
      <c r="K23" s="61">
        <f t="shared" si="3"/>
        <v>14</v>
      </c>
      <c r="L23" s="60">
        <f>VLOOKUP($A23,'Return Data'!$B$7:$R$2292,17,0)</f>
        <v>3.746</v>
      </c>
      <c r="M23" s="61">
        <f t="shared" si="4"/>
        <v>19</v>
      </c>
      <c r="N23" s="60">
        <f>VLOOKUP($A23,'Return Data'!$B$7:$R$2292,14,0)</f>
        <v>3.5987</v>
      </c>
      <c r="O23" s="61">
        <f t="shared" si="5"/>
        <v>18</v>
      </c>
      <c r="P23" s="60"/>
      <c r="Q23" s="61"/>
      <c r="R23" s="60">
        <f>VLOOKUP($A23,'Return Data'!$B$7:$R$2292,16,0)</f>
        <v>4.1024000000000003</v>
      </c>
      <c r="S23" s="62">
        <f t="shared" si="7"/>
        <v>20</v>
      </c>
    </row>
    <row r="24" spans="1:19" x14ac:dyDescent="0.3">
      <c r="A24" s="58" t="s">
        <v>1582</v>
      </c>
      <c r="B24" s="59">
        <f>VLOOKUP($A24,'Return Data'!$B$7:$R$2292,3,0)</f>
        <v>44942</v>
      </c>
      <c r="C24" s="60">
        <f>VLOOKUP($A24,'Return Data'!$B$7:$R$2292,4,0)</f>
        <v>10.734</v>
      </c>
      <c r="D24" s="60">
        <f>VLOOKUP($A24,'Return Data'!$B$7:$R$2292,10,0)</f>
        <v>1.1525000000000001</v>
      </c>
      <c r="E24" s="61">
        <f t="shared" si="0"/>
        <v>24</v>
      </c>
      <c r="F24" s="60">
        <f>VLOOKUP($A24,'Return Data'!$B$7:$R$2292,11,0)</f>
        <v>2.0653000000000001</v>
      </c>
      <c r="G24" s="61">
        <f t="shared" si="1"/>
        <v>22</v>
      </c>
      <c r="H24" s="60">
        <f>VLOOKUP($A24,'Return Data'!$B$7:$R$2292,12,0)</f>
        <v>2.6665999999999999</v>
      </c>
      <c r="I24" s="61">
        <f t="shared" si="2"/>
        <v>22</v>
      </c>
      <c r="J24" s="60">
        <f>VLOOKUP($A24,'Return Data'!$B$7:$R$2292,13,0)</f>
        <v>3.4184000000000001</v>
      </c>
      <c r="K24" s="61">
        <f t="shared" si="3"/>
        <v>22</v>
      </c>
      <c r="L24" s="60">
        <f>VLOOKUP($A24,'Return Data'!$B$7:$R$2292,17,0)</f>
        <v>3.1309</v>
      </c>
      <c r="M24" s="61">
        <f t="shared" si="4"/>
        <v>21</v>
      </c>
      <c r="N24" s="60"/>
      <c r="O24" s="61"/>
      <c r="P24" s="60"/>
      <c r="Q24" s="61"/>
      <c r="R24" s="60">
        <f>VLOOKUP($A24,'Return Data'!$B$7:$R$2292,16,0)</f>
        <v>2.9988000000000001</v>
      </c>
      <c r="S24" s="62">
        <f t="shared" si="7"/>
        <v>24</v>
      </c>
    </row>
    <row r="25" spans="1:19" x14ac:dyDescent="0.3">
      <c r="A25" s="58" t="s">
        <v>1583</v>
      </c>
      <c r="B25" s="59">
        <f>VLOOKUP($A25,'Return Data'!$B$7:$R$2292,3,0)</f>
        <v>44942</v>
      </c>
      <c r="C25" s="60">
        <f>VLOOKUP($A25,'Return Data'!$B$7:$R$2292,4,0)</f>
        <v>10.989000000000001</v>
      </c>
      <c r="D25" s="60">
        <f>VLOOKUP($A25,'Return Data'!$B$7:$R$2292,10,0)</f>
        <v>1.4213</v>
      </c>
      <c r="E25" s="61">
        <f t="shared" si="0"/>
        <v>15</v>
      </c>
      <c r="F25" s="60">
        <f>VLOOKUP($A25,'Return Data'!$B$7:$R$2292,11,0)</f>
        <v>2.5762999999999998</v>
      </c>
      <c r="G25" s="61">
        <f t="shared" si="1"/>
        <v>11</v>
      </c>
      <c r="H25" s="60">
        <f>VLOOKUP($A25,'Return Data'!$B$7:$R$2292,12,0)</f>
        <v>3.3189000000000002</v>
      </c>
      <c r="I25" s="61">
        <f t="shared" si="2"/>
        <v>13</v>
      </c>
      <c r="J25" s="60">
        <f>VLOOKUP($A25,'Return Data'!$B$7:$R$2292,13,0)</f>
        <v>4.26</v>
      </c>
      <c r="K25" s="61">
        <f t="shared" si="3"/>
        <v>10</v>
      </c>
      <c r="L25" s="60">
        <f>VLOOKUP($A25,'Return Data'!$B$7:$R$2292,17,0)</f>
        <v>3.9125000000000001</v>
      </c>
      <c r="M25" s="61">
        <f t="shared" si="4"/>
        <v>13</v>
      </c>
      <c r="N25" s="60"/>
      <c r="O25" s="61"/>
      <c r="P25" s="60"/>
      <c r="Q25" s="61"/>
      <c r="R25" s="60">
        <f>VLOOKUP($A25,'Return Data'!$B$7:$R$2292,16,0)</f>
        <v>3.7259000000000002</v>
      </c>
      <c r="S25" s="62">
        <f t="shared" si="7"/>
        <v>21</v>
      </c>
    </row>
    <row r="26" spans="1:19" x14ac:dyDescent="0.3">
      <c r="A26" s="58" t="s">
        <v>1584</v>
      </c>
      <c r="B26" s="59">
        <f>VLOOKUP($A26,'Return Data'!$B$7:$R$2292,3,0)</f>
        <v>44942</v>
      </c>
      <c r="C26" s="60">
        <f>VLOOKUP($A26,'Return Data'!$B$7:$R$2292,4,0)</f>
        <v>22.4039</v>
      </c>
      <c r="D26" s="60">
        <f>VLOOKUP($A26,'Return Data'!$B$7:$R$2292,10,0)</f>
        <v>1.4729000000000001</v>
      </c>
      <c r="E26" s="61">
        <f t="shared" si="0"/>
        <v>10</v>
      </c>
      <c r="F26" s="60">
        <f>VLOOKUP($A26,'Return Data'!$B$7:$R$2292,11,0)</f>
        <v>2.5851999999999999</v>
      </c>
      <c r="G26" s="61">
        <f t="shared" si="1"/>
        <v>10</v>
      </c>
      <c r="H26" s="60">
        <f>VLOOKUP($A26,'Return Data'!$B$7:$R$2292,12,0)</f>
        <v>3.3834</v>
      </c>
      <c r="I26" s="61">
        <f t="shared" si="2"/>
        <v>8</v>
      </c>
      <c r="J26" s="60">
        <f>VLOOKUP($A26,'Return Data'!$B$7:$R$2292,13,0)</f>
        <v>4.327</v>
      </c>
      <c r="K26" s="61">
        <f t="shared" si="3"/>
        <v>8</v>
      </c>
      <c r="L26" s="60">
        <f>VLOOKUP($A26,'Return Data'!$B$7:$R$2292,17,0)</f>
        <v>4.1242000000000001</v>
      </c>
      <c r="M26" s="61">
        <f t="shared" si="4"/>
        <v>7</v>
      </c>
      <c r="N26" s="60">
        <f>VLOOKUP($A26,'Return Data'!$B$7:$R$2292,14,0)</f>
        <v>4.0942999999999996</v>
      </c>
      <c r="O26" s="61">
        <f t="shared" si="5"/>
        <v>6</v>
      </c>
      <c r="P26" s="60">
        <f>VLOOKUP($A26,'Return Data'!$B$7:$R$2292,15,0)</f>
        <v>5.0110000000000001</v>
      </c>
      <c r="Q26" s="61">
        <f t="shared" si="6"/>
        <v>2</v>
      </c>
      <c r="R26" s="60">
        <f>VLOOKUP($A26,'Return Data'!$B$7:$R$2292,16,0)</f>
        <v>6.7975000000000003</v>
      </c>
      <c r="S26" s="62">
        <f t="shared" si="7"/>
        <v>3</v>
      </c>
    </row>
    <row r="27" spans="1:19" x14ac:dyDescent="0.3">
      <c r="A27" s="58" t="s">
        <v>1585</v>
      </c>
      <c r="B27" s="59">
        <f>VLOOKUP($A27,'Return Data'!$B$7:$R$2292,3,0)</f>
        <v>44942</v>
      </c>
      <c r="C27" s="60">
        <f>VLOOKUP($A27,'Return Data'!$B$7:$R$2292,4,0)</f>
        <v>15.6107</v>
      </c>
      <c r="D27" s="60">
        <f>VLOOKUP($A27,'Return Data'!$B$7:$R$2292,10,0)</f>
        <v>1.3629</v>
      </c>
      <c r="E27" s="61">
        <f t="shared" si="0"/>
        <v>20</v>
      </c>
      <c r="F27" s="60">
        <f>VLOOKUP($A27,'Return Data'!$B$7:$R$2292,11,0)</f>
        <v>2.4237000000000002</v>
      </c>
      <c r="G27" s="61">
        <f t="shared" si="1"/>
        <v>21</v>
      </c>
      <c r="H27" s="60">
        <f>VLOOKUP($A27,'Return Data'!$B$7:$R$2292,12,0)</f>
        <v>3.1770999999999998</v>
      </c>
      <c r="I27" s="61">
        <f t="shared" si="2"/>
        <v>19</v>
      </c>
      <c r="J27" s="60">
        <f>VLOOKUP($A27,'Return Data'!$B$7:$R$2292,13,0)</f>
        <v>3.9487000000000001</v>
      </c>
      <c r="K27" s="61">
        <f t="shared" si="3"/>
        <v>19</v>
      </c>
      <c r="L27" s="60">
        <f>VLOOKUP($A27,'Return Data'!$B$7:$R$2292,17,0)</f>
        <v>3.7759</v>
      </c>
      <c r="M27" s="61">
        <f t="shared" si="4"/>
        <v>18</v>
      </c>
      <c r="N27" s="60">
        <f>VLOOKUP($A27,'Return Data'!$B$7:$R$2292,14,0)</f>
        <v>3.7292999999999998</v>
      </c>
      <c r="O27" s="61">
        <f t="shared" si="5"/>
        <v>17</v>
      </c>
      <c r="P27" s="60">
        <f>VLOOKUP($A27,'Return Data'!$B$7:$R$2292,15,0)</f>
        <v>4.5366</v>
      </c>
      <c r="Q27" s="61">
        <f t="shared" si="6"/>
        <v>14</v>
      </c>
      <c r="R27" s="60">
        <f>VLOOKUP($A27,'Return Data'!$B$7:$R$2292,16,0)</f>
        <v>5.4488000000000003</v>
      </c>
      <c r="S27" s="62">
        <f t="shared" si="7"/>
        <v>14</v>
      </c>
    </row>
    <row r="28" spans="1:19" x14ac:dyDescent="0.3">
      <c r="A28" s="58" t="s">
        <v>1586</v>
      </c>
      <c r="B28" s="59">
        <f>VLOOKUP($A28,'Return Data'!$B$7:$R$2292,3,0)</f>
        <v>44942</v>
      </c>
      <c r="C28" s="60">
        <f>VLOOKUP($A28,'Return Data'!$B$7:$R$2292,4,0)</f>
        <v>28.356100000000001</v>
      </c>
      <c r="D28" s="60">
        <f>VLOOKUP($A28,'Return Data'!$B$7:$R$2292,10,0)</f>
        <v>1.6012999999999999</v>
      </c>
      <c r="E28" s="61">
        <f t="shared" si="0"/>
        <v>2</v>
      </c>
      <c r="F28" s="60">
        <f>VLOOKUP($A28,'Return Data'!$B$7:$R$2292,11,0)</f>
        <v>2.8083999999999998</v>
      </c>
      <c r="G28" s="61">
        <f t="shared" si="1"/>
        <v>2</v>
      </c>
      <c r="H28" s="60">
        <f>VLOOKUP($A28,'Return Data'!$B$7:$R$2292,12,0)</f>
        <v>3.7092999999999998</v>
      </c>
      <c r="I28" s="61">
        <f t="shared" si="2"/>
        <v>2</v>
      </c>
      <c r="J28" s="60">
        <f>VLOOKUP($A28,'Return Data'!$B$7:$R$2292,13,0)</f>
        <v>4.7904999999999998</v>
      </c>
      <c r="K28" s="61">
        <f t="shared" si="3"/>
        <v>2</v>
      </c>
      <c r="L28" s="60">
        <f>VLOOKUP($A28,'Return Data'!$B$7:$R$2292,17,0)</f>
        <v>4.4082999999999997</v>
      </c>
      <c r="M28" s="61">
        <f t="shared" si="4"/>
        <v>2</v>
      </c>
      <c r="N28" s="60">
        <f>VLOOKUP($A28,'Return Data'!$B$7:$R$2292,14,0)</f>
        <v>4.0167000000000002</v>
      </c>
      <c r="O28" s="61">
        <f t="shared" si="5"/>
        <v>10</v>
      </c>
      <c r="P28" s="60">
        <f>VLOOKUP($A28,'Return Data'!$B$7:$R$2292,15,0)</f>
        <v>4.8501000000000003</v>
      </c>
      <c r="Q28" s="61">
        <f t="shared" si="6"/>
        <v>8</v>
      </c>
      <c r="R28" s="60">
        <f>VLOOKUP($A28,'Return Data'!$B$7:$R$2292,16,0)</f>
        <v>6.6394000000000002</v>
      </c>
      <c r="S28" s="62">
        <f t="shared" si="7"/>
        <v>5</v>
      </c>
    </row>
    <row r="29" spans="1:19" x14ac:dyDescent="0.3">
      <c r="A29" s="58" t="s">
        <v>1847</v>
      </c>
      <c r="B29" s="59">
        <f>VLOOKUP($A29,'Return Data'!$B$7:$R$2292,3,0)</f>
        <v>44942</v>
      </c>
      <c r="C29" s="60">
        <f>VLOOKUP($A29,'Return Data'!$B$7:$R$2292,4,0)</f>
        <v>12.253299999999999</v>
      </c>
      <c r="D29" s="60">
        <f>VLOOKUP($A29,'Return Data'!$B$7:$R$2292,10,0)</f>
        <v>1.3985000000000001</v>
      </c>
      <c r="E29" s="61">
        <f t="shared" si="0"/>
        <v>19</v>
      </c>
      <c r="F29" s="60">
        <f>VLOOKUP($A29,'Return Data'!$B$7:$R$2292,11,0)</f>
        <v>2.4986000000000002</v>
      </c>
      <c r="G29" s="61">
        <f t="shared" si="1"/>
        <v>16</v>
      </c>
      <c r="H29" s="60">
        <f>VLOOKUP($A29,'Return Data'!$B$7:$R$2292,12,0)</f>
        <v>3.3466999999999998</v>
      </c>
      <c r="I29" s="61">
        <f t="shared" si="2"/>
        <v>11</v>
      </c>
      <c r="J29" s="60">
        <f>VLOOKUP($A29,'Return Data'!$B$7:$R$2292,13,0)</f>
        <v>3.9155000000000002</v>
      </c>
      <c r="K29" s="61">
        <f t="shared" si="3"/>
        <v>20</v>
      </c>
      <c r="L29" s="60">
        <f>VLOOKUP($A29,'Return Data'!$B$7:$R$2292,17,0)</f>
        <v>3.1190000000000002</v>
      </c>
      <c r="M29" s="61">
        <f t="shared" si="4"/>
        <v>22</v>
      </c>
      <c r="N29" s="60">
        <f>VLOOKUP($A29,'Return Data'!$B$7:$R$2292,14,0)</f>
        <v>2.7898000000000001</v>
      </c>
      <c r="O29" s="61">
        <f t="shared" si="5"/>
        <v>20</v>
      </c>
      <c r="P29" s="60">
        <f>VLOOKUP($A29,'Return Data'!$B$7:$R$2292,15,0)</f>
        <v>2.2431000000000001</v>
      </c>
      <c r="Q29" s="61">
        <f t="shared" si="6"/>
        <v>17</v>
      </c>
      <c r="R29" s="60">
        <f>VLOOKUP($A29,'Return Data'!$B$7:$R$2292,16,0)</f>
        <v>3.0598000000000001</v>
      </c>
      <c r="S29" s="62">
        <f t="shared" si="7"/>
        <v>23</v>
      </c>
    </row>
    <row r="30" spans="1:19" x14ac:dyDescent="0.3">
      <c r="A30" s="58" t="s">
        <v>1587</v>
      </c>
      <c r="B30" s="59">
        <f>VLOOKUP($A30,'Return Data'!$B$7:$R$2292,3,0)</f>
        <v>44942</v>
      </c>
      <c r="C30" s="60">
        <f>VLOOKUP($A30,'Return Data'!$B$7:$R$2292,4,0)</f>
        <v>12.101699999999999</v>
      </c>
      <c r="D30" s="60">
        <f>VLOOKUP($A30,'Return Data'!$B$7:$R$2292,10,0)</f>
        <v>1.4927999999999999</v>
      </c>
      <c r="E30" s="61">
        <f t="shared" si="0"/>
        <v>7</v>
      </c>
      <c r="F30" s="60">
        <f>VLOOKUP($A30,'Return Data'!$B$7:$R$2292,11,0)</f>
        <v>2.5933000000000002</v>
      </c>
      <c r="G30" s="61">
        <f t="shared" si="1"/>
        <v>9</v>
      </c>
      <c r="H30" s="60">
        <f>VLOOKUP($A30,'Return Data'!$B$7:$R$2292,12,0)</f>
        <v>3.3643999999999998</v>
      </c>
      <c r="I30" s="61">
        <f t="shared" si="2"/>
        <v>10</v>
      </c>
      <c r="J30" s="60">
        <f>VLOOKUP($A30,'Return Data'!$B$7:$R$2292,13,0)</f>
        <v>4.2342000000000004</v>
      </c>
      <c r="K30" s="61">
        <f t="shared" si="3"/>
        <v>12</v>
      </c>
      <c r="L30" s="60">
        <f>VLOOKUP($A30,'Return Data'!$B$7:$R$2292,17,0)</f>
        <v>4.0427</v>
      </c>
      <c r="M30" s="61">
        <f t="shared" si="4"/>
        <v>10</v>
      </c>
      <c r="N30" s="60">
        <f>VLOOKUP($A30,'Return Data'!$B$7:$R$2292,14,0)</f>
        <v>4.2481999999999998</v>
      </c>
      <c r="O30" s="61">
        <f t="shared" si="5"/>
        <v>3</v>
      </c>
      <c r="P30" s="60"/>
      <c r="Q30" s="61"/>
      <c r="R30" s="60">
        <f>VLOOKUP($A30,'Return Data'!$B$7:$R$2292,16,0)</f>
        <v>4.7839</v>
      </c>
      <c r="S30" s="62">
        <f t="shared" si="7"/>
        <v>17</v>
      </c>
    </row>
    <row r="31" spans="1:19" x14ac:dyDescent="0.3">
      <c r="A31" s="58" t="s">
        <v>1588</v>
      </c>
      <c r="B31" s="59">
        <f>VLOOKUP($A31,'Return Data'!$B$7:$R$2292,3,0)</f>
        <v>44942</v>
      </c>
      <c r="C31" s="60">
        <f>VLOOKUP($A31,'Return Data'!$B$7:$R$2292,4,0)</f>
        <v>11.8415</v>
      </c>
      <c r="D31" s="60">
        <f>VLOOKUP($A31,'Return Data'!$B$7:$R$2292,10,0)</f>
        <v>1.4460999999999999</v>
      </c>
      <c r="E31" s="61">
        <f t="shared" si="0"/>
        <v>12</v>
      </c>
      <c r="F31" s="60">
        <f>VLOOKUP($A31,'Return Data'!$B$7:$R$2292,11,0)</f>
        <v>2.5087000000000002</v>
      </c>
      <c r="G31" s="61">
        <f t="shared" si="1"/>
        <v>15</v>
      </c>
      <c r="H31" s="60">
        <f>VLOOKUP($A31,'Return Data'!$B$7:$R$2292,12,0)</f>
        <v>3.1301000000000001</v>
      </c>
      <c r="I31" s="61">
        <f t="shared" si="2"/>
        <v>20</v>
      </c>
      <c r="J31" s="60">
        <f>VLOOKUP($A31,'Return Data'!$B$7:$R$2292,13,0)</f>
        <v>3.8618999999999999</v>
      </c>
      <c r="K31" s="61">
        <f t="shared" si="3"/>
        <v>21</v>
      </c>
      <c r="L31" s="60">
        <f>VLOOKUP($A31,'Return Data'!$B$7:$R$2292,17,0)</f>
        <v>3.8048999999999999</v>
      </c>
      <c r="M31" s="61">
        <f t="shared" si="4"/>
        <v>17</v>
      </c>
      <c r="N31" s="60">
        <f>VLOOKUP($A31,'Return Data'!$B$7:$R$2292,14,0)</f>
        <v>3.9386000000000001</v>
      </c>
      <c r="O31" s="61">
        <f t="shared" si="5"/>
        <v>13</v>
      </c>
      <c r="P31" s="60"/>
      <c r="Q31" s="61"/>
      <c r="R31" s="60">
        <f>VLOOKUP($A31,'Return Data'!$B$7:$R$2292,16,0)</f>
        <v>4.4212999999999996</v>
      </c>
      <c r="S31" s="62">
        <f t="shared" si="7"/>
        <v>19</v>
      </c>
    </row>
    <row r="32" spans="1:19" x14ac:dyDescent="0.3">
      <c r="A32" s="58" t="s">
        <v>1589</v>
      </c>
      <c r="B32" s="59">
        <f>VLOOKUP($A32,'Return Data'!$B$7:$R$2292,3,0)</f>
        <v>44942</v>
      </c>
      <c r="C32" s="60">
        <f>VLOOKUP($A32,'Return Data'!$B$7:$R$2292,4,0)</f>
        <v>29.411300000000001</v>
      </c>
      <c r="D32" s="60">
        <f>VLOOKUP($A32,'Return Data'!$B$7:$R$2292,10,0)</f>
        <v>1.4610000000000001</v>
      </c>
      <c r="E32" s="61">
        <f t="shared" si="0"/>
        <v>11</v>
      </c>
      <c r="F32" s="60">
        <f>VLOOKUP($A32,'Return Data'!$B$7:$R$2292,11,0)</f>
        <v>2.5169999999999999</v>
      </c>
      <c r="G32" s="61">
        <f t="shared" si="1"/>
        <v>14</v>
      </c>
      <c r="H32" s="60">
        <f>VLOOKUP($A32,'Return Data'!$B$7:$R$2292,12,0)</f>
        <v>3.3117000000000001</v>
      </c>
      <c r="I32" s="61">
        <f t="shared" si="2"/>
        <v>14</v>
      </c>
      <c r="J32" s="60">
        <f>VLOOKUP($A32,'Return Data'!$B$7:$R$2292,13,0)</f>
        <v>4.2034000000000002</v>
      </c>
      <c r="K32" s="61">
        <f t="shared" si="3"/>
        <v>15</v>
      </c>
      <c r="L32" s="60">
        <f>VLOOKUP($A32,'Return Data'!$B$7:$R$2292,17,0)</f>
        <v>4.0744999999999996</v>
      </c>
      <c r="M32" s="61">
        <f t="shared" si="4"/>
        <v>9</v>
      </c>
      <c r="N32" s="60">
        <f>VLOOKUP($A32,'Return Data'!$B$7:$R$2292,14,0)</f>
        <v>4.0664999999999996</v>
      </c>
      <c r="O32" s="61">
        <f t="shared" si="5"/>
        <v>8</v>
      </c>
      <c r="P32" s="60">
        <f>VLOOKUP($A32,'Return Data'!$B$7:$R$2292,15,0)</f>
        <v>4.9036</v>
      </c>
      <c r="Q32" s="61">
        <f t="shared" si="6"/>
        <v>5</v>
      </c>
      <c r="R32" s="60">
        <f>VLOOKUP($A32,'Return Data'!$B$7:$R$2292,16,0)</f>
        <v>6.7305999999999999</v>
      </c>
      <c r="S32" s="62">
        <f t="shared" si="7"/>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1.397932</v>
      </c>
      <c r="E34" s="69"/>
      <c r="F34" s="70">
        <f>AVERAGE(F8:F32)</f>
        <v>2.4746519999999999</v>
      </c>
      <c r="G34" s="69"/>
      <c r="H34" s="70">
        <f>AVERAGE(H8:H32)</f>
        <v>3.2227480000000002</v>
      </c>
      <c r="I34" s="69"/>
      <c r="J34" s="70">
        <f>AVERAGE(J8:J32)</f>
        <v>4.096496000000001</v>
      </c>
      <c r="K34" s="69"/>
      <c r="L34" s="70">
        <f>AVERAGE(L8:L32)</f>
        <v>3.7819600000000002</v>
      </c>
      <c r="M34" s="69"/>
      <c r="N34" s="70">
        <f>AVERAGE(N8:N32)</f>
        <v>3.7428652173913042</v>
      </c>
      <c r="O34" s="69"/>
      <c r="P34" s="70">
        <f>AVERAGE(P8:P32)</f>
        <v>4.5897529411764699</v>
      </c>
      <c r="Q34" s="69"/>
      <c r="R34" s="70">
        <f>AVERAGE(R8:R32)</f>
        <v>5.3114400000000002</v>
      </c>
      <c r="S34" s="71"/>
    </row>
    <row r="35" spans="1:19" x14ac:dyDescent="0.3">
      <c r="A35" s="68" t="s">
        <v>28</v>
      </c>
      <c r="B35" s="69"/>
      <c r="C35" s="69"/>
      <c r="D35" s="70">
        <f>MIN(D8:D32)</f>
        <v>0.72309999999999997</v>
      </c>
      <c r="E35" s="69"/>
      <c r="F35" s="70">
        <f>MIN(F8:F32)</f>
        <v>1.4914000000000001</v>
      </c>
      <c r="G35" s="69"/>
      <c r="H35" s="70">
        <f>MIN(H8:H32)</f>
        <v>1.9574</v>
      </c>
      <c r="I35" s="69"/>
      <c r="J35" s="70">
        <f>MIN(J8:J32)</f>
        <v>2.5596999999999999</v>
      </c>
      <c r="K35" s="69"/>
      <c r="L35" s="70">
        <f>MIN(L8:L32)</f>
        <v>2.4897999999999998</v>
      </c>
      <c r="M35" s="69"/>
      <c r="N35" s="70">
        <f>MIN(N8:N32)</f>
        <v>2.5891000000000002</v>
      </c>
      <c r="O35" s="69"/>
      <c r="P35" s="70">
        <f>MIN(P8:P32)</f>
        <v>2.2431000000000001</v>
      </c>
      <c r="Q35" s="69"/>
      <c r="R35" s="70">
        <f>MIN(R8:R32)</f>
        <v>2.8540999999999999</v>
      </c>
      <c r="S35" s="71"/>
    </row>
    <row r="36" spans="1:19" ht="15" thickBot="1" x14ac:dyDescent="0.35">
      <c r="A36" s="72" t="s">
        <v>29</v>
      </c>
      <c r="B36" s="73"/>
      <c r="C36" s="73"/>
      <c r="D36" s="74">
        <f>MAX(D8:D32)</f>
        <v>1.6472</v>
      </c>
      <c r="E36" s="73"/>
      <c r="F36" s="74">
        <f>MAX(F8:F32)</f>
        <v>2.9754</v>
      </c>
      <c r="G36" s="73"/>
      <c r="H36" s="74">
        <f>MAX(H8:H32)</f>
        <v>4.0106000000000002</v>
      </c>
      <c r="I36" s="73"/>
      <c r="J36" s="74">
        <f>MAX(J8:J32)</f>
        <v>5.2748999999999997</v>
      </c>
      <c r="K36" s="73"/>
      <c r="L36" s="74">
        <f>MAX(L8:L32)</f>
        <v>4.4375</v>
      </c>
      <c r="M36" s="73"/>
      <c r="N36" s="74">
        <f>MAX(N8:N32)</f>
        <v>4.2904</v>
      </c>
      <c r="O36" s="73"/>
      <c r="P36" s="74">
        <f>MAX(P8:P32)</f>
        <v>5.032</v>
      </c>
      <c r="Q36" s="73"/>
      <c r="R36" s="74">
        <f>MAX(R8:R32)</f>
        <v>6.8281000000000001</v>
      </c>
      <c r="S36" s="75"/>
    </row>
    <row r="37" spans="1:19" x14ac:dyDescent="0.3">
      <c r="A37" s="99" t="s">
        <v>428</v>
      </c>
    </row>
    <row r="38" spans="1:19" x14ac:dyDescent="0.3">
      <c r="A38" s="14" t="s">
        <v>340</v>
      </c>
    </row>
  </sheetData>
  <sheetProtection algorithmName="SHA-512" hashValue="Kf5qGNXE3rgyIhinNn00/2nLgrBVg48LUmMtzj1ih2MA9Dwf2zKFTUp6KOER6W0o8r1YYDMPZGlZMCCCIRB+9A==" saltValue="LxVsAcSfNXiJwJPmDSGZU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590</v>
      </c>
      <c r="B8" s="59">
        <f>VLOOKUP($A8,'Return Data'!$B$7:$R$2292,3,0)</f>
        <v>44942</v>
      </c>
      <c r="C8" s="60">
        <f>VLOOKUP($A8,'Return Data'!$B$7:$R$2292,4,0)</f>
        <v>90.31</v>
      </c>
      <c r="D8" s="60">
        <f>VLOOKUP($A8,'Return Data'!$B$7:$R$2292,10,0)</f>
        <v>2.5318000000000001</v>
      </c>
      <c r="E8" s="61">
        <f>RANK(D8,D$8:D$10,0)</f>
        <v>3</v>
      </c>
      <c r="F8" s="60">
        <f>VLOOKUP($A8,'Return Data'!$B$7:$R$2292,11,0)</f>
        <v>11.425000000000001</v>
      </c>
      <c r="G8" s="61">
        <f>RANK(F8,F$8:F$10,0)</f>
        <v>3</v>
      </c>
      <c r="H8" s="60">
        <f>VLOOKUP($A8,'Return Data'!$B$7:$R$2292,12,0)</f>
        <v>4.5739000000000001</v>
      </c>
      <c r="I8" s="61">
        <f>RANK(H8,H$8:H$10,0)</f>
        <v>3</v>
      </c>
      <c r="J8" s="60">
        <f>VLOOKUP($A8,'Return Data'!$B$7:$R$2292,13,0)</f>
        <v>-0.254</v>
      </c>
      <c r="K8" s="61">
        <f>RANK(J8,J$8:J$10,0)</f>
        <v>3</v>
      </c>
      <c r="L8" s="60">
        <f>VLOOKUP($A8,'Return Data'!$B$7:$R$2292,17,0)</f>
        <v>14.2926</v>
      </c>
      <c r="M8" s="61">
        <f>RANK(L8,L$8:L$10,0)</f>
        <v>3</v>
      </c>
      <c r="N8" s="60">
        <f>VLOOKUP($A8,'Return Data'!$B$7:$R$2292,14,0)</f>
        <v>17.5532</v>
      </c>
      <c r="O8" s="61">
        <f>RANK(N8,N$8:N$10,0)</f>
        <v>3</v>
      </c>
      <c r="P8" s="60">
        <f>VLOOKUP($A8,'Return Data'!$B$7:$R$2292,15,0)</f>
        <v>11.7691</v>
      </c>
      <c r="Q8" s="61">
        <f>RANK(P8,P$8:P$10,0)</f>
        <v>3</v>
      </c>
      <c r="R8" s="60">
        <f>VLOOKUP($A8,'Return Data'!$B$7:$R$2292,16,0)</f>
        <v>17.7576</v>
      </c>
      <c r="S8" s="62">
        <f>RANK(R8,R$8:R$10,0)</f>
        <v>1</v>
      </c>
    </row>
    <row r="9" spans="1:20" x14ac:dyDescent="0.3">
      <c r="A9" s="58" t="s">
        <v>592</v>
      </c>
      <c r="B9" s="59">
        <f>VLOOKUP($A9,'Return Data'!$B$7:$R$2292,3,0)</f>
        <v>44942</v>
      </c>
      <c r="C9" s="60">
        <f>VLOOKUP($A9,'Return Data'!$B$7:$R$2292,4,0)</f>
        <v>101.03100000000001</v>
      </c>
      <c r="D9" s="60">
        <f>VLOOKUP($A9,'Return Data'!$B$7:$R$2292,10,0)</f>
        <v>6.9325999999999999</v>
      </c>
      <c r="E9" s="61">
        <f>RANK(D9,D$8:D$10,0)</f>
        <v>1</v>
      </c>
      <c r="F9" s="60">
        <f>VLOOKUP($A9,'Return Data'!$B$7:$R$2292,11,0)</f>
        <v>15.4785</v>
      </c>
      <c r="G9" s="61">
        <f>RANK(F9,F$8:F$10,0)</f>
        <v>1</v>
      </c>
      <c r="H9" s="60">
        <f>VLOOKUP($A9,'Return Data'!$B$7:$R$2292,12,0)</f>
        <v>6.9156000000000004</v>
      </c>
      <c r="I9" s="61">
        <f>RANK(H9,H$8:H$10,0)</f>
        <v>2</v>
      </c>
      <c r="J9" s="60">
        <f>VLOOKUP($A9,'Return Data'!$B$7:$R$2292,13,0)</f>
        <v>3.5387</v>
      </c>
      <c r="K9" s="61">
        <f>RANK(J9,J$8:J$10,0)</f>
        <v>2</v>
      </c>
      <c r="L9" s="60">
        <f>VLOOKUP($A9,'Return Data'!$B$7:$R$2292,17,0)</f>
        <v>17.262</v>
      </c>
      <c r="M9" s="61">
        <f>RANK(L9,L$8:L$10,0)</f>
        <v>2</v>
      </c>
      <c r="N9" s="60">
        <f>VLOOKUP($A9,'Return Data'!$B$7:$R$2292,14,0)</f>
        <v>17.6572</v>
      </c>
      <c r="O9" s="61">
        <f>RANK(N9,N$8:N$10,0)</f>
        <v>2</v>
      </c>
      <c r="P9" s="60">
        <f>VLOOKUP($A9,'Return Data'!$B$7:$R$2292,15,0)</f>
        <v>14.079000000000001</v>
      </c>
      <c r="Q9" s="61">
        <f>RANK(P9,P$8:P$10,0)</f>
        <v>1</v>
      </c>
      <c r="R9" s="60">
        <f>VLOOKUP($A9,'Return Data'!$B$7:$R$2292,16,0)</f>
        <v>15.6541</v>
      </c>
      <c r="S9" s="62">
        <f>RANK(R9,R$8:R$10,0)</f>
        <v>2</v>
      </c>
    </row>
    <row r="10" spans="1:20" x14ac:dyDescent="0.3">
      <c r="A10" s="58" t="s">
        <v>1675</v>
      </c>
      <c r="B10" s="59">
        <f>VLOOKUP($A10,'Return Data'!$B$7:$R$2292,3,0)</f>
        <v>44942</v>
      </c>
      <c r="C10" s="60">
        <f>VLOOKUP($A10,'Return Data'!$B$7:$R$2292,4,0)</f>
        <v>244.24760000000001</v>
      </c>
      <c r="D10" s="60">
        <f>VLOOKUP($A10,'Return Data'!$B$7:$R$2292,10,0)</f>
        <v>5.5498000000000003</v>
      </c>
      <c r="E10" s="61">
        <f>RANK(D10,D$8:D$10,0)</f>
        <v>2</v>
      </c>
      <c r="F10" s="60">
        <f>VLOOKUP($A10,'Return Data'!$B$7:$R$2292,11,0)</f>
        <v>15.336600000000001</v>
      </c>
      <c r="G10" s="61">
        <f>RANK(F10,F$8:F$10,0)</f>
        <v>2</v>
      </c>
      <c r="H10" s="60">
        <f>VLOOKUP($A10,'Return Data'!$B$7:$R$2292,12,0)</f>
        <v>10.5556</v>
      </c>
      <c r="I10" s="61">
        <f>RANK(H10,H$8:H$10,0)</f>
        <v>1</v>
      </c>
      <c r="J10" s="60">
        <f>VLOOKUP($A10,'Return Data'!$B$7:$R$2292,13,0)</f>
        <v>9.0902999999999992</v>
      </c>
      <c r="K10" s="61">
        <f>RANK(J10,J$8:J$10,0)</f>
        <v>1</v>
      </c>
      <c r="L10" s="60">
        <f>VLOOKUP($A10,'Return Data'!$B$7:$R$2292,17,0)</f>
        <v>27.814800000000002</v>
      </c>
      <c r="M10" s="61">
        <f>RANK(L10,L$8:L$10,0)</f>
        <v>1</v>
      </c>
      <c r="N10" s="60">
        <f>VLOOKUP($A10,'Return Data'!$B$7:$R$2292,14,0)</f>
        <v>29.8687</v>
      </c>
      <c r="O10" s="61">
        <f>RANK(N10,N$8:N$10,0)</f>
        <v>1</v>
      </c>
      <c r="P10" s="60">
        <f>VLOOKUP($A10,'Return Data'!$B$7:$R$2292,15,0)</f>
        <v>13.826599999999999</v>
      </c>
      <c r="Q10" s="61">
        <f>RANK(P10,P$8:P$10,0)</f>
        <v>2</v>
      </c>
      <c r="R10" s="60">
        <f>VLOOKUP($A10,'Return Data'!$B$7:$R$2292,16,0)</f>
        <v>15.1717</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5.0047333333333333</v>
      </c>
      <c r="E12" s="69"/>
      <c r="F12" s="70">
        <f>AVERAGE(F8:F10)</f>
        <v>14.080033333333333</v>
      </c>
      <c r="G12" s="69"/>
      <c r="H12" s="70">
        <f>AVERAGE(H8:H10)</f>
        <v>7.3483666666666663</v>
      </c>
      <c r="I12" s="69"/>
      <c r="J12" s="70">
        <f>AVERAGE(J8:J10)</f>
        <v>4.125</v>
      </c>
      <c r="K12" s="69"/>
      <c r="L12" s="70">
        <f>AVERAGE(L8:L10)</f>
        <v>19.7898</v>
      </c>
      <c r="M12" s="69"/>
      <c r="N12" s="70">
        <f>AVERAGE(N8:N10)</f>
        <v>21.693033333333332</v>
      </c>
      <c r="O12" s="69"/>
      <c r="P12" s="70">
        <f>AVERAGE(P8:P10)</f>
        <v>13.2249</v>
      </c>
      <c r="Q12" s="69"/>
      <c r="R12" s="70">
        <f>AVERAGE(R8:R10)</f>
        <v>16.194466666666667</v>
      </c>
      <c r="S12" s="71"/>
    </row>
    <row r="13" spans="1:20" x14ac:dyDescent="0.3">
      <c r="A13" s="68" t="s">
        <v>28</v>
      </c>
      <c r="B13" s="69"/>
      <c r="C13" s="69"/>
      <c r="D13" s="70">
        <f>MIN(D8:D10)</f>
        <v>2.5318000000000001</v>
      </c>
      <c r="E13" s="69"/>
      <c r="F13" s="70">
        <f>MIN(F8:F10)</f>
        <v>11.425000000000001</v>
      </c>
      <c r="G13" s="69"/>
      <c r="H13" s="70">
        <f>MIN(H8:H10)</f>
        <v>4.5739000000000001</v>
      </c>
      <c r="I13" s="69"/>
      <c r="J13" s="70">
        <f>MIN(J8:J10)</f>
        <v>-0.254</v>
      </c>
      <c r="K13" s="69"/>
      <c r="L13" s="70">
        <f>MIN(L8:L10)</f>
        <v>14.2926</v>
      </c>
      <c r="M13" s="69"/>
      <c r="N13" s="70">
        <f>MIN(N8:N10)</f>
        <v>17.5532</v>
      </c>
      <c r="O13" s="69"/>
      <c r="P13" s="70">
        <f>MIN(P8:P10)</f>
        <v>11.7691</v>
      </c>
      <c r="Q13" s="69"/>
      <c r="R13" s="70">
        <f>MIN(R8:R10)</f>
        <v>15.1717</v>
      </c>
      <c r="S13" s="71"/>
    </row>
    <row r="14" spans="1:20" ht="15" thickBot="1" x14ac:dyDescent="0.35">
      <c r="A14" s="72" t="s">
        <v>29</v>
      </c>
      <c r="B14" s="73"/>
      <c r="C14" s="73"/>
      <c r="D14" s="74">
        <f>MAX(D8:D10)</f>
        <v>6.9325999999999999</v>
      </c>
      <c r="E14" s="73"/>
      <c r="F14" s="74">
        <f>MAX(F8:F10)</f>
        <v>15.4785</v>
      </c>
      <c r="G14" s="73"/>
      <c r="H14" s="74">
        <f>MAX(H8:H10)</f>
        <v>10.5556</v>
      </c>
      <c r="I14" s="73"/>
      <c r="J14" s="74">
        <f>MAX(J8:J10)</f>
        <v>9.0902999999999992</v>
      </c>
      <c r="K14" s="73"/>
      <c r="L14" s="74">
        <f>MAX(L8:L10)</f>
        <v>27.814800000000002</v>
      </c>
      <c r="M14" s="73"/>
      <c r="N14" s="74">
        <f>MAX(N8:N10)</f>
        <v>29.8687</v>
      </c>
      <c r="O14" s="73"/>
      <c r="P14" s="74">
        <f>MAX(P8:P10)</f>
        <v>14.079000000000001</v>
      </c>
      <c r="Q14" s="73"/>
      <c r="R14" s="74">
        <f>MAX(R8:R10)</f>
        <v>17.7576</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589</v>
      </c>
      <c r="B8" s="59">
        <f>VLOOKUP($A8,'Return Data'!$B$7:$R$2292,3,0)</f>
        <v>44942</v>
      </c>
      <c r="C8" s="60">
        <f>VLOOKUP($A8,'Return Data'!$B$7:$R$2292,4,0)</f>
        <v>79.27</v>
      </c>
      <c r="D8" s="60">
        <f>VLOOKUP($A8,'Return Data'!$B$7:$R$2292,10,0)</f>
        <v>2.2179000000000002</v>
      </c>
      <c r="E8" s="61">
        <f>RANK(D8,D$8:D$10,0)</f>
        <v>3</v>
      </c>
      <c r="F8" s="60">
        <f>VLOOKUP($A8,'Return Data'!$B$7:$R$2292,11,0)</f>
        <v>10.758699999999999</v>
      </c>
      <c r="G8" s="61">
        <f>RANK(F8,F$8:F$10,0)</f>
        <v>3</v>
      </c>
      <c r="H8" s="60">
        <f>VLOOKUP($A8,'Return Data'!$B$7:$R$2292,12,0)</f>
        <v>3.6074000000000002</v>
      </c>
      <c r="I8" s="61">
        <f>RANK(H8,H$8:H$10,0)</f>
        <v>3</v>
      </c>
      <c r="J8" s="60">
        <f>VLOOKUP($A8,'Return Data'!$B$7:$R$2292,13,0)</f>
        <v>-1.4790000000000001</v>
      </c>
      <c r="K8" s="61">
        <f>RANK(J8,J$8:J$10,0)</f>
        <v>3</v>
      </c>
      <c r="L8" s="60">
        <f>VLOOKUP($A8,'Return Data'!$B$7:$R$2292,17,0)</f>
        <v>12.854100000000001</v>
      </c>
      <c r="M8" s="61">
        <f>RANK(L8,L$8:L$10,0)</f>
        <v>3</v>
      </c>
      <c r="N8" s="60">
        <f>VLOOKUP($A8,'Return Data'!$B$7:$R$2292,14,0)</f>
        <v>16.0947</v>
      </c>
      <c r="O8" s="61">
        <f>RANK(N8,N$8:N$10,0)</f>
        <v>2</v>
      </c>
      <c r="P8" s="60">
        <f>VLOOKUP($A8,'Return Data'!$B$7:$R$2292,15,0)</f>
        <v>10.4101</v>
      </c>
      <c r="Q8" s="61">
        <f>RANK(P8,P$8:P$10,0)</f>
        <v>3</v>
      </c>
      <c r="R8" s="60">
        <f>VLOOKUP($A8,'Return Data'!$B$7:$R$2292,16,0)</f>
        <v>14.021000000000001</v>
      </c>
      <c r="S8" s="62">
        <f>RANK(R8,R$8:R$10,0)</f>
        <v>2</v>
      </c>
    </row>
    <row r="9" spans="1:20" x14ac:dyDescent="0.3">
      <c r="A9" s="58" t="s">
        <v>591</v>
      </c>
      <c r="B9" s="59">
        <f>VLOOKUP($A9,'Return Data'!$B$7:$R$2292,3,0)</f>
        <v>44942</v>
      </c>
      <c r="C9" s="60">
        <f>VLOOKUP($A9,'Return Data'!$B$7:$R$2292,4,0)</f>
        <v>88.567999999999998</v>
      </c>
      <c r="D9" s="60">
        <f>VLOOKUP($A9,'Return Data'!$B$7:$R$2292,10,0)</f>
        <v>6.548</v>
      </c>
      <c r="E9" s="61">
        <f>RANK(D9,D$8:D$10,0)</f>
        <v>1</v>
      </c>
      <c r="F9" s="60">
        <f>VLOOKUP($A9,'Return Data'!$B$7:$R$2292,11,0)</f>
        <v>14.6645</v>
      </c>
      <c r="G9" s="61">
        <f>RANK(F9,F$8:F$10,0)</f>
        <v>2</v>
      </c>
      <c r="H9" s="60">
        <f>VLOOKUP($A9,'Return Data'!$B$7:$R$2292,12,0)</f>
        <v>5.7781000000000002</v>
      </c>
      <c r="I9" s="61">
        <f>RANK(H9,H$8:H$10,0)</f>
        <v>2</v>
      </c>
      <c r="J9" s="60">
        <f>VLOOKUP($A9,'Return Data'!$B$7:$R$2292,13,0)</f>
        <v>2.0886</v>
      </c>
      <c r="K9" s="61">
        <f>RANK(J9,J$8:J$10,0)</f>
        <v>2</v>
      </c>
      <c r="L9" s="60">
        <f>VLOOKUP($A9,'Return Data'!$B$7:$R$2292,17,0)</f>
        <v>15.658799999999999</v>
      </c>
      <c r="M9" s="61">
        <f>RANK(L9,L$8:L$10,0)</f>
        <v>2</v>
      </c>
      <c r="N9" s="60">
        <f>VLOOKUP($A9,'Return Data'!$B$7:$R$2292,14,0)</f>
        <v>16.067299999999999</v>
      </c>
      <c r="O9" s="61">
        <f>RANK(N9,N$8:N$10,0)</f>
        <v>3</v>
      </c>
      <c r="P9" s="60">
        <f>VLOOKUP($A9,'Return Data'!$B$7:$R$2292,15,0)</f>
        <v>12.5541</v>
      </c>
      <c r="Q9" s="61">
        <f>RANK(P9,P$8:P$10,0)</f>
        <v>2</v>
      </c>
      <c r="R9" s="60">
        <f>VLOOKUP($A9,'Return Data'!$B$7:$R$2292,16,0)</f>
        <v>13.286099999999999</v>
      </c>
      <c r="S9" s="62">
        <f>RANK(R9,R$8:R$10,0)</f>
        <v>3</v>
      </c>
    </row>
    <row r="10" spans="1:20" x14ac:dyDescent="0.3">
      <c r="A10" s="58" t="s">
        <v>1676</v>
      </c>
      <c r="B10" s="59">
        <f>VLOOKUP($A10,'Return Data'!$B$7:$R$2292,3,0)</f>
        <v>44942</v>
      </c>
      <c r="C10" s="60">
        <f>VLOOKUP($A10,'Return Data'!$B$7:$R$2292,4,0)</f>
        <v>579.22804613088499</v>
      </c>
      <c r="D10" s="60">
        <f>VLOOKUP($A10,'Return Data'!$B$7:$R$2292,10,0)</f>
        <v>5.3175999999999997</v>
      </c>
      <c r="E10" s="61">
        <f>RANK(D10,D$8:D$10,0)</f>
        <v>2</v>
      </c>
      <c r="F10" s="60">
        <f>VLOOKUP($A10,'Return Data'!$B$7:$R$2292,11,0)</f>
        <v>14.861599999999999</v>
      </c>
      <c r="G10" s="61">
        <f>RANK(F10,F$8:F$10,0)</f>
        <v>1</v>
      </c>
      <c r="H10" s="60">
        <f>VLOOKUP($A10,'Return Data'!$B$7:$R$2292,12,0)</f>
        <v>9.9155999999999995</v>
      </c>
      <c r="I10" s="61">
        <f>RANK(H10,H$8:H$10,0)</f>
        <v>1</v>
      </c>
      <c r="J10" s="60">
        <f>VLOOKUP($A10,'Return Data'!$B$7:$R$2292,13,0)</f>
        <v>8.2373999999999992</v>
      </c>
      <c r="K10" s="61">
        <f>RANK(J10,J$8:J$10,0)</f>
        <v>1</v>
      </c>
      <c r="L10" s="60">
        <f>VLOOKUP($A10,'Return Data'!$B$7:$R$2292,17,0)</f>
        <v>26.863099999999999</v>
      </c>
      <c r="M10" s="61">
        <f>RANK(L10,L$8:L$10,0)</f>
        <v>1</v>
      </c>
      <c r="N10" s="60">
        <f>VLOOKUP($A10,'Return Data'!$B$7:$R$2292,14,0)</f>
        <v>28.973600000000001</v>
      </c>
      <c r="O10" s="61">
        <f>RANK(N10,N$8:N$10,0)</f>
        <v>1</v>
      </c>
      <c r="P10" s="60">
        <f>VLOOKUP($A10,'Return Data'!$B$7:$R$2292,15,0)</f>
        <v>13.042</v>
      </c>
      <c r="Q10" s="61">
        <f>RANK(P10,P$8:P$10,0)</f>
        <v>1</v>
      </c>
      <c r="R10" s="60">
        <f>VLOOKUP($A10,'Return Data'!$B$7:$R$2292,16,0)</f>
        <v>18.355699999999999</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4.6945000000000006</v>
      </c>
      <c r="E12" s="69"/>
      <c r="F12" s="70">
        <f>AVERAGE(F8:F10)</f>
        <v>13.428266666666667</v>
      </c>
      <c r="G12" s="69"/>
      <c r="H12" s="70">
        <f>AVERAGE(H8:H10)</f>
        <v>6.4336999999999991</v>
      </c>
      <c r="I12" s="69"/>
      <c r="J12" s="70">
        <f>AVERAGE(J8:J10)</f>
        <v>2.9489999999999998</v>
      </c>
      <c r="K12" s="69"/>
      <c r="L12" s="70">
        <f>AVERAGE(L8:L10)</f>
        <v>18.458666666666669</v>
      </c>
      <c r="M12" s="69"/>
      <c r="N12" s="70">
        <f>AVERAGE(N8:N10)</f>
        <v>20.378533333333333</v>
      </c>
      <c r="O12" s="69"/>
      <c r="P12" s="70">
        <f>AVERAGE(P8:P10)</f>
        <v>12.002066666666666</v>
      </c>
      <c r="Q12" s="69"/>
      <c r="R12" s="70">
        <f>AVERAGE(R8:R10)</f>
        <v>15.220933333333333</v>
      </c>
      <c r="S12" s="71"/>
    </row>
    <row r="13" spans="1:20" x14ac:dyDescent="0.3">
      <c r="A13" s="68" t="s">
        <v>28</v>
      </c>
      <c r="B13" s="69"/>
      <c r="C13" s="69"/>
      <c r="D13" s="70">
        <f>MIN(D8:D10)</f>
        <v>2.2179000000000002</v>
      </c>
      <c r="E13" s="69"/>
      <c r="F13" s="70">
        <f>MIN(F8:F10)</f>
        <v>10.758699999999999</v>
      </c>
      <c r="G13" s="69"/>
      <c r="H13" s="70">
        <f>MIN(H8:H10)</f>
        <v>3.6074000000000002</v>
      </c>
      <c r="I13" s="69"/>
      <c r="J13" s="70">
        <f>MIN(J8:J10)</f>
        <v>-1.4790000000000001</v>
      </c>
      <c r="K13" s="69"/>
      <c r="L13" s="70">
        <f>MIN(L8:L10)</f>
        <v>12.854100000000001</v>
      </c>
      <c r="M13" s="69"/>
      <c r="N13" s="70">
        <f>MIN(N8:N10)</f>
        <v>16.067299999999999</v>
      </c>
      <c r="O13" s="69"/>
      <c r="P13" s="70">
        <f>MIN(P8:P10)</f>
        <v>10.4101</v>
      </c>
      <c r="Q13" s="69"/>
      <c r="R13" s="70">
        <f>MIN(R8:R10)</f>
        <v>13.286099999999999</v>
      </c>
      <c r="S13" s="71"/>
    </row>
    <row r="14" spans="1:20" ht="15" thickBot="1" x14ac:dyDescent="0.35">
      <c r="A14" s="72" t="s">
        <v>29</v>
      </c>
      <c r="B14" s="73"/>
      <c r="C14" s="73"/>
      <c r="D14" s="74">
        <f>MAX(D8:D10)</f>
        <v>6.548</v>
      </c>
      <c r="E14" s="73"/>
      <c r="F14" s="74">
        <f>MAX(F8:F10)</f>
        <v>14.861599999999999</v>
      </c>
      <c r="G14" s="73"/>
      <c r="H14" s="74">
        <f>MAX(H8:H10)</f>
        <v>9.9155999999999995</v>
      </c>
      <c r="I14" s="73"/>
      <c r="J14" s="74">
        <f>MAX(J8:J10)</f>
        <v>8.2373999999999992</v>
      </c>
      <c r="K14" s="73"/>
      <c r="L14" s="74">
        <f>MAX(L8:L10)</f>
        <v>26.863099999999999</v>
      </c>
      <c r="M14" s="73"/>
      <c r="N14" s="74">
        <f>MAX(N8:N10)</f>
        <v>28.973600000000001</v>
      </c>
      <c r="O14" s="73"/>
      <c r="P14" s="74">
        <f>MAX(P8:P10)</f>
        <v>13.042</v>
      </c>
      <c r="Q14" s="73"/>
      <c r="R14" s="74">
        <f>MAX(R8:R10)</f>
        <v>18.355699999999999</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4" t="s">
        <v>347</v>
      </c>
    </row>
    <row r="3" spans="1:19" ht="15" thickBot="1" x14ac:dyDescent="0.35">
      <c r="A3" s="15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row>
    <row r="6" spans="1:19" s="12" customFormat="1"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44942</v>
      </c>
      <c r="C8" s="60">
        <f>VLOOKUP($A8,'Return Data'!$B$7:$R$2292,4,0)</f>
        <v>82.183999999999997</v>
      </c>
      <c r="D8" s="60">
        <f>VLOOKUP($A8,'Return Data'!$B$7:$R$2292,10,0)</f>
        <v>4.7530000000000001</v>
      </c>
      <c r="E8" s="61">
        <f t="shared" ref="E8:E21" si="0">RANK(D8,D$8:D$21,0)</f>
        <v>8</v>
      </c>
      <c r="F8" s="60">
        <f>VLOOKUP($A8,'Return Data'!$B$7:$R$2292,11,0)</f>
        <v>15.57</v>
      </c>
      <c r="G8" s="61">
        <f t="shared" ref="G8:G21" si="1">RANK(F8,F$8:F$21,0)</f>
        <v>5</v>
      </c>
      <c r="H8" s="60">
        <f>VLOOKUP($A8,'Return Data'!$B$7:$R$2292,12,0)</f>
        <v>1.4636</v>
      </c>
      <c r="I8" s="61">
        <f t="shared" ref="I8:I21" si="2">RANK(H8,H$8:H$21,0)</f>
        <v>14</v>
      </c>
      <c r="J8" s="60">
        <f>VLOOKUP($A8,'Return Data'!$B$7:$R$2292,13,0)</f>
        <v>-2.2578999999999998</v>
      </c>
      <c r="K8" s="61">
        <f t="shared" ref="K8:K21" si="3">RANK(J8,J$8:J$21,0)</f>
        <v>14</v>
      </c>
      <c r="L8" s="60">
        <f>VLOOKUP($A8,'Return Data'!$B$7:$R$2292,17,0)</f>
        <v>16.005099999999999</v>
      </c>
      <c r="M8" s="61">
        <f t="shared" ref="M8:M21" si="4">RANK(L8,L$8:L$21,0)</f>
        <v>9</v>
      </c>
      <c r="N8" s="60">
        <f>VLOOKUP($A8,'Return Data'!$B$7:$R$2292,14,0)</f>
        <v>16.446100000000001</v>
      </c>
      <c r="O8" s="61">
        <f t="shared" ref="O8:O21" si="5">RANK(N8,N$8:N$21,0)</f>
        <v>10</v>
      </c>
      <c r="P8" s="60">
        <f>VLOOKUP($A8,'Return Data'!$B$7:$R$2292,15,0)</f>
        <v>2.5893000000000002</v>
      </c>
      <c r="Q8" s="61">
        <f>RANK(P8,P$8:P$21,0)</f>
        <v>12</v>
      </c>
      <c r="R8" s="60">
        <f>VLOOKUP($A8,'Return Data'!$B$7:$R$2292,16,0)</f>
        <v>16.0398</v>
      </c>
      <c r="S8" s="62">
        <f t="shared" ref="S8:S21" si="6">RANK(R8,R$8:R$21,0)</f>
        <v>5</v>
      </c>
    </row>
    <row r="9" spans="1:19" s="63" customFormat="1" x14ac:dyDescent="0.3">
      <c r="A9" s="58" t="s">
        <v>12</v>
      </c>
      <c r="B9" s="59">
        <f>VLOOKUP($A9,'Return Data'!$B$7:$R$2292,3,0)</f>
        <v>44942</v>
      </c>
      <c r="C9" s="60">
        <f>VLOOKUP($A9,'Return Data'!$B$7:$R$2292,4,0)</f>
        <v>493.65699999999998</v>
      </c>
      <c r="D9" s="60">
        <f>VLOOKUP($A9,'Return Data'!$B$7:$R$2292,10,0)</f>
        <v>4.5655000000000001</v>
      </c>
      <c r="E9" s="61">
        <f t="shared" si="0"/>
        <v>9</v>
      </c>
      <c r="F9" s="60">
        <f>VLOOKUP($A9,'Return Data'!$B$7:$R$2292,11,0)</f>
        <v>14.672700000000001</v>
      </c>
      <c r="G9" s="61">
        <f t="shared" si="1"/>
        <v>6</v>
      </c>
      <c r="H9" s="60">
        <f>VLOOKUP($A9,'Return Data'!$B$7:$R$2292,12,0)</f>
        <v>3.7789999999999999</v>
      </c>
      <c r="I9" s="61">
        <f t="shared" si="2"/>
        <v>9</v>
      </c>
      <c r="J9" s="60">
        <f>VLOOKUP($A9,'Return Data'!$B$7:$R$2292,13,0)</f>
        <v>-0.30840000000000001</v>
      </c>
      <c r="K9" s="61">
        <f t="shared" si="3"/>
        <v>8</v>
      </c>
      <c r="L9" s="60">
        <f>VLOOKUP($A9,'Return Data'!$B$7:$R$2292,17,0)</f>
        <v>16.450399999999998</v>
      </c>
      <c r="M9" s="61">
        <f t="shared" si="4"/>
        <v>8</v>
      </c>
      <c r="N9" s="60">
        <f>VLOOKUP($A9,'Return Data'!$B$7:$R$2292,14,0)</f>
        <v>16.9084</v>
      </c>
      <c r="O9" s="61">
        <f t="shared" si="5"/>
        <v>8</v>
      </c>
      <c r="P9" s="60">
        <f>VLOOKUP($A9,'Return Data'!$B$7:$R$2292,15,0)</f>
        <v>9.2401999999999997</v>
      </c>
      <c r="Q9" s="61">
        <f>RANK(P9,P$8:P$21,0)</f>
        <v>9</v>
      </c>
      <c r="R9" s="60">
        <f>VLOOKUP($A9,'Return Data'!$B$7:$R$2292,16,0)</f>
        <v>15.4246</v>
      </c>
      <c r="S9" s="62">
        <f t="shared" si="6"/>
        <v>7</v>
      </c>
    </row>
    <row r="10" spans="1:19" s="63" customFormat="1" x14ac:dyDescent="0.3">
      <c r="A10" s="102" t="s">
        <v>2056</v>
      </c>
      <c r="B10" s="59">
        <f>VLOOKUP($A10,'Return Data'!$B$7:$R$2292,3,0)</f>
        <v>44942</v>
      </c>
      <c r="C10" s="60">
        <f>VLOOKUP($A10,'Return Data'!$B$7:$R$2292,4,0)</f>
        <v>66.363699999999994</v>
      </c>
      <c r="D10" s="60">
        <f>VLOOKUP($A10,'Return Data'!$B$7:$R$2292,10,0)</f>
        <v>6.8468999999999998</v>
      </c>
      <c r="E10" s="61">
        <f t="shared" si="0"/>
        <v>3</v>
      </c>
      <c r="F10" s="60">
        <f>VLOOKUP($A10,'Return Data'!$B$7:$R$2292,11,0)</f>
        <v>16.335699999999999</v>
      </c>
      <c r="G10" s="61">
        <f t="shared" si="1"/>
        <v>3</v>
      </c>
      <c r="H10" s="60">
        <f>VLOOKUP($A10,'Return Data'!$B$7:$R$2292,12,0)</f>
        <v>4.8002000000000002</v>
      </c>
      <c r="I10" s="61">
        <f t="shared" si="2"/>
        <v>6</v>
      </c>
      <c r="J10" s="60">
        <f>VLOOKUP($A10,'Return Data'!$B$7:$R$2292,13,0)</f>
        <v>0.1172</v>
      </c>
      <c r="K10" s="61">
        <f t="shared" si="3"/>
        <v>7</v>
      </c>
      <c r="L10" s="60">
        <f>VLOOKUP($A10,'Return Data'!$B$7:$R$2292,17,0)</f>
        <v>19.6966</v>
      </c>
      <c r="M10" s="61">
        <f t="shared" si="4"/>
        <v>4</v>
      </c>
      <c r="N10" s="60">
        <f>VLOOKUP($A10,'Return Data'!$B$7:$R$2292,14,0)</f>
        <v>18.742899999999999</v>
      </c>
      <c r="O10" s="61">
        <f t="shared" si="5"/>
        <v>5</v>
      </c>
      <c r="P10" s="60">
        <f>VLOOKUP($A10,'Return Data'!$B$7:$R$2292,15,0)</f>
        <v>10.036799999999999</v>
      </c>
      <c r="Q10" s="61">
        <f>RANK(P10,P$8:P$21,0)</f>
        <v>7</v>
      </c>
      <c r="R10" s="60">
        <f>VLOOKUP($A10,'Return Data'!$B$7:$R$2292,16,0)</f>
        <v>18.286999999999999</v>
      </c>
      <c r="S10" s="62">
        <f t="shared" si="6"/>
        <v>1</v>
      </c>
    </row>
    <row r="11" spans="1:19" s="63" customFormat="1" x14ac:dyDescent="0.3">
      <c r="A11" s="58" t="s">
        <v>13</v>
      </c>
      <c r="B11" s="59">
        <f>VLOOKUP($A11,'Return Data'!$B$7:$R$2292,3,0)</f>
        <v>44942</v>
      </c>
      <c r="C11" s="60">
        <f>VLOOKUP($A11,'Return Data'!$B$7:$R$2292,4,0)</f>
        <v>302.19</v>
      </c>
      <c r="D11" s="60">
        <f>VLOOKUP($A11,'Return Data'!$B$7:$R$2292,10,0)</f>
        <v>7.5065</v>
      </c>
      <c r="E11" s="61">
        <f t="shared" si="0"/>
        <v>2</v>
      </c>
      <c r="F11" s="60">
        <f>VLOOKUP($A11,'Return Data'!$B$7:$R$2292,11,0)</f>
        <v>15.631</v>
      </c>
      <c r="G11" s="61">
        <f t="shared" si="1"/>
        <v>4</v>
      </c>
      <c r="H11" s="60">
        <f>VLOOKUP($A11,'Return Data'!$B$7:$R$2292,12,0)</f>
        <v>6.9207000000000001</v>
      </c>
      <c r="I11" s="61">
        <f t="shared" si="2"/>
        <v>3</v>
      </c>
      <c r="J11" s="60">
        <f>VLOOKUP($A11,'Return Data'!$B$7:$R$2292,13,0)</f>
        <v>10.236000000000001</v>
      </c>
      <c r="K11" s="61">
        <f t="shared" si="3"/>
        <v>1</v>
      </c>
      <c r="L11" s="60">
        <f>VLOOKUP($A11,'Return Data'!$B$7:$R$2292,17,0)</f>
        <v>22.671800000000001</v>
      </c>
      <c r="M11" s="61">
        <f t="shared" si="4"/>
        <v>3</v>
      </c>
      <c r="N11" s="60">
        <f>VLOOKUP($A11,'Return Data'!$B$7:$R$2292,14,0)</f>
        <v>24.635100000000001</v>
      </c>
      <c r="O11" s="61">
        <f t="shared" si="5"/>
        <v>1</v>
      </c>
      <c r="P11" s="60">
        <f>VLOOKUP($A11,'Return Data'!$B$7:$R$2292,15,0)</f>
        <v>14.0395</v>
      </c>
      <c r="Q11" s="61">
        <f>RANK(P11,P$8:P$21,0)</f>
        <v>1</v>
      </c>
      <c r="R11" s="60">
        <f>VLOOKUP($A11,'Return Data'!$B$7:$R$2292,16,0)</f>
        <v>17.848199999999999</v>
      </c>
      <c r="S11" s="62">
        <f t="shared" si="6"/>
        <v>2</v>
      </c>
    </row>
    <row r="12" spans="1:19" s="63" customFormat="1" x14ac:dyDescent="0.3">
      <c r="A12" s="58" t="s">
        <v>14</v>
      </c>
      <c r="B12" s="59">
        <f>VLOOKUP($A12,'Return Data'!$B$7:$R$2292,3,0)</f>
        <v>44942</v>
      </c>
      <c r="C12" s="60">
        <f>VLOOKUP($A12,'Return Data'!$B$7:$R$2292,4,0)</f>
        <v>17.11</v>
      </c>
      <c r="D12" s="60">
        <f>VLOOKUP($A12,'Return Data'!$B$7:$R$2292,10,0)</f>
        <v>5.8787000000000003</v>
      </c>
      <c r="E12" s="61">
        <f t="shared" si="0"/>
        <v>4</v>
      </c>
      <c r="F12" s="60">
        <f>VLOOKUP($A12,'Return Data'!$B$7:$R$2292,11,0)</f>
        <v>12.4918</v>
      </c>
      <c r="G12" s="61">
        <f t="shared" si="1"/>
        <v>8</v>
      </c>
      <c r="H12" s="60">
        <f>VLOOKUP($A12,'Return Data'!$B$7:$R$2292,12,0)</f>
        <v>2.8862999999999999</v>
      </c>
      <c r="I12" s="61">
        <f t="shared" si="2"/>
        <v>10</v>
      </c>
      <c r="J12" s="60">
        <f>VLOOKUP($A12,'Return Data'!$B$7:$R$2292,13,0)</f>
        <v>-1.0983000000000001</v>
      </c>
      <c r="K12" s="61">
        <f t="shared" si="3"/>
        <v>12</v>
      </c>
      <c r="L12" s="60">
        <f>VLOOKUP($A12,'Return Data'!$B$7:$R$2292,17,0)</f>
        <v>16.46</v>
      </c>
      <c r="M12" s="61">
        <f t="shared" si="4"/>
        <v>7</v>
      </c>
      <c r="N12" s="60">
        <f>VLOOKUP($A12,'Return Data'!$B$7:$R$2292,14,0)</f>
        <v>15.744400000000001</v>
      </c>
      <c r="O12" s="61">
        <f t="shared" si="5"/>
        <v>11</v>
      </c>
      <c r="P12" s="60"/>
      <c r="Q12" s="61"/>
      <c r="R12" s="60">
        <f>VLOOKUP($A12,'Return Data'!$B$7:$R$2292,16,0)</f>
        <v>12.9483</v>
      </c>
      <c r="S12" s="62">
        <f t="shared" si="6"/>
        <v>13</v>
      </c>
    </row>
    <row r="13" spans="1:19" s="63" customFormat="1" x14ac:dyDescent="0.3">
      <c r="A13" s="58" t="s">
        <v>15</v>
      </c>
      <c r="B13" s="59">
        <f>VLOOKUP($A13,'Return Data'!$B$7:$R$2292,3,0)</f>
        <v>44942</v>
      </c>
      <c r="C13" s="60">
        <f>VLOOKUP($A13,'Return Data'!$B$7:$R$2292,4,0)</f>
        <v>103.032</v>
      </c>
      <c r="D13" s="60">
        <f>VLOOKUP($A13,'Return Data'!$B$7:$R$2292,10,0)</f>
        <v>3.9205000000000001</v>
      </c>
      <c r="E13" s="61">
        <f t="shared" si="0"/>
        <v>11</v>
      </c>
      <c r="F13" s="60">
        <f>VLOOKUP($A13,'Return Data'!$B$7:$R$2292,11,0)</f>
        <v>12.149800000000001</v>
      </c>
      <c r="G13" s="61">
        <f t="shared" si="1"/>
        <v>9</v>
      </c>
      <c r="H13" s="60">
        <f>VLOOKUP($A13,'Return Data'!$B$7:$R$2292,12,0)</f>
        <v>2.6419999999999999</v>
      </c>
      <c r="I13" s="61">
        <f t="shared" si="2"/>
        <v>11</v>
      </c>
      <c r="J13" s="60">
        <f>VLOOKUP($A13,'Return Data'!$B$7:$R$2292,13,0)</f>
        <v>-0.50019999999999998</v>
      </c>
      <c r="K13" s="61">
        <f t="shared" si="3"/>
        <v>10</v>
      </c>
      <c r="L13" s="60">
        <f>VLOOKUP($A13,'Return Data'!$B$7:$R$2292,17,0)</f>
        <v>28.648900000000001</v>
      </c>
      <c r="M13" s="61">
        <f t="shared" si="4"/>
        <v>1</v>
      </c>
      <c r="N13" s="60">
        <f>VLOOKUP($A13,'Return Data'!$B$7:$R$2292,14,0)</f>
        <v>24.6312</v>
      </c>
      <c r="O13" s="61">
        <f t="shared" si="5"/>
        <v>2</v>
      </c>
      <c r="P13" s="60">
        <f>VLOOKUP($A13,'Return Data'!$B$7:$R$2292,15,0)</f>
        <v>10.718999999999999</v>
      </c>
      <c r="Q13" s="61">
        <f t="shared" ref="Q13:Q19" si="7">RANK(P13,P$8:P$21,0)</f>
        <v>6</v>
      </c>
      <c r="R13" s="60">
        <f>VLOOKUP($A13,'Return Data'!$B$7:$R$2292,16,0)</f>
        <v>16.669799999999999</v>
      </c>
      <c r="S13" s="62">
        <f t="shared" si="6"/>
        <v>3</v>
      </c>
    </row>
    <row r="14" spans="1:19" s="63" customFormat="1" x14ac:dyDescent="0.3">
      <c r="A14" s="58" t="s">
        <v>16</v>
      </c>
      <c r="B14" s="59">
        <f>VLOOKUP($A14,'Return Data'!$B$7:$R$2292,3,0)</f>
        <v>44942</v>
      </c>
      <c r="C14" s="60">
        <f>VLOOKUP($A14,'Return Data'!$B$7:$R$2292,4,0)</f>
        <v>19.773499999999999</v>
      </c>
      <c r="D14" s="60">
        <f>VLOOKUP($A14,'Return Data'!$B$7:$R$2292,10,0)</f>
        <v>3.4076</v>
      </c>
      <c r="E14" s="61">
        <f t="shared" si="0"/>
        <v>13</v>
      </c>
      <c r="F14" s="60">
        <f>VLOOKUP($A14,'Return Data'!$B$7:$R$2292,11,0)</f>
        <v>10.0319</v>
      </c>
      <c r="G14" s="61">
        <f t="shared" si="1"/>
        <v>14</v>
      </c>
      <c r="H14" s="60">
        <f>VLOOKUP($A14,'Return Data'!$B$7:$R$2292,12,0)</f>
        <v>2.0461999999999998</v>
      </c>
      <c r="I14" s="61">
        <f t="shared" si="2"/>
        <v>13</v>
      </c>
      <c r="J14" s="60">
        <f>VLOOKUP($A14,'Return Data'!$B$7:$R$2292,13,0)</f>
        <v>-2.0076000000000001</v>
      </c>
      <c r="K14" s="61">
        <f t="shared" si="3"/>
        <v>13</v>
      </c>
      <c r="L14" s="60">
        <f>VLOOKUP($A14,'Return Data'!$B$7:$R$2292,17,0)</f>
        <v>13.6684</v>
      </c>
      <c r="M14" s="61">
        <f t="shared" si="4"/>
        <v>13</v>
      </c>
      <c r="N14" s="60">
        <f>VLOOKUP($A14,'Return Data'!$B$7:$R$2292,14,0)</f>
        <v>14.7127</v>
      </c>
      <c r="O14" s="61">
        <f t="shared" si="5"/>
        <v>13</v>
      </c>
      <c r="P14" s="60">
        <f>VLOOKUP($A14,'Return Data'!$B$7:$R$2292,15,0)</f>
        <v>4.8270999999999997</v>
      </c>
      <c r="Q14" s="61">
        <f t="shared" si="7"/>
        <v>11</v>
      </c>
      <c r="R14" s="60">
        <f>VLOOKUP($A14,'Return Data'!$B$7:$R$2292,16,0)</f>
        <v>9.6995000000000005</v>
      </c>
      <c r="S14" s="62">
        <f t="shared" si="6"/>
        <v>14</v>
      </c>
    </row>
    <row r="15" spans="1:19" s="63" customFormat="1" x14ac:dyDescent="0.3">
      <c r="A15" s="108" t="s">
        <v>17</v>
      </c>
      <c r="B15" s="59">
        <f>VLOOKUP($A15,'Return Data'!$B$7:$R$2292,3,0)</f>
        <v>44942</v>
      </c>
      <c r="C15" s="60">
        <f>VLOOKUP($A15,'Return Data'!$B$7:$R$2292,4,0)</f>
        <v>59.802700000000002</v>
      </c>
      <c r="D15" s="60">
        <f>VLOOKUP($A15,'Return Data'!$B$7:$R$2292,10,0)</f>
        <v>8.9162999999999997</v>
      </c>
      <c r="E15" s="61">
        <f t="shared" si="0"/>
        <v>1</v>
      </c>
      <c r="F15" s="60">
        <f>VLOOKUP($A15,'Return Data'!$B$7:$R$2292,11,0)</f>
        <v>17.854800000000001</v>
      </c>
      <c r="G15" s="61">
        <f t="shared" si="1"/>
        <v>1</v>
      </c>
      <c r="H15" s="60">
        <f>VLOOKUP($A15,'Return Data'!$B$7:$R$2292,12,0)</f>
        <v>7.4661999999999997</v>
      </c>
      <c r="I15" s="61">
        <f t="shared" si="2"/>
        <v>2</v>
      </c>
      <c r="J15" s="60">
        <f>VLOOKUP($A15,'Return Data'!$B$7:$R$2292,13,0)</f>
        <v>1.0653999999999999</v>
      </c>
      <c r="K15" s="61">
        <f t="shared" si="3"/>
        <v>6</v>
      </c>
      <c r="L15" s="60">
        <f>VLOOKUP($A15,'Return Data'!$B$7:$R$2292,17,0)</f>
        <v>17.748999999999999</v>
      </c>
      <c r="M15" s="61">
        <f t="shared" si="4"/>
        <v>6</v>
      </c>
      <c r="N15" s="60">
        <f>VLOOKUP($A15,'Return Data'!$B$7:$R$2292,14,0)</f>
        <v>17.0459</v>
      </c>
      <c r="O15" s="61">
        <f t="shared" si="5"/>
        <v>7</v>
      </c>
      <c r="P15" s="60">
        <f>VLOOKUP($A15,'Return Data'!$B$7:$R$2292,15,0)</f>
        <v>10.8452</v>
      </c>
      <c r="Q15" s="61">
        <f t="shared" si="7"/>
        <v>4</v>
      </c>
      <c r="R15" s="60">
        <f>VLOOKUP($A15,'Return Data'!$B$7:$R$2292,16,0)</f>
        <v>15.157999999999999</v>
      </c>
      <c r="S15" s="62">
        <f t="shared" si="6"/>
        <v>8</v>
      </c>
    </row>
    <row r="16" spans="1:19" s="63" customFormat="1" x14ac:dyDescent="0.3">
      <c r="A16" s="58" t="s">
        <v>19</v>
      </c>
      <c r="B16" s="59">
        <f>VLOOKUP($A16,'Return Data'!$B$7:$R$2292,3,0)</f>
        <v>44942</v>
      </c>
      <c r="C16" s="60">
        <f>VLOOKUP($A16,'Return Data'!$B$7:$R$2292,4,0)</f>
        <v>136.3434</v>
      </c>
      <c r="D16" s="60">
        <f>VLOOKUP($A16,'Return Data'!$B$7:$R$2292,10,0)</f>
        <v>2.8576000000000001</v>
      </c>
      <c r="E16" s="61">
        <f t="shared" si="0"/>
        <v>14</v>
      </c>
      <c r="F16" s="60">
        <f>VLOOKUP($A16,'Return Data'!$B$7:$R$2292,11,0)</f>
        <v>11.85</v>
      </c>
      <c r="G16" s="61">
        <f t="shared" si="1"/>
        <v>11</v>
      </c>
      <c r="H16" s="60">
        <f>VLOOKUP($A16,'Return Data'!$B$7:$R$2292,12,0)</f>
        <v>2.2568999999999999</v>
      </c>
      <c r="I16" s="61">
        <f t="shared" si="2"/>
        <v>12</v>
      </c>
      <c r="J16" s="60">
        <f>VLOOKUP($A16,'Return Data'!$B$7:$R$2292,13,0)</f>
        <v>-0.50480000000000003</v>
      </c>
      <c r="K16" s="61">
        <f t="shared" si="3"/>
        <v>11</v>
      </c>
      <c r="L16" s="60">
        <f>VLOOKUP($A16,'Return Data'!$B$7:$R$2292,17,0)</f>
        <v>18.6158</v>
      </c>
      <c r="M16" s="61">
        <f t="shared" si="4"/>
        <v>5</v>
      </c>
      <c r="N16" s="60">
        <f>VLOOKUP($A16,'Return Data'!$B$7:$R$2292,14,0)</f>
        <v>18.943000000000001</v>
      </c>
      <c r="O16" s="61">
        <f t="shared" si="5"/>
        <v>4</v>
      </c>
      <c r="P16" s="60">
        <f>VLOOKUP($A16,'Return Data'!$B$7:$R$2292,15,0)</f>
        <v>10.813700000000001</v>
      </c>
      <c r="Q16" s="61">
        <f t="shared" si="7"/>
        <v>5</v>
      </c>
      <c r="R16" s="60">
        <f>VLOOKUP($A16,'Return Data'!$B$7:$R$2292,16,0)</f>
        <v>14.715299999999999</v>
      </c>
      <c r="S16" s="62">
        <f t="shared" si="6"/>
        <v>9</v>
      </c>
    </row>
    <row r="17" spans="1:21" s="63" customFormat="1" x14ac:dyDescent="0.3">
      <c r="A17" s="58" t="s">
        <v>20</v>
      </c>
      <c r="B17" s="59">
        <f>VLOOKUP($A17,'Return Data'!$B$7:$R$2292,3,0)</f>
        <v>44942</v>
      </c>
      <c r="C17" s="60">
        <f>VLOOKUP($A17,'Return Data'!$B$7:$R$2292,4,0)</f>
        <v>81.599999999999994</v>
      </c>
      <c r="D17" s="60">
        <f>VLOOKUP($A17,'Return Data'!$B$7:$R$2292,10,0)</f>
        <v>5.6721000000000004</v>
      </c>
      <c r="E17" s="61">
        <f t="shared" si="0"/>
        <v>6</v>
      </c>
      <c r="F17" s="60">
        <f>VLOOKUP($A17,'Return Data'!$B$7:$R$2292,11,0)</f>
        <v>11.796099999999999</v>
      </c>
      <c r="G17" s="61">
        <f t="shared" si="1"/>
        <v>12</v>
      </c>
      <c r="H17" s="60">
        <f>VLOOKUP($A17,'Return Data'!$B$7:$R$2292,12,0)</f>
        <v>5.2496</v>
      </c>
      <c r="I17" s="61">
        <f t="shared" si="2"/>
        <v>5</v>
      </c>
      <c r="J17" s="60">
        <f>VLOOKUP($A17,'Return Data'!$B$7:$R$2292,13,0)</f>
        <v>2.4481999999999999</v>
      </c>
      <c r="K17" s="61">
        <f t="shared" si="3"/>
        <v>3</v>
      </c>
      <c r="L17" s="60">
        <f>VLOOKUP($A17,'Return Data'!$B$7:$R$2292,17,0)</f>
        <v>12.259600000000001</v>
      </c>
      <c r="M17" s="61">
        <f t="shared" si="4"/>
        <v>14</v>
      </c>
      <c r="N17" s="60">
        <f>VLOOKUP($A17,'Return Data'!$B$7:$R$2292,14,0)</f>
        <v>14.4153</v>
      </c>
      <c r="O17" s="61">
        <f t="shared" si="5"/>
        <v>14</v>
      </c>
      <c r="P17" s="60">
        <f>VLOOKUP($A17,'Return Data'!$B$7:$R$2292,15,0)</f>
        <v>8.3271999999999995</v>
      </c>
      <c r="Q17" s="61">
        <f t="shared" si="7"/>
        <v>10</v>
      </c>
      <c r="R17" s="60">
        <f>VLOOKUP($A17,'Return Data'!$B$7:$R$2292,16,0)</f>
        <v>13.2614</v>
      </c>
      <c r="S17" s="62">
        <f t="shared" si="6"/>
        <v>11</v>
      </c>
    </row>
    <row r="18" spans="1:21" s="63" customFormat="1" x14ac:dyDescent="0.3">
      <c r="A18" s="58" t="s">
        <v>21</v>
      </c>
      <c r="B18" s="59">
        <f>VLOOKUP($A18,'Return Data'!$B$7:$R$2292,3,0)</f>
        <v>44942</v>
      </c>
      <c r="C18" s="60">
        <f>VLOOKUP($A18,'Return Data'!$B$7:$R$2292,4,0)</f>
        <v>229.3004</v>
      </c>
      <c r="D18" s="60">
        <f>VLOOKUP($A18,'Return Data'!$B$7:$R$2292,10,0)</f>
        <v>4.2497999999999996</v>
      </c>
      <c r="E18" s="61">
        <f t="shared" si="0"/>
        <v>10</v>
      </c>
      <c r="F18" s="60">
        <f>VLOOKUP($A18,'Return Data'!$B$7:$R$2292,11,0)</f>
        <v>13.368399999999999</v>
      </c>
      <c r="G18" s="61">
        <f t="shared" si="1"/>
        <v>7</v>
      </c>
      <c r="H18" s="60">
        <f>VLOOKUP($A18,'Return Data'!$B$7:$R$2292,12,0)</f>
        <v>5.6840999999999999</v>
      </c>
      <c r="I18" s="61">
        <f t="shared" si="2"/>
        <v>4</v>
      </c>
      <c r="J18" s="60">
        <f>VLOOKUP($A18,'Return Data'!$B$7:$R$2292,13,0)</f>
        <v>2.1939000000000002</v>
      </c>
      <c r="K18" s="61">
        <f t="shared" si="3"/>
        <v>4</v>
      </c>
      <c r="L18" s="60">
        <f>VLOOKUP($A18,'Return Data'!$B$7:$R$2292,17,0)</f>
        <v>14.917299999999999</v>
      </c>
      <c r="M18" s="61">
        <f t="shared" si="4"/>
        <v>11</v>
      </c>
      <c r="N18" s="60">
        <f>VLOOKUP($A18,'Return Data'!$B$7:$R$2292,14,0)</f>
        <v>15.2951</v>
      </c>
      <c r="O18" s="61">
        <f t="shared" si="5"/>
        <v>12</v>
      </c>
      <c r="P18" s="60">
        <f>VLOOKUP($A18,'Return Data'!$B$7:$R$2292,15,0)</f>
        <v>9.3363999999999994</v>
      </c>
      <c r="Q18" s="61">
        <f t="shared" si="7"/>
        <v>8</v>
      </c>
      <c r="R18" s="60">
        <f>VLOOKUP($A18,'Return Data'!$B$7:$R$2292,16,0)</f>
        <v>16.201000000000001</v>
      </c>
      <c r="S18" s="62">
        <f t="shared" si="6"/>
        <v>4</v>
      </c>
    </row>
    <row r="19" spans="1:21" s="63" customFormat="1" x14ac:dyDescent="0.3">
      <c r="A19" s="58" t="s">
        <v>24</v>
      </c>
      <c r="B19" s="59">
        <f>VLOOKUP($A19,'Return Data'!$B$7:$R$2292,3,0)</f>
        <v>44942</v>
      </c>
      <c r="C19" s="60">
        <f>VLOOKUP($A19,'Return Data'!$B$7:$R$2292,4,0)</f>
        <v>488.65030000000002</v>
      </c>
      <c r="D19" s="60">
        <f>VLOOKUP($A19,'Return Data'!$B$7:$R$2292,10,0)</f>
        <v>5.7427999999999999</v>
      </c>
      <c r="E19" s="61">
        <f t="shared" si="0"/>
        <v>5</v>
      </c>
      <c r="F19" s="60">
        <f>VLOOKUP($A19,'Return Data'!$B$7:$R$2292,11,0)</f>
        <v>17.429300000000001</v>
      </c>
      <c r="G19" s="61">
        <f t="shared" si="1"/>
        <v>2</v>
      </c>
      <c r="H19" s="60">
        <f>VLOOKUP($A19,'Return Data'!$B$7:$R$2292,12,0)</f>
        <v>9.2067999999999994</v>
      </c>
      <c r="I19" s="61">
        <f t="shared" si="2"/>
        <v>1</v>
      </c>
      <c r="J19" s="60">
        <f>VLOOKUP($A19,'Return Data'!$B$7:$R$2292,13,0)</f>
        <v>9.0554000000000006</v>
      </c>
      <c r="K19" s="61">
        <f t="shared" si="3"/>
        <v>2</v>
      </c>
      <c r="L19" s="60">
        <f>VLOOKUP($A19,'Return Data'!$B$7:$R$2292,17,0)</f>
        <v>25.1187</v>
      </c>
      <c r="M19" s="61">
        <f t="shared" si="4"/>
        <v>2</v>
      </c>
      <c r="N19" s="60">
        <f>VLOOKUP($A19,'Return Data'!$B$7:$R$2292,14,0)</f>
        <v>22.780999999999999</v>
      </c>
      <c r="O19" s="61">
        <f t="shared" si="5"/>
        <v>3</v>
      </c>
      <c r="P19" s="60">
        <f>VLOOKUP($A19,'Return Data'!$B$7:$R$2292,15,0)</f>
        <v>10.858000000000001</v>
      </c>
      <c r="Q19" s="61">
        <f t="shared" si="7"/>
        <v>3</v>
      </c>
      <c r="R19" s="60">
        <f>VLOOKUP($A19,'Return Data'!$B$7:$R$2292,16,0)</f>
        <v>14.4498</v>
      </c>
      <c r="S19" s="62">
        <f t="shared" si="6"/>
        <v>10</v>
      </c>
    </row>
    <row r="20" spans="1:21" s="63" customFormat="1" x14ac:dyDescent="0.3">
      <c r="A20" s="58" t="s">
        <v>25</v>
      </c>
      <c r="B20" s="59">
        <f>VLOOKUP($A20,'Return Data'!$B$7:$R$2292,3,0)</f>
        <v>44942</v>
      </c>
      <c r="C20" s="60">
        <f>VLOOKUP($A20,'Return Data'!$B$7:$R$2292,4,0)</f>
        <v>18.170000000000002</v>
      </c>
      <c r="D20" s="60">
        <f>VLOOKUP($A20,'Return Data'!$B$7:$R$2292,10,0)</f>
        <v>4.7866</v>
      </c>
      <c r="E20" s="61">
        <f t="shared" si="0"/>
        <v>7</v>
      </c>
      <c r="F20" s="60">
        <f>VLOOKUP($A20,'Return Data'!$B$7:$R$2292,11,0)</f>
        <v>11.1995</v>
      </c>
      <c r="G20" s="61">
        <f t="shared" si="1"/>
        <v>13</v>
      </c>
      <c r="H20" s="60">
        <f>VLOOKUP($A20,'Return Data'!$B$7:$R$2292,12,0)</f>
        <v>4.7866</v>
      </c>
      <c r="I20" s="61">
        <f t="shared" si="2"/>
        <v>7</v>
      </c>
      <c r="J20" s="60">
        <f>VLOOKUP($A20,'Return Data'!$B$7:$R$2292,13,0)</f>
        <v>1.5084</v>
      </c>
      <c r="K20" s="61">
        <f t="shared" si="3"/>
        <v>5</v>
      </c>
      <c r="L20" s="60">
        <f>VLOOKUP($A20,'Return Data'!$B$7:$R$2292,17,0)</f>
        <v>15.9476</v>
      </c>
      <c r="M20" s="61">
        <f t="shared" si="4"/>
        <v>10</v>
      </c>
      <c r="N20" s="60">
        <f>VLOOKUP($A20,'Return Data'!$B$7:$R$2292,14,0)</f>
        <v>17.5898</v>
      </c>
      <c r="O20" s="61">
        <f t="shared" si="5"/>
        <v>6</v>
      </c>
      <c r="P20" s="60"/>
      <c r="Q20" s="61"/>
      <c r="R20" s="60">
        <f>VLOOKUP($A20,'Return Data'!$B$7:$R$2292,16,0)</f>
        <v>15.6069</v>
      </c>
      <c r="S20" s="62">
        <f t="shared" si="6"/>
        <v>6</v>
      </c>
    </row>
    <row r="21" spans="1:21" s="63" customFormat="1" x14ac:dyDescent="0.3">
      <c r="A21" s="58" t="s">
        <v>26</v>
      </c>
      <c r="B21" s="59">
        <f>VLOOKUP($A21,'Return Data'!$B$7:$R$2292,3,0)</f>
        <v>44942</v>
      </c>
      <c r="C21" s="60">
        <f>VLOOKUP($A21,'Return Data'!$B$7:$R$2292,4,0)</f>
        <v>111.398</v>
      </c>
      <c r="D21" s="60">
        <f>VLOOKUP($A21,'Return Data'!$B$7:$R$2292,10,0)</f>
        <v>3.6638000000000002</v>
      </c>
      <c r="E21" s="61">
        <f t="shared" si="0"/>
        <v>12</v>
      </c>
      <c r="F21" s="60">
        <f>VLOOKUP($A21,'Return Data'!$B$7:$R$2292,11,0)</f>
        <v>11.9009</v>
      </c>
      <c r="G21" s="61">
        <f t="shared" si="1"/>
        <v>10</v>
      </c>
      <c r="H21" s="60">
        <f>VLOOKUP($A21,'Return Data'!$B$7:$R$2292,12,0)</f>
        <v>4.4048999999999996</v>
      </c>
      <c r="I21" s="61">
        <f t="shared" si="2"/>
        <v>8</v>
      </c>
      <c r="J21" s="60">
        <f>VLOOKUP($A21,'Return Data'!$B$7:$R$2292,13,0)</f>
        <v>-0.31390000000000001</v>
      </c>
      <c r="K21" s="61">
        <f t="shared" si="3"/>
        <v>9</v>
      </c>
      <c r="L21" s="60">
        <f>VLOOKUP($A21,'Return Data'!$B$7:$R$2292,17,0)</f>
        <v>14.089</v>
      </c>
      <c r="M21" s="61">
        <f t="shared" si="4"/>
        <v>12</v>
      </c>
      <c r="N21" s="60">
        <f>VLOOKUP($A21,'Return Data'!$B$7:$R$2292,14,0)</f>
        <v>16.8689</v>
      </c>
      <c r="O21" s="61">
        <f t="shared" si="5"/>
        <v>9</v>
      </c>
      <c r="P21" s="60">
        <f>VLOOKUP($A21,'Return Data'!$B$7:$R$2292,15,0)</f>
        <v>12.1959</v>
      </c>
      <c r="Q21" s="61">
        <f>RANK(P21,P$8:P$21,0)</f>
        <v>2</v>
      </c>
      <c r="R21" s="60">
        <f>VLOOKUP($A21,'Return Data'!$B$7:$R$2292,16,0)</f>
        <v>13.097099999999999</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5.1976928571428553</v>
      </c>
      <c r="E23" s="69"/>
      <c r="F23" s="70">
        <f>AVERAGE(F8:F21)</f>
        <v>13.734421428571432</v>
      </c>
      <c r="G23" s="69"/>
      <c r="H23" s="70">
        <f>AVERAGE(H8:H21)</f>
        <v>4.5423642857142861</v>
      </c>
      <c r="I23" s="69"/>
      <c r="J23" s="70">
        <f>AVERAGE(J8:J21)</f>
        <v>1.4023857142857146</v>
      </c>
      <c r="K23" s="69"/>
      <c r="L23" s="70">
        <f>AVERAGE(L8:L21)</f>
        <v>18.0213</v>
      </c>
      <c r="M23" s="69"/>
      <c r="N23" s="70">
        <f>AVERAGE(N8:N21)</f>
        <v>18.197128571428571</v>
      </c>
      <c r="O23" s="69"/>
      <c r="P23" s="70">
        <f>AVERAGE(P8:P21)</f>
        <v>9.485691666666666</v>
      </c>
      <c r="Q23" s="69"/>
      <c r="R23" s="70">
        <f>AVERAGE(R8:R21)</f>
        <v>14.95762142857143</v>
      </c>
      <c r="S23" s="71"/>
    </row>
    <row r="24" spans="1:21" s="63" customFormat="1" x14ac:dyDescent="0.3">
      <c r="A24" s="68" t="s">
        <v>28</v>
      </c>
      <c r="B24" s="69"/>
      <c r="C24" s="69"/>
      <c r="D24" s="70">
        <f>MIN(D8:D21)</f>
        <v>2.8576000000000001</v>
      </c>
      <c r="E24" s="69"/>
      <c r="F24" s="70">
        <f>MIN(F8:F21)</f>
        <v>10.0319</v>
      </c>
      <c r="G24" s="69"/>
      <c r="H24" s="70">
        <f>MIN(H8:H21)</f>
        <v>1.4636</v>
      </c>
      <c r="I24" s="69"/>
      <c r="J24" s="70">
        <f>MIN(J8:J21)</f>
        <v>-2.2578999999999998</v>
      </c>
      <c r="K24" s="69"/>
      <c r="L24" s="70">
        <f>MIN(L8:L21)</f>
        <v>12.259600000000001</v>
      </c>
      <c r="M24" s="69"/>
      <c r="N24" s="70">
        <f>MIN(N8:N21)</f>
        <v>14.4153</v>
      </c>
      <c r="O24" s="69"/>
      <c r="P24" s="70">
        <f>MIN(P8:P21)</f>
        <v>2.5893000000000002</v>
      </c>
      <c r="Q24" s="69"/>
      <c r="R24" s="70">
        <f>MIN(R8:R21)</f>
        <v>9.6995000000000005</v>
      </c>
      <c r="S24" s="71"/>
    </row>
    <row r="25" spans="1:21" s="63" customFormat="1" ht="15" thickBot="1" x14ac:dyDescent="0.35">
      <c r="A25" s="72" t="s">
        <v>29</v>
      </c>
      <c r="B25" s="73"/>
      <c r="C25" s="73"/>
      <c r="D25" s="74">
        <f>MAX(D8:D21)</f>
        <v>8.9162999999999997</v>
      </c>
      <c r="E25" s="73"/>
      <c r="F25" s="74">
        <f>MAX(F8:F21)</f>
        <v>17.854800000000001</v>
      </c>
      <c r="G25" s="73"/>
      <c r="H25" s="74">
        <f>MAX(H8:H21)</f>
        <v>9.2067999999999994</v>
      </c>
      <c r="I25" s="73"/>
      <c r="J25" s="74">
        <f>MAX(J8:J21)</f>
        <v>10.236000000000001</v>
      </c>
      <c r="K25" s="73"/>
      <c r="L25" s="74">
        <f>MAX(L8:L21)</f>
        <v>28.648900000000001</v>
      </c>
      <c r="M25" s="73"/>
      <c r="N25" s="74">
        <f>MAX(N8:N21)</f>
        <v>24.635100000000001</v>
      </c>
      <c r="O25" s="73"/>
      <c r="P25" s="74">
        <f>MAX(P8:P21)</f>
        <v>14.0395</v>
      </c>
      <c r="Q25" s="73"/>
      <c r="R25" s="74">
        <f>MAX(R8:R21)</f>
        <v>18.286999999999999</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EJAH7y2ws+jVbEBwdZZ67og39uiCYGwD3NDXL78BJyn/J18BGYQ66b7y0zMFa/Qm+y6Lvg948UwDEazNTA06DA==" saltValue="lmL3tty8Cj6BtrNbyaeLz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725</v>
      </c>
      <c r="B8" s="59">
        <f>VLOOKUP($A8,'Return Data'!$B$7:$R$2292,3,0)</f>
        <v>44942</v>
      </c>
      <c r="C8" s="60">
        <f>VLOOKUP($A8,'Return Data'!$B$7:$R$2292,4,0)</f>
        <v>298.12</v>
      </c>
      <c r="D8" s="60">
        <f>VLOOKUP($A8,'Return Data'!$B$7:$R$2292,10,0)</f>
        <v>9.1255000000000006</v>
      </c>
      <c r="E8" s="61">
        <f t="shared" ref="E8:E14" si="0">RANK(D8,D$8:D$14,0)</f>
        <v>1</v>
      </c>
      <c r="F8" s="60">
        <f>VLOOKUP($A8,'Return Data'!$B$7:$R$2292,11,0)</f>
        <v>19.482199999999999</v>
      </c>
      <c r="G8" s="61">
        <f t="shared" ref="G8:G14" si="1">RANK(F8,F$8:F$14,0)</f>
        <v>1</v>
      </c>
      <c r="H8" s="60">
        <f>VLOOKUP($A8,'Return Data'!$B$7:$R$2292,12,0)</f>
        <v>7.7880000000000003</v>
      </c>
      <c r="I8" s="61">
        <f t="shared" ref="I8:I14" si="2">RANK(H8,H$8:H$14,0)</f>
        <v>1</v>
      </c>
      <c r="J8" s="60">
        <f>VLOOKUP($A8,'Return Data'!$B$7:$R$2292,13,0)</f>
        <v>5.5328999999999997</v>
      </c>
      <c r="K8" s="61">
        <f t="shared" ref="K8:K14" si="3">RANK(J8,J$8:J$14,0)</f>
        <v>2</v>
      </c>
      <c r="L8" s="60">
        <f>VLOOKUP($A8,'Return Data'!$B$7:$R$2292,17,0)</f>
        <v>20.289000000000001</v>
      </c>
      <c r="M8" s="61">
        <f>RANK(L8,L$8:L$14,0)</f>
        <v>3</v>
      </c>
      <c r="N8" s="60">
        <f>VLOOKUP($A8,'Return Data'!$B$7:$R$2292,14,0)</f>
        <v>18.606999999999999</v>
      </c>
      <c r="O8" s="61">
        <f>RANK(N8,N$8:N$14,0)</f>
        <v>3</v>
      </c>
      <c r="P8" s="60">
        <f>VLOOKUP($A8,'Return Data'!$B$7:$R$2292,15,0)</f>
        <v>8.8557000000000006</v>
      </c>
      <c r="Q8" s="61">
        <f>RANK(P8,P$8:P$14,0)</f>
        <v>5</v>
      </c>
      <c r="R8" s="60">
        <f>VLOOKUP($A8,'Return Data'!$B$7:$R$2292,16,0)</f>
        <v>12.001300000000001</v>
      </c>
      <c r="S8" s="62">
        <f t="shared" ref="S8:S14" si="4">RANK(R8,R$8:R$14,0)</f>
        <v>7</v>
      </c>
    </row>
    <row r="9" spans="1:20" x14ac:dyDescent="0.3">
      <c r="A9" s="58" t="s">
        <v>1683</v>
      </c>
      <c r="B9" s="59">
        <f>VLOOKUP($A9,'Return Data'!$B$7:$R$2292,3,0)</f>
        <v>44942</v>
      </c>
      <c r="C9" s="60">
        <f>VLOOKUP($A9,'Return Data'!$B$7:$R$2292,4,0)</f>
        <v>15.851000000000001</v>
      </c>
      <c r="D9" s="60">
        <f>VLOOKUP($A9,'Return Data'!$B$7:$R$2292,10,0)</f>
        <v>4.9318</v>
      </c>
      <c r="E9" s="61">
        <f t="shared" si="0"/>
        <v>4</v>
      </c>
      <c r="F9" s="60">
        <f>VLOOKUP($A9,'Return Data'!$B$7:$R$2292,11,0)</f>
        <v>14.3156</v>
      </c>
      <c r="G9" s="61">
        <f t="shared" si="1"/>
        <v>3</v>
      </c>
      <c r="H9" s="60">
        <f>VLOOKUP($A9,'Return Data'!$B$7:$R$2292,12,0)</f>
        <v>6.3326000000000002</v>
      </c>
      <c r="I9" s="61">
        <f t="shared" si="2"/>
        <v>2</v>
      </c>
      <c r="J9" s="60">
        <f>VLOOKUP($A9,'Return Data'!$B$7:$R$2292,13,0)</f>
        <v>4.4203000000000001</v>
      </c>
      <c r="K9" s="61">
        <f t="shared" si="3"/>
        <v>3</v>
      </c>
      <c r="L9" s="60"/>
      <c r="M9" s="61"/>
      <c r="N9" s="60"/>
      <c r="O9" s="61"/>
      <c r="P9" s="60"/>
      <c r="Q9" s="61"/>
      <c r="R9" s="60">
        <f>VLOOKUP($A9,'Return Data'!$B$7:$R$2292,16,0)</f>
        <v>24.797699999999999</v>
      </c>
      <c r="S9" s="62">
        <f t="shared" si="4"/>
        <v>1</v>
      </c>
    </row>
    <row r="10" spans="1:20" x14ac:dyDescent="0.3">
      <c r="A10" s="58" t="s">
        <v>727</v>
      </c>
      <c r="B10" s="59">
        <f>VLOOKUP($A10,'Return Data'!$B$7:$R$2292,3,0)</f>
        <v>44942</v>
      </c>
      <c r="C10" s="60">
        <f>VLOOKUP($A10,'Return Data'!$B$7:$R$2292,4,0)</f>
        <v>31.52</v>
      </c>
      <c r="D10" s="60">
        <f>VLOOKUP($A10,'Return Data'!$B$7:$R$2292,10,0)</f>
        <v>5.5239000000000003</v>
      </c>
      <c r="E10" s="61">
        <f t="shared" si="0"/>
        <v>3</v>
      </c>
      <c r="F10" s="60">
        <f>VLOOKUP($A10,'Return Data'!$B$7:$R$2292,11,0)</f>
        <v>16.1813</v>
      </c>
      <c r="G10" s="61">
        <f t="shared" si="1"/>
        <v>2</v>
      </c>
      <c r="H10" s="60">
        <f>VLOOKUP($A10,'Return Data'!$B$7:$R$2292,12,0)</f>
        <v>6.0922000000000001</v>
      </c>
      <c r="I10" s="61">
        <f t="shared" si="2"/>
        <v>3</v>
      </c>
      <c r="J10" s="60">
        <f>VLOOKUP($A10,'Return Data'!$B$7:$R$2292,13,0)</f>
        <v>5.9496000000000002</v>
      </c>
      <c r="K10" s="61">
        <f t="shared" si="3"/>
        <v>1</v>
      </c>
      <c r="L10" s="60">
        <f>VLOOKUP($A10,'Return Data'!$B$7:$R$2292,17,0)</f>
        <v>26.035799999999998</v>
      </c>
      <c r="M10" s="61">
        <f>RANK(L10,L$8:L$14,0)</f>
        <v>1</v>
      </c>
      <c r="N10" s="60">
        <f>VLOOKUP($A10,'Return Data'!$B$7:$R$2292,14,0)</f>
        <v>22.398</v>
      </c>
      <c r="O10" s="61">
        <f>RANK(N10,N$8:N$14,0)</f>
        <v>2</v>
      </c>
      <c r="P10" s="60">
        <f>VLOOKUP($A10,'Return Data'!$B$7:$R$2292,15,0)</f>
        <v>10.3246</v>
      </c>
      <c r="Q10" s="61">
        <f>RANK(P10,P$8:P$14,0)</f>
        <v>4</v>
      </c>
      <c r="R10" s="60">
        <f>VLOOKUP($A10,'Return Data'!$B$7:$R$2292,16,0)</f>
        <v>14.1465</v>
      </c>
      <c r="S10" s="62">
        <f t="shared" si="4"/>
        <v>4</v>
      </c>
    </row>
    <row r="11" spans="1:20" x14ac:dyDescent="0.3">
      <c r="A11" s="58" t="s">
        <v>728</v>
      </c>
      <c r="B11" s="59">
        <f>VLOOKUP($A11,'Return Data'!$B$7:$R$2292,3,0)</f>
        <v>44942</v>
      </c>
      <c r="C11" s="60">
        <f>VLOOKUP($A11,'Return Data'!$B$7:$R$2292,4,0)</f>
        <v>18.13</v>
      </c>
      <c r="D11" s="60">
        <f>VLOOKUP($A11,'Return Data'!$B$7:$R$2292,10,0)</f>
        <v>1.9112</v>
      </c>
      <c r="E11" s="61">
        <f t="shared" si="0"/>
        <v>7</v>
      </c>
      <c r="F11" s="60">
        <f>VLOOKUP($A11,'Return Data'!$B$7:$R$2292,11,0)</f>
        <v>10.3469</v>
      </c>
      <c r="G11" s="61">
        <f t="shared" si="1"/>
        <v>4</v>
      </c>
      <c r="H11" s="60">
        <f>VLOOKUP($A11,'Return Data'!$B$7:$R$2292,12,0)</f>
        <v>0.22109999999999999</v>
      </c>
      <c r="I11" s="61">
        <f t="shared" si="2"/>
        <v>6</v>
      </c>
      <c r="J11" s="60">
        <f>VLOOKUP($A11,'Return Data'!$B$7:$R$2292,13,0)</f>
        <v>-4.8792999999999997</v>
      </c>
      <c r="K11" s="61">
        <f t="shared" si="3"/>
        <v>6</v>
      </c>
      <c r="L11" s="60">
        <f>VLOOKUP($A11,'Return Data'!$B$7:$R$2292,17,0)</f>
        <v>12.111000000000001</v>
      </c>
      <c r="M11" s="61">
        <f>RANK(L11,L$8:L$14,0)</f>
        <v>6</v>
      </c>
      <c r="N11" s="60">
        <f>VLOOKUP($A11,'Return Data'!$B$7:$R$2292,14,0)</f>
        <v>16.6065</v>
      </c>
      <c r="O11" s="61">
        <f>RANK(N11,N$8:N$14,0)</f>
        <v>5</v>
      </c>
      <c r="P11" s="60"/>
      <c r="Q11" s="61"/>
      <c r="R11" s="60">
        <f>VLOOKUP($A11,'Return Data'!$B$7:$R$2292,16,0)</f>
        <v>15.7248</v>
      </c>
      <c r="S11" s="62">
        <f t="shared" si="4"/>
        <v>2</v>
      </c>
    </row>
    <row r="12" spans="1:20" x14ac:dyDescent="0.3">
      <c r="A12" s="58" t="s">
        <v>1855</v>
      </c>
      <c r="B12" s="59">
        <f>VLOOKUP($A12,'Return Data'!$B$7:$R$2292,3,0)</f>
        <v>44942</v>
      </c>
      <c r="C12" s="60">
        <f>VLOOKUP($A12,'Return Data'!$B$7:$R$2292,4,0)</f>
        <v>92.536900000000003</v>
      </c>
      <c r="D12" s="60">
        <f>VLOOKUP($A12,'Return Data'!$B$7:$R$2292,10,0)</f>
        <v>4.1694000000000004</v>
      </c>
      <c r="E12" s="61">
        <f t="shared" si="0"/>
        <v>5</v>
      </c>
      <c r="F12" s="60">
        <f>VLOOKUP($A12,'Return Data'!$B$7:$R$2292,11,0)</f>
        <v>9.9634999999999998</v>
      </c>
      <c r="G12" s="61">
        <f t="shared" si="1"/>
        <v>5</v>
      </c>
      <c r="H12" s="60">
        <f>VLOOKUP($A12,'Return Data'!$B$7:$R$2292,12,0)</f>
        <v>2.2641</v>
      </c>
      <c r="I12" s="61">
        <f t="shared" si="2"/>
        <v>5</v>
      </c>
      <c r="J12" s="60">
        <f>VLOOKUP($A12,'Return Data'!$B$7:$R$2292,13,0)</f>
        <v>-2.5196999999999998</v>
      </c>
      <c r="K12" s="61">
        <f t="shared" si="3"/>
        <v>5</v>
      </c>
      <c r="L12" s="60">
        <f>VLOOKUP($A12,'Return Data'!$B$7:$R$2292,17,0)</f>
        <v>14.3927</v>
      </c>
      <c r="M12" s="61">
        <f>RANK(L12,L$8:L$14,0)</f>
        <v>4</v>
      </c>
      <c r="N12" s="60">
        <f>VLOOKUP($A12,'Return Data'!$B$7:$R$2292,14,0)</f>
        <v>16.799900000000001</v>
      </c>
      <c r="O12" s="61">
        <f>RANK(N12,N$8:N$14,0)</f>
        <v>4</v>
      </c>
      <c r="P12" s="60">
        <f>VLOOKUP($A12,'Return Data'!$B$7:$R$2292,15,0)</f>
        <v>10.3881</v>
      </c>
      <c r="Q12" s="61">
        <f>RANK(P12,P$8:P$14,0)</f>
        <v>3</v>
      </c>
      <c r="R12" s="60">
        <f>VLOOKUP($A12,'Return Data'!$B$7:$R$2292,16,0)</f>
        <v>13.2714</v>
      </c>
      <c r="S12" s="62">
        <f t="shared" si="4"/>
        <v>5</v>
      </c>
    </row>
    <row r="13" spans="1:20" x14ac:dyDescent="0.3">
      <c r="A13" s="58" t="s">
        <v>731</v>
      </c>
      <c r="B13" s="59">
        <f>VLOOKUP($A13,'Return Data'!$B$7:$R$2292,3,0)</f>
        <v>44942</v>
      </c>
      <c r="C13" s="60">
        <f>VLOOKUP($A13,'Return Data'!$B$7:$R$2292,4,0)</f>
        <v>93.056899999999999</v>
      </c>
      <c r="D13" s="60">
        <f>VLOOKUP($A13,'Return Data'!$B$7:$R$2292,10,0)</f>
        <v>6.5266999999999999</v>
      </c>
      <c r="E13" s="61">
        <f t="shared" si="0"/>
        <v>2</v>
      </c>
      <c r="F13" s="60">
        <f>VLOOKUP($A13,'Return Data'!$B$7:$R$2292,11,0)</f>
        <v>7.4954000000000001</v>
      </c>
      <c r="G13" s="61">
        <f t="shared" si="1"/>
        <v>7</v>
      </c>
      <c r="H13" s="60">
        <f>VLOOKUP($A13,'Return Data'!$B$7:$R$2292,12,0)</f>
        <v>2.7934000000000001</v>
      </c>
      <c r="I13" s="61">
        <f t="shared" si="2"/>
        <v>4</v>
      </c>
      <c r="J13" s="60">
        <f>VLOOKUP($A13,'Return Data'!$B$7:$R$2292,13,0)</f>
        <v>3.7564000000000002</v>
      </c>
      <c r="K13" s="61">
        <f t="shared" si="3"/>
        <v>4</v>
      </c>
      <c r="L13" s="60">
        <f>VLOOKUP($A13,'Return Data'!$B$7:$R$2292,17,0)</f>
        <v>21.335100000000001</v>
      </c>
      <c r="M13" s="61">
        <f>RANK(L13,L$8:L$14,0)</f>
        <v>2</v>
      </c>
      <c r="N13" s="60">
        <f>VLOOKUP($A13,'Return Data'!$B$7:$R$2292,14,0)</f>
        <v>23.094799999999999</v>
      </c>
      <c r="O13" s="61">
        <f>RANK(N13,N$8:N$14,0)</f>
        <v>1</v>
      </c>
      <c r="P13" s="60">
        <f>VLOOKUP($A13,'Return Data'!$B$7:$R$2292,15,0)</f>
        <v>12.810499999999999</v>
      </c>
      <c r="Q13" s="61">
        <f>RANK(P13,P$8:P$14,0)</f>
        <v>1</v>
      </c>
      <c r="R13" s="60">
        <f>VLOOKUP($A13,'Return Data'!$B$7:$R$2292,16,0)</f>
        <v>14.742000000000001</v>
      </c>
      <c r="S13" s="62">
        <f t="shared" si="4"/>
        <v>3</v>
      </c>
    </row>
    <row r="14" spans="1:20" x14ac:dyDescent="0.3">
      <c r="A14" s="58" t="s">
        <v>732</v>
      </c>
      <c r="B14" s="59">
        <f>VLOOKUP($A14,'Return Data'!$B$7:$R$2292,3,0)</f>
        <v>44942</v>
      </c>
      <c r="C14" s="60">
        <f>VLOOKUP($A14,'Return Data'!$B$7:$R$2292,4,0)</f>
        <v>109.81319999999999</v>
      </c>
      <c r="D14" s="60">
        <f>VLOOKUP($A14,'Return Data'!$B$7:$R$2292,10,0)</f>
        <v>3.2023000000000001</v>
      </c>
      <c r="E14" s="61">
        <f t="shared" si="0"/>
        <v>6</v>
      </c>
      <c r="F14" s="60">
        <f>VLOOKUP($A14,'Return Data'!$B$7:$R$2292,11,0)</f>
        <v>8.5421999999999993</v>
      </c>
      <c r="G14" s="61">
        <f t="shared" si="1"/>
        <v>6</v>
      </c>
      <c r="H14" s="60">
        <f>VLOOKUP($A14,'Return Data'!$B$7:$R$2292,12,0)</f>
        <v>-3.3231999999999999</v>
      </c>
      <c r="I14" s="61">
        <f t="shared" si="2"/>
        <v>7</v>
      </c>
      <c r="J14" s="60">
        <f>VLOOKUP($A14,'Return Data'!$B$7:$R$2292,13,0)</f>
        <v>-6.4286000000000003</v>
      </c>
      <c r="K14" s="61">
        <f t="shared" si="3"/>
        <v>7</v>
      </c>
      <c r="L14" s="60">
        <f>VLOOKUP($A14,'Return Data'!$B$7:$R$2292,17,0)</f>
        <v>12.911099999999999</v>
      </c>
      <c r="M14" s="61">
        <f>RANK(L14,L$8:L$14,0)</f>
        <v>5</v>
      </c>
      <c r="N14" s="60">
        <f>VLOOKUP($A14,'Return Data'!$B$7:$R$2292,14,0)</f>
        <v>15.910500000000001</v>
      </c>
      <c r="O14" s="61">
        <f>RANK(N14,N$8:N$14,0)</f>
        <v>6</v>
      </c>
      <c r="P14" s="60">
        <f>VLOOKUP($A14,'Return Data'!$B$7:$R$2292,15,0)</f>
        <v>10.552099999999999</v>
      </c>
      <c r="Q14" s="61">
        <f>RANK(P14,P$8:P$14,0)</f>
        <v>2</v>
      </c>
      <c r="R14" s="60">
        <f>VLOOKUP($A14,'Return Data'!$B$7:$R$2292,16,0)</f>
        <v>12.1182</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5.055828571428572</v>
      </c>
      <c r="E16" s="69"/>
      <c r="F16" s="70">
        <f>AVERAGE(F8:F14)</f>
        <v>12.332442857142855</v>
      </c>
      <c r="G16" s="69"/>
      <c r="H16" s="70">
        <f>AVERAGE(H8:H14)</f>
        <v>3.1668857142857143</v>
      </c>
      <c r="I16" s="69"/>
      <c r="J16" s="70">
        <f>AVERAGE(J8:J14)</f>
        <v>0.83308571428571387</v>
      </c>
      <c r="K16" s="69"/>
      <c r="L16" s="70">
        <f>AVERAGE(L8:L14)</f>
        <v>17.845783333333333</v>
      </c>
      <c r="M16" s="69"/>
      <c r="N16" s="70">
        <f>AVERAGE(N8:N14)</f>
        <v>18.902783333333328</v>
      </c>
      <c r="O16" s="69"/>
      <c r="P16" s="70">
        <f>AVERAGE(P8:P14)</f>
        <v>10.5862</v>
      </c>
      <c r="Q16" s="69"/>
      <c r="R16" s="70">
        <f>AVERAGE(R8:R14)</f>
        <v>15.257414285714287</v>
      </c>
      <c r="S16" s="71"/>
    </row>
    <row r="17" spans="1:19" x14ac:dyDescent="0.3">
      <c r="A17" s="68" t="s">
        <v>28</v>
      </c>
      <c r="B17" s="69"/>
      <c r="C17" s="69"/>
      <c r="D17" s="70">
        <f>MIN(D8:D14)</f>
        <v>1.9112</v>
      </c>
      <c r="E17" s="69"/>
      <c r="F17" s="70">
        <f>MIN(F8:F14)</f>
        <v>7.4954000000000001</v>
      </c>
      <c r="G17" s="69"/>
      <c r="H17" s="70">
        <f>MIN(H8:H14)</f>
        <v>-3.3231999999999999</v>
      </c>
      <c r="I17" s="69"/>
      <c r="J17" s="70">
        <f>MIN(J8:J14)</f>
        <v>-6.4286000000000003</v>
      </c>
      <c r="K17" s="69"/>
      <c r="L17" s="70">
        <f>MIN(L8:L14)</f>
        <v>12.111000000000001</v>
      </c>
      <c r="M17" s="69"/>
      <c r="N17" s="70">
        <f>MIN(N8:N14)</f>
        <v>15.910500000000001</v>
      </c>
      <c r="O17" s="69"/>
      <c r="P17" s="70">
        <f>MIN(P8:P14)</f>
        <v>8.8557000000000006</v>
      </c>
      <c r="Q17" s="69"/>
      <c r="R17" s="70">
        <f>MIN(R8:R14)</f>
        <v>12.001300000000001</v>
      </c>
      <c r="S17" s="71"/>
    </row>
    <row r="18" spans="1:19" ht="15" thickBot="1" x14ac:dyDescent="0.35">
      <c r="A18" s="72" t="s">
        <v>29</v>
      </c>
      <c r="B18" s="73"/>
      <c r="C18" s="73"/>
      <c r="D18" s="74">
        <f>MAX(D8:D14)</f>
        <v>9.1255000000000006</v>
      </c>
      <c r="E18" s="73"/>
      <c r="F18" s="74">
        <f>MAX(F8:F14)</f>
        <v>19.482199999999999</v>
      </c>
      <c r="G18" s="73"/>
      <c r="H18" s="74">
        <f>MAX(H8:H14)</f>
        <v>7.7880000000000003</v>
      </c>
      <c r="I18" s="73"/>
      <c r="J18" s="74">
        <f>MAX(J8:J14)</f>
        <v>5.9496000000000002</v>
      </c>
      <c r="K18" s="73"/>
      <c r="L18" s="74">
        <f>MAX(L8:L14)</f>
        <v>26.035799999999998</v>
      </c>
      <c r="M18" s="73"/>
      <c r="N18" s="74">
        <f>MAX(N8:N14)</f>
        <v>23.094799999999999</v>
      </c>
      <c r="O18" s="73"/>
      <c r="P18" s="74">
        <f>MAX(P8:P14)</f>
        <v>12.810499999999999</v>
      </c>
      <c r="Q18" s="73"/>
      <c r="R18" s="74">
        <f>MAX(R8:R14)</f>
        <v>24.797699999999999</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724</v>
      </c>
      <c r="B8" s="59">
        <f>VLOOKUP($A8,'Return Data'!$B$7:$R$2292,3,0)</f>
        <v>44942</v>
      </c>
      <c r="C8" s="60">
        <f>VLOOKUP($A8,'Return Data'!$B$7:$R$2292,4,0)</f>
        <v>276.81</v>
      </c>
      <c r="D8" s="60">
        <f>VLOOKUP($A8,'Return Data'!$B$7:$R$2292,10,0)</f>
        <v>8.9160000000000004</v>
      </c>
      <c r="E8" s="61">
        <f t="shared" ref="E8:E14" si="0">RANK(D8,D$8:D$14,0)</f>
        <v>1</v>
      </c>
      <c r="F8" s="60">
        <f>VLOOKUP($A8,'Return Data'!$B$7:$R$2292,11,0)</f>
        <v>19.0581</v>
      </c>
      <c r="G8" s="61">
        <f t="shared" ref="G8:G14" si="1">RANK(F8,F$8:F$14,0)</f>
        <v>1</v>
      </c>
      <c r="H8" s="60">
        <f>VLOOKUP($A8,'Return Data'!$B$7:$R$2292,12,0)</f>
        <v>7.1909999999999998</v>
      </c>
      <c r="I8" s="61">
        <f t="shared" ref="I8:I14" si="2">RANK(H8,H$8:H$14,0)</f>
        <v>1</v>
      </c>
      <c r="J8" s="60">
        <f>VLOOKUP($A8,'Return Data'!$B$7:$R$2292,13,0)</f>
        <v>4.7173999999999996</v>
      </c>
      <c r="K8" s="61">
        <f t="shared" ref="K8:K14" si="3">RANK(J8,J$8:J$14,0)</f>
        <v>1</v>
      </c>
      <c r="L8" s="60">
        <f>VLOOKUP($A8,'Return Data'!$B$7:$R$2292,17,0)</f>
        <v>19.4497</v>
      </c>
      <c r="M8" s="61">
        <f>RANK(L8,L$8:L$14,0)</f>
        <v>3</v>
      </c>
      <c r="N8" s="60">
        <f>VLOOKUP($A8,'Return Data'!$B$7:$R$2292,14,0)</f>
        <v>17.753399999999999</v>
      </c>
      <c r="O8" s="61">
        <f>RANK(N8,N$8:N$14,0)</f>
        <v>3</v>
      </c>
      <c r="P8" s="60">
        <f>VLOOKUP($A8,'Return Data'!$B$7:$R$2292,15,0)</f>
        <v>8.0991</v>
      </c>
      <c r="Q8" s="61">
        <f>RANK(P8,P$8:P$14,0)</f>
        <v>5</v>
      </c>
      <c r="R8" s="60">
        <f>VLOOKUP($A8,'Return Data'!$B$7:$R$2292,16,0)</f>
        <v>18.115600000000001</v>
      </c>
      <c r="S8" s="62">
        <f t="shared" ref="S8:S14" si="4">RANK(R8,R$8:R$14,0)</f>
        <v>2</v>
      </c>
    </row>
    <row r="9" spans="1:20" x14ac:dyDescent="0.3">
      <c r="A9" s="58" t="s">
        <v>1684</v>
      </c>
      <c r="B9" s="59">
        <f>VLOOKUP($A9,'Return Data'!$B$7:$R$2292,3,0)</f>
        <v>44942</v>
      </c>
      <c r="C9" s="60">
        <f>VLOOKUP($A9,'Return Data'!$B$7:$R$2292,4,0)</f>
        <v>15.318</v>
      </c>
      <c r="D9" s="60">
        <f>VLOOKUP($A9,'Return Data'!$B$7:$R$2292,10,0)</f>
        <v>4.5098000000000003</v>
      </c>
      <c r="E9" s="61">
        <f t="shared" si="0"/>
        <v>4</v>
      </c>
      <c r="F9" s="60">
        <f>VLOOKUP($A9,'Return Data'!$B$7:$R$2292,11,0)</f>
        <v>13.4247</v>
      </c>
      <c r="G9" s="61">
        <f t="shared" si="1"/>
        <v>3</v>
      </c>
      <c r="H9" s="60">
        <f>VLOOKUP($A9,'Return Data'!$B$7:$R$2292,12,0)</f>
        <v>5.0906000000000002</v>
      </c>
      <c r="I9" s="61">
        <f t="shared" si="2"/>
        <v>2</v>
      </c>
      <c r="J9" s="60">
        <f>VLOOKUP($A9,'Return Data'!$B$7:$R$2292,13,0)</f>
        <v>2.7778</v>
      </c>
      <c r="K9" s="61">
        <f t="shared" si="3"/>
        <v>4</v>
      </c>
      <c r="L9" s="60"/>
      <c r="M9" s="61"/>
      <c r="N9" s="60"/>
      <c r="O9" s="61"/>
      <c r="P9" s="60"/>
      <c r="Q9" s="61"/>
      <c r="R9" s="60">
        <f>VLOOKUP($A9,'Return Data'!$B$7:$R$2292,16,0)</f>
        <v>22.761700000000001</v>
      </c>
      <c r="S9" s="62">
        <f t="shared" si="4"/>
        <v>1</v>
      </c>
    </row>
    <row r="10" spans="1:20" x14ac:dyDescent="0.3">
      <c r="A10" s="58" t="s">
        <v>726</v>
      </c>
      <c r="B10" s="59">
        <f>VLOOKUP($A10,'Return Data'!$B$7:$R$2292,3,0)</f>
        <v>44942</v>
      </c>
      <c r="C10" s="60">
        <f>VLOOKUP($A10,'Return Data'!$B$7:$R$2292,4,0)</f>
        <v>29.23</v>
      </c>
      <c r="D10" s="60">
        <f>VLOOKUP($A10,'Return Data'!$B$7:$R$2292,10,0)</f>
        <v>5.0682999999999998</v>
      </c>
      <c r="E10" s="61">
        <f t="shared" si="0"/>
        <v>3</v>
      </c>
      <c r="F10" s="60">
        <f>VLOOKUP($A10,'Return Data'!$B$7:$R$2292,11,0)</f>
        <v>15.260300000000001</v>
      </c>
      <c r="G10" s="61">
        <f t="shared" si="1"/>
        <v>2</v>
      </c>
      <c r="H10" s="60">
        <f>VLOOKUP($A10,'Return Data'!$B$7:$R$2292,12,0)</f>
        <v>4.8422000000000001</v>
      </c>
      <c r="I10" s="61">
        <f t="shared" si="2"/>
        <v>3</v>
      </c>
      <c r="J10" s="60">
        <f>VLOOKUP($A10,'Return Data'!$B$7:$R$2292,13,0)</f>
        <v>4.3555999999999999</v>
      </c>
      <c r="K10" s="61">
        <f t="shared" si="3"/>
        <v>2</v>
      </c>
      <c r="L10" s="60">
        <f>VLOOKUP($A10,'Return Data'!$B$7:$R$2292,17,0)</f>
        <v>24.4224</v>
      </c>
      <c r="M10" s="61">
        <f>RANK(L10,L$8:L$14,0)</f>
        <v>1</v>
      </c>
      <c r="N10" s="60">
        <f>VLOOKUP($A10,'Return Data'!$B$7:$R$2292,14,0)</f>
        <v>21.026800000000001</v>
      </c>
      <c r="O10" s="61">
        <f>RANK(N10,N$8:N$14,0)</f>
        <v>2</v>
      </c>
      <c r="P10" s="60">
        <f>VLOOKUP($A10,'Return Data'!$B$7:$R$2292,15,0)</f>
        <v>9.2111999999999998</v>
      </c>
      <c r="Q10" s="61">
        <f>RANK(P10,P$8:P$14,0)</f>
        <v>4</v>
      </c>
      <c r="R10" s="60">
        <f>VLOOKUP($A10,'Return Data'!$B$7:$R$2292,16,0)</f>
        <v>13.1585</v>
      </c>
      <c r="S10" s="62">
        <f t="shared" si="4"/>
        <v>6</v>
      </c>
    </row>
    <row r="11" spans="1:20" x14ac:dyDescent="0.3">
      <c r="A11" s="58" t="s">
        <v>729</v>
      </c>
      <c r="B11" s="59">
        <f>VLOOKUP($A11,'Return Data'!$B$7:$R$2292,3,0)</f>
        <v>44942</v>
      </c>
      <c r="C11" s="60">
        <f>VLOOKUP($A11,'Return Data'!$B$7:$R$2292,4,0)</f>
        <v>17.23</v>
      </c>
      <c r="D11" s="60">
        <f>VLOOKUP($A11,'Return Data'!$B$7:$R$2292,10,0)</f>
        <v>1.6518999999999999</v>
      </c>
      <c r="E11" s="61">
        <f t="shared" si="0"/>
        <v>7</v>
      </c>
      <c r="F11" s="60">
        <f>VLOOKUP($A11,'Return Data'!$B$7:$R$2292,11,0)</f>
        <v>9.7452000000000005</v>
      </c>
      <c r="G11" s="61">
        <f t="shared" si="1"/>
        <v>4</v>
      </c>
      <c r="H11" s="60">
        <f>VLOOKUP($A11,'Return Data'!$B$7:$R$2292,12,0)</f>
        <v>-0.57699999999999996</v>
      </c>
      <c r="I11" s="61">
        <f t="shared" si="2"/>
        <v>6</v>
      </c>
      <c r="J11" s="60">
        <f>VLOOKUP($A11,'Return Data'!$B$7:$R$2292,13,0)</f>
        <v>-5.7954999999999997</v>
      </c>
      <c r="K11" s="61">
        <f t="shared" si="3"/>
        <v>6</v>
      </c>
      <c r="L11" s="60">
        <f>VLOOKUP($A11,'Return Data'!$B$7:$R$2292,17,0)</f>
        <v>11.000999999999999</v>
      </c>
      <c r="M11" s="61">
        <f>RANK(L11,L$8:L$14,0)</f>
        <v>6</v>
      </c>
      <c r="N11" s="60">
        <f>VLOOKUP($A11,'Return Data'!$B$7:$R$2292,14,0)</f>
        <v>15.356199999999999</v>
      </c>
      <c r="O11" s="61">
        <f>RANK(N11,N$8:N$14,0)</f>
        <v>5</v>
      </c>
      <c r="P11" s="60"/>
      <c r="Q11" s="61"/>
      <c r="R11" s="60">
        <f>VLOOKUP($A11,'Return Data'!$B$7:$R$2292,16,0)</f>
        <v>14.2875</v>
      </c>
      <c r="S11" s="62">
        <f t="shared" si="4"/>
        <v>3</v>
      </c>
    </row>
    <row r="12" spans="1:20" x14ac:dyDescent="0.3">
      <c r="A12" s="58" t="s">
        <v>1854</v>
      </c>
      <c r="B12" s="59">
        <f>VLOOKUP($A12,'Return Data'!$B$7:$R$2292,3,0)</f>
        <v>44942</v>
      </c>
      <c r="C12" s="60">
        <f>VLOOKUP($A12,'Return Data'!$B$7:$R$2292,4,0)</f>
        <v>87.495900000000006</v>
      </c>
      <c r="D12" s="60">
        <f>VLOOKUP($A12,'Return Data'!$B$7:$R$2292,10,0)</f>
        <v>3.8475000000000001</v>
      </c>
      <c r="E12" s="61">
        <f t="shared" si="0"/>
        <v>5</v>
      </c>
      <c r="F12" s="60">
        <f>VLOOKUP($A12,'Return Data'!$B$7:$R$2292,11,0)</f>
        <v>9.4113000000000007</v>
      </c>
      <c r="G12" s="61">
        <f t="shared" si="1"/>
        <v>5</v>
      </c>
      <c r="H12" s="60">
        <f>VLOOKUP($A12,'Return Data'!$B$7:$R$2292,12,0)</f>
        <v>1.5291999999999999</v>
      </c>
      <c r="I12" s="61">
        <f t="shared" si="2"/>
        <v>5</v>
      </c>
      <c r="J12" s="60">
        <f>VLOOKUP($A12,'Return Data'!$B$7:$R$2292,13,0)</f>
        <v>-3.4338000000000002</v>
      </c>
      <c r="K12" s="61">
        <f t="shared" si="3"/>
        <v>5</v>
      </c>
      <c r="L12" s="60">
        <f>VLOOKUP($A12,'Return Data'!$B$7:$R$2292,17,0)</f>
        <v>13.605499999999999</v>
      </c>
      <c r="M12" s="61">
        <f>RANK(L12,L$8:L$14,0)</f>
        <v>4</v>
      </c>
      <c r="N12" s="60">
        <f>VLOOKUP($A12,'Return Data'!$B$7:$R$2292,14,0)</f>
        <v>16.063600000000001</v>
      </c>
      <c r="O12" s="61">
        <f>RANK(N12,N$8:N$14,0)</f>
        <v>4</v>
      </c>
      <c r="P12" s="60">
        <f>VLOOKUP($A12,'Return Data'!$B$7:$R$2292,15,0)</f>
        <v>9.6606000000000005</v>
      </c>
      <c r="Q12" s="61">
        <f>RANK(P12,P$8:P$14,0)</f>
        <v>3</v>
      </c>
      <c r="R12" s="60">
        <f>VLOOKUP($A12,'Return Data'!$B$7:$R$2292,16,0)</f>
        <v>12.608499999999999</v>
      </c>
      <c r="S12" s="62">
        <f t="shared" si="4"/>
        <v>7</v>
      </c>
    </row>
    <row r="13" spans="1:20" x14ac:dyDescent="0.3">
      <c r="A13" s="58" t="s">
        <v>730</v>
      </c>
      <c r="B13" s="59">
        <f>VLOOKUP($A13,'Return Data'!$B$7:$R$2292,3,0)</f>
        <v>44942</v>
      </c>
      <c r="C13" s="60">
        <f>VLOOKUP($A13,'Return Data'!$B$7:$R$2292,4,0)</f>
        <v>86.850800000000007</v>
      </c>
      <c r="D13" s="60">
        <f>VLOOKUP($A13,'Return Data'!$B$7:$R$2292,10,0)</f>
        <v>6.3315000000000001</v>
      </c>
      <c r="E13" s="61">
        <f t="shared" si="0"/>
        <v>2</v>
      </c>
      <c r="F13" s="60">
        <f>VLOOKUP($A13,'Return Data'!$B$7:$R$2292,11,0)</f>
        <v>7.11</v>
      </c>
      <c r="G13" s="61">
        <f t="shared" si="1"/>
        <v>7</v>
      </c>
      <c r="H13" s="60">
        <f>VLOOKUP($A13,'Return Data'!$B$7:$R$2292,12,0)</f>
        <v>2.2435999999999998</v>
      </c>
      <c r="I13" s="61">
        <f t="shared" si="2"/>
        <v>4</v>
      </c>
      <c r="J13" s="60">
        <f>VLOOKUP($A13,'Return Data'!$B$7:$R$2292,13,0)</f>
        <v>3.0350000000000001</v>
      </c>
      <c r="K13" s="61">
        <f t="shared" si="3"/>
        <v>3</v>
      </c>
      <c r="L13" s="60">
        <f>VLOOKUP($A13,'Return Data'!$B$7:$R$2292,17,0)</f>
        <v>20.484300000000001</v>
      </c>
      <c r="M13" s="61">
        <f>RANK(L13,L$8:L$14,0)</f>
        <v>2</v>
      </c>
      <c r="N13" s="60">
        <f>VLOOKUP($A13,'Return Data'!$B$7:$R$2292,14,0)</f>
        <v>22.070599999999999</v>
      </c>
      <c r="O13" s="61">
        <f>RANK(N13,N$8:N$14,0)</f>
        <v>1</v>
      </c>
      <c r="P13" s="60">
        <f>VLOOKUP($A13,'Return Data'!$B$7:$R$2292,15,0)</f>
        <v>11.943</v>
      </c>
      <c r="Q13" s="61">
        <f>RANK(P13,P$8:P$14,0)</f>
        <v>1</v>
      </c>
      <c r="R13" s="60">
        <f>VLOOKUP($A13,'Return Data'!$B$7:$R$2292,16,0)</f>
        <v>13.839399999999999</v>
      </c>
      <c r="S13" s="62">
        <f t="shared" si="4"/>
        <v>5</v>
      </c>
    </row>
    <row r="14" spans="1:20" x14ac:dyDescent="0.3">
      <c r="A14" s="58" t="s">
        <v>733</v>
      </c>
      <c r="B14" s="59">
        <f>VLOOKUP($A14,'Return Data'!$B$7:$R$2292,3,0)</f>
        <v>44942</v>
      </c>
      <c r="C14" s="60">
        <f>VLOOKUP($A14,'Return Data'!$B$7:$R$2292,4,0)</f>
        <v>103.28870000000001</v>
      </c>
      <c r="D14" s="60">
        <f>VLOOKUP($A14,'Return Data'!$B$7:$R$2292,10,0)</f>
        <v>3.0369999999999999</v>
      </c>
      <c r="E14" s="61">
        <f t="shared" si="0"/>
        <v>6</v>
      </c>
      <c r="F14" s="60">
        <f>VLOOKUP($A14,'Return Data'!$B$7:$R$2292,11,0)</f>
        <v>8.2024000000000008</v>
      </c>
      <c r="G14" s="61">
        <f t="shared" si="1"/>
        <v>6</v>
      </c>
      <c r="H14" s="60">
        <f>VLOOKUP($A14,'Return Data'!$B$7:$R$2292,12,0)</f>
        <v>-3.7770000000000001</v>
      </c>
      <c r="I14" s="61">
        <f t="shared" si="2"/>
        <v>7</v>
      </c>
      <c r="J14" s="60">
        <f>VLOOKUP($A14,'Return Data'!$B$7:$R$2292,13,0)</f>
        <v>-7.0065999999999997</v>
      </c>
      <c r="K14" s="61">
        <f t="shared" si="3"/>
        <v>7</v>
      </c>
      <c r="L14" s="60">
        <f>VLOOKUP($A14,'Return Data'!$B$7:$R$2292,17,0)</f>
        <v>12.2326</v>
      </c>
      <c r="M14" s="61">
        <f>RANK(L14,L$8:L$14,0)</f>
        <v>5</v>
      </c>
      <c r="N14" s="60">
        <f>VLOOKUP($A14,'Return Data'!$B$7:$R$2292,14,0)</f>
        <v>15.2319</v>
      </c>
      <c r="O14" s="61">
        <f>RANK(N14,N$8:N$14,0)</f>
        <v>6</v>
      </c>
      <c r="P14" s="60">
        <f>VLOOKUP($A14,'Return Data'!$B$7:$R$2292,15,0)</f>
        <v>9.8933999999999997</v>
      </c>
      <c r="Q14" s="61">
        <f>RANK(P14,P$8:P$14,0)</f>
        <v>2</v>
      </c>
      <c r="R14" s="60">
        <f>VLOOKUP($A14,'Return Data'!$B$7:$R$2292,16,0)</f>
        <v>14.0863</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4.766</v>
      </c>
      <c r="E16" s="69"/>
      <c r="F16" s="70">
        <f>AVERAGE(F8:F14)</f>
        <v>11.744571428571428</v>
      </c>
      <c r="G16" s="69"/>
      <c r="H16" s="70">
        <f>AVERAGE(H8:H14)</f>
        <v>2.3632285714285719</v>
      </c>
      <c r="I16" s="69"/>
      <c r="J16" s="70">
        <f>AVERAGE(J8:J14)</f>
        <v>-0.19287142857142861</v>
      </c>
      <c r="K16" s="69"/>
      <c r="L16" s="70">
        <f>AVERAGE(L8:L14)</f>
        <v>16.865916666666667</v>
      </c>
      <c r="M16" s="69"/>
      <c r="N16" s="70">
        <f>AVERAGE(N8:N14)</f>
        <v>17.917083333333334</v>
      </c>
      <c r="O16" s="69"/>
      <c r="P16" s="70">
        <f>AVERAGE(P8:P14)</f>
        <v>9.7614599999999996</v>
      </c>
      <c r="Q16" s="69"/>
      <c r="R16" s="70">
        <f>AVERAGE(R8:R14)</f>
        <v>15.551071428571429</v>
      </c>
      <c r="S16" s="71"/>
    </row>
    <row r="17" spans="1:19" x14ac:dyDescent="0.3">
      <c r="A17" s="68" t="s">
        <v>28</v>
      </c>
      <c r="B17" s="69"/>
      <c r="C17" s="69"/>
      <c r="D17" s="70">
        <f>MIN(D8:D14)</f>
        <v>1.6518999999999999</v>
      </c>
      <c r="E17" s="69"/>
      <c r="F17" s="70">
        <f>MIN(F8:F14)</f>
        <v>7.11</v>
      </c>
      <c r="G17" s="69"/>
      <c r="H17" s="70">
        <f>MIN(H8:H14)</f>
        <v>-3.7770000000000001</v>
      </c>
      <c r="I17" s="69"/>
      <c r="J17" s="70">
        <f>MIN(J8:J14)</f>
        <v>-7.0065999999999997</v>
      </c>
      <c r="K17" s="69"/>
      <c r="L17" s="70">
        <f>MIN(L8:L14)</f>
        <v>11.000999999999999</v>
      </c>
      <c r="M17" s="69"/>
      <c r="N17" s="70">
        <f>MIN(N8:N14)</f>
        <v>15.2319</v>
      </c>
      <c r="O17" s="69"/>
      <c r="P17" s="70">
        <f>MIN(P8:P14)</f>
        <v>8.0991</v>
      </c>
      <c r="Q17" s="69"/>
      <c r="R17" s="70">
        <f>MIN(R8:R14)</f>
        <v>12.608499999999999</v>
      </c>
      <c r="S17" s="71"/>
    </row>
    <row r="18" spans="1:19" ht="15" thickBot="1" x14ac:dyDescent="0.35">
      <c r="A18" s="72" t="s">
        <v>29</v>
      </c>
      <c r="B18" s="73"/>
      <c r="C18" s="73"/>
      <c r="D18" s="74">
        <f>MAX(D8:D14)</f>
        <v>8.9160000000000004</v>
      </c>
      <c r="E18" s="73"/>
      <c r="F18" s="74">
        <f>MAX(F8:F14)</f>
        <v>19.0581</v>
      </c>
      <c r="G18" s="73"/>
      <c r="H18" s="74">
        <f>MAX(H8:H14)</f>
        <v>7.1909999999999998</v>
      </c>
      <c r="I18" s="73"/>
      <c r="J18" s="74">
        <f>MAX(J8:J14)</f>
        <v>4.7173999999999996</v>
      </c>
      <c r="K18" s="73"/>
      <c r="L18" s="74">
        <f>MAX(L8:L14)</f>
        <v>24.4224</v>
      </c>
      <c r="M18" s="73"/>
      <c r="N18" s="74">
        <f>MAX(N8:N14)</f>
        <v>22.070599999999999</v>
      </c>
      <c r="O18" s="73"/>
      <c r="P18" s="74">
        <f>MAX(P8:P14)</f>
        <v>11.943</v>
      </c>
      <c r="Q18" s="73"/>
      <c r="R18" s="74">
        <f>MAX(R8:R14)</f>
        <v>22.761700000000001</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775</v>
      </c>
      <c r="B8" s="59">
        <f>VLOOKUP($A8,'Return Data'!$B$7:$R$2292,3,0)</f>
        <v>44942</v>
      </c>
      <c r="C8" s="60">
        <f>VLOOKUP($A8,'Return Data'!$B$7:$R$2292,4,0)</f>
        <v>101.41079999999999</v>
      </c>
      <c r="D8" s="60">
        <f>VLOOKUP($A8,'Return Data'!$B$7:$R$2292,10,0)</f>
        <v>3.7195999999999998</v>
      </c>
      <c r="E8" s="61">
        <f t="shared" ref="E8:E28" si="0">RANK(D8,D$8:D$28,0)</f>
        <v>6</v>
      </c>
      <c r="F8" s="60">
        <f>VLOOKUP($A8,'Return Data'!$B$7:$R$2292,11,0)</f>
        <v>10.131</v>
      </c>
      <c r="G8" s="61">
        <f t="shared" ref="G8:G28" si="1">RANK(F8,F$8:F$28,0)</f>
        <v>10</v>
      </c>
      <c r="H8" s="60">
        <f>VLOOKUP($A8,'Return Data'!$B$7:$R$2292,12,0)</f>
        <v>2.3620999999999999</v>
      </c>
      <c r="I8" s="61">
        <f t="shared" ref="I8:I28" si="2">RANK(H8,H$8:H$28,0)</f>
        <v>10</v>
      </c>
      <c r="J8" s="60">
        <f>VLOOKUP($A8,'Return Data'!$B$7:$R$2292,13,0)</f>
        <v>-3.4508999999999999</v>
      </c>
      <c r="K8" s="61">
        <f t="shared" ref="K8:K28" si="3">RANK(J8,J$8:J$28,0)</f>
        <v>11</v>
      </c>
      <c r="L8" s="60">
        <f>VLOOKUP($A8,'Return Data'!$B$7:$R$2292,17,0)</f>
        <v>11.562799999999999</v>
      </c>
      <c r="M8" s="61">
        <f>RANK(L8,L$8:L$28,0)</f>
        <v>14</v>
      </c>
      <c r="N8" s="60">
        <f>VLOOKUP($A8,'Return Data'!$B$7:$R$2292,14,0)</f>
        <v>13.7075</v>
      </c>
      <c r="O8" s="61">
        <f t="shared" ref="O8:O17" si="4">RANK(N8,N$8:N$28,0)</f>
        <v>13</v>
      </c>
      <c r="P8" s="60">
        <f>VLOOKUP($A8,'Return Data'!$B$7:$R$2292,15,0)</f>
        <v>10.2768</v>
      </c>
      <c r="Q8" s="61">
        <f t="shared" ref="Q8:Q17" si="5">RANK(P8,P$8:P$28,0)</f>
        <v>7</v>
      </c>
      <c r="R8" s="60">
        <f>VLOOKUP($A8,'Return Data'!$B$7:$R$2292,16,0)</f>
        <v>14.4091</v>
      </c>
      <c r="S8" s="62">
        <f>RANK(R8,R$8:R$28,0)</f>
        <v>11</v>
      </c>
    </row>
    <row r="9" spans="1:20" x14ac:dyDescent="0.3">
      <c r="A9" s="58" t="s">
        <v>776</v>
      </c>
      <c r="B9" s="59">
        <f>VLOOKUP($A9,'Return Data'!$B$7:$R$2292,3,0)</f>
        <v>44942</v>
      </c>
      <c r="C9" s="60">
        <f>VLOOKUP($A9,'Return Data'!$B$7:$R$2292,4,0)</f>
        <v>42.73</v>
      </c>
      <c r="D9" s="60">
        <f>VLOOKUP($A9,'Return Data'!$B$7:$R$2292,10,0)</f>
        <v>-5.3388999999999998</v>
      </c>
      <c r="E9" s="61">
        <f t="shared" si="0"/>
        <v>21</v>
      </c>
      <c r="F9" s="60">
        <f>VLOOKUP($A9,'Return Data'!$B$7:$R$2292,11,0)</f>
        <v>0.1406</v>
      </c>
      <c r="G9" s="61">
        <f t="shared" si="1"/>
        <v>20</v>
      </c>
      <c r="H9" s="60">
        <f>VLOOKUP($A9,'Return Data'!$B$7:$R$2292,12,0)</f>
        <v>-11.5687</v>
      </c>
      <c r="I9" s="61">
        <f t="shared" si="2"/>
        <v>21</v>
      </c>
      <c r="J9" s="60">
        <f>VLOOKUP($A9,'Return Data'!$B$7:$R$2292,13,0)</f>
        <v>-19.255500000000001</v>
      </c>
      <c r="K9" s="61">
        <f t="shared" si="3"/>
        <v>21</v>
      </c>
      <c r="L9" s="60">
        <f>VLOOKUP($A9,'Return Data'!$B$7:$R$2292,17,0)</f>
        <v>1.6773</v>
      </c>
      <c r="M9" s="61">
        <f t="shared" ref="M9:M28" si="6">RANK(L9,L$8:L$28,0)</f>
        <v>20</v>
      </c>
      <c r="N9" s="60">
        <f>VLOOKUP($A9,'Return Data'!$B$7:$R$2292,14,0)</f>
        <v>7.7081</v>
      </c>
      <c r="O9" s="61">
        <f t="shared" si="4"/>
        <v>19</v>
      </c>
      <c r="P9" s="60">
        <f>VLOOKUP($A9,'Return Data'!$B$7:$R$2292,15,0)</f>
        <v>8.4321999999999999</v>
      </c>
      <c r="Q9" s="61">
        <f t="shared" si="5"/>
        <v>12</v>
      </c>
      <c r="R9" s="60">
        <f>VLOOKUP($A9,'Return Data'!$B$7:$R$2292,16,0)</f>
        <v>13.799899999999999</v>
      </c>
      <c r="S9" s="62">
        <f t="shared" ref="S9:S28" si="7">RANK(R9,R$8:R$28,0)</f>
        <v>15</v>
      </c>
    </row>
    <row r="10" spans="1:20" x14ac:dyDescent="0.3">
      <c r="A10" s="58" t="s">
        <v>1917</v>
      </c>
      <c r="B10" s="59">
        <f>VLOOKUP($A10,'Return Data'!$B$7:$R$2292,3,0)</f>
        <v>44942</v>
      </c>
      <c r="C10" s="60">
        <f>VLOOKUP($A10,'Return Data'!$B$7:$R$2292,4,0)</f>
        <v>15.7415</v>
      </c>
      <c r="D10" s="60">
        <f>VLOOKUP($A10,'Return Data'!$B$7:$R$2292,10,0)</f>
        <v>0.99509999999999998</v>
      </c>
      <c r="E10" s="61">
        <f t="shared" si="0"/>
        <v>14</v>
      </c>
      <c r="F10" s="60">
        <f>VLOOKUP($A10,'Return Data'!$B$7:$R$2292,11,0)</f>
        <v>7.4850000000000003</v>
      </c>
      <c r="G10" s="61">
        <f t="shared" si="1"/>
        <v>15</v>
      </c>
      <c r="H10" s="60">
        <f>VLOOKUP($A10,'Return Data'!$B$7:$R$2292,12,0)</f>
        <v>-0.17380000000000001</v>
      </c>
      <c r="I10" s="61">
        <f t="shared" si="2"/>
        <v>15</v>
      </c>
      <c r="J10" s="60">
        <f>VLOOKUP($A10,'Return Data'!$B$7:$R$2292,13,0)</f>
        <v>-3.2898999999999998</v>
      </c>
      <c r="K10" s="61">
        <f t="shared" si="3"/>
        <v>10</v>
      </c>
      <c r="L10" s="60">
        <f>VLOOKUP($A10,'Return Data'!$B$7:$R$2292,17,0)</f>
        <v>11.1631</v>
      </c>
      <c r="M10" s="61">
        <f t="shared" si="6"/>
        <v>15</v>
      </c>
      <c r="N10" s="60">
        <f>VLOOKUP($A10,'Return Data'!$B$7:$R$2292,14,0)</f>
        <v>13.0311</v>
      </c>
      <c r="O10" s="61">
        <f t="shared" si="4"/>
        <v>14</v>
      </c>
      <c r="P10" s="60">
        <f>VLOOKUP($A10,'Return Data'!$B$7:$R$2292,15,0)</f>
        <v>8.5820000000000007</v>
      </c>
      <c r="Q10" s="61">
        <f t="shared" si="5"/>
        <v>11</v>
      </c>
      <c r="R10" s="60">
        <f>VLOOKUP($A10,'Return Data'!$B$7:$R$2292,16,0)</f>
        <v>8.9692000000000007</v>
      </c>
      <c r="S10" s="62">
        <f t="shared" si="7"/>
        <v>20</v>
      </c>
    </row>
    <row r="11" spans="1:20" x14ac:dyDescent="0.3">
      <c r="A11" s="58" t="s">
        <v>778</v>
      </c>
      <c r="B11" s="59">
        <f>VLOOKUP($A11,'Return Data'!$B$7:$R$2292,3,0)</f>
        <v>44942</v>
      </c>
      <c r="C11" s="60">
        <f>VLOOKUP($A11,'Return Data'!$B$7:$R$2292,4,0)</f>
        <v>35.348999999999997</v>
      </c>
      <c r="D11" s="60">
        <f>VLOOKUP($A11,'Return Data'!$B$7:$R$2292,10,0)</f>
        <v>-1.2211000000000001</v>
      </c>
      <c r="E11" s="61">
        <f t="shared" si="0"/>
        <v>19</v>
      </c>
      <c r="F11" s="60">
        <f>VLOOKUP($A11,'Return Data'!$B$7:$R$2292,11,0)</f>
        <v>6.9950000000000001</v>
      </c>
      <c r="G11" s="61">
        <f t="shared" si="1"/>
        <v>16</v>
      </c>
      <c r="H11" s="60">
        <f>VLOOKUP($A11,'Return Data'!$B$7:$R$2292,12,0)</f>
        <v>-0.64090000000000003</v>
      </c>
      <c r="I11" s="61">
        <f t="shared" si="2"/>
        <v>16</v>
      </c>
      <c r="J11" s="60">
        <f>VLOOKUP($A11,'Return Data'!$B$7:$R$2292,13,0)</f>
        <v>-8.0746000000000002</v>
      </c>
      <c r="K11" s="61">
        <f t="shared" si="3"/>
        <v>17</v>
      </c>
      <c r="L11" s="60">
        <f>VLOOKUP($A11,'Return Data'!$B$7:$R$2292,17,0)</f>
        <v>6.6820000000000004</v>
      </c>
      <c r="M11" s="61">
        <f t="shared" si="6"/>
        <v>18</v>
      </c>
      <c r="N11" s="60">
        <f>VLOOKUP($A11,'Return Data'!$B$7:$R$2292,14,0)</f>
        <v>8.5010999999999992</v>
      </c>
      <c r="O11" s="61">
        <f t="shared" si="4"/>
        <v>18</v>
      </c>
      <c r="P11" s="60">
        <f>VLOOKUP($A11,'Return Data'!$B$7:$R$2292,15,0)</f>
        <v>8.0142000000000007</v>
      </c>
      <c r="Q11" s="61">
        <f t="shared" si="5"/>
        <v>13</v>
      </c>
      <c r="R11" s="60">
        <f>VLOOKUP($A11,'Return Data'!$B$7:$R$2292,16,0)</f>
        <v>12.248200000000001</v>
      </c>
      <c r="S11" s="62">
        <f t="shared" si="7"/>
        <v>17</v>
      </c>
    </row>
    <row r="12" spans="1:20" x14ac:dyDescent="0.3">
      <c r="A12" s="58" t="s">
        <v>781</v>
      </c>
      <c r="B12" s="59">
        <f>VLOOKUP($A12,'Return Data'!$B$7:$R$2292,3,0)</f>
        <v>44942</v>
      </c>
      <c r="C12" s="60">
        <f>VLOOKUP($A12,'Return Data'!$B$7:$R$2292,4,0)</f>
        <v>78.228300000000004</v>
      </c>
      <c r="D12" s="60">
        <f>VLOOKUP($A12,'Return Data'!$B$7:$R$2292,10,0)</f>
        <v>4.4603999999999999</v>
      </c>
      <c r="E12" s="61">
        <f t="shared" si="0"/>
        <v>4</v>
      </c>
      <c r="F12" s="60">
        <f>VLOOKUP($A12,'Return Data'!$B$7:$R$2292,11,0)</f>
        <v>14.187099999999999</v>
      </c>
      <c r="G12" s="61">
        <f t="shared" si="1"/>
        <v>4</v>
      </c>
      <c r="H12" s="60">
        <f>VLOOKUP($A12,'Return Data'!$B$7:$R$2292,12,0)</f>
        <v>8.3236000000000008</v>
      </c>
      <c r="I12" s="61">
        <f t="shared" si="2"/>
        <v>2</v>
      </c>
      <c r="J12" s="60">
        <f>VLOOKUP($A12,'Return Data'!$B$7:$R$2292,13,0)</f>
        <v>3.9293999999999998</v>
      </c>
      <c r="K12" s="61">
        <f t="shared" si="3"/>
        <v>3</v>
      </c>
      <c r="L12" s="60">
        <f>VLOOKUP($A12,'Return Data'!$B$7:$R$2292,17,0)</f>
        <v>20.204499999999999</v>
      </c>
      <c r="M12" s="61">
        <f t="shared" si="6"/>
        <v>3</v>
      </c>
      <c r="N12" s="60">
        <f>VLOOKUP($A12,'Return Data'!$B$7:$R$2292,14,0)</f>
        <v>19.071000000000002</v>
      </c>
      <c r="O12" s="61">
        <f t="shared" si="4"/>
        <v>6</v>
      </c>
      <c r="P12" s="60">
        <f>VLOOKUP($A12,'Return Data'!$B$7:$R$2292,15,0)</f>
        <v>12.207000000000001</v>
      </c>
      <c r="Q12" s="61">
        <f t="shared" si="5"/>
        <v>5</v>
      </c>
      <c r="R12" s="60">
        <f>VLOOKUP($A12,'Return Data'!$B$7:$R$2292,16,0)</f>
        <v>18.1707</v>
      </c>
      <c r="S12" s="62">
        <f t="shared" si="7"/>
        <v>3</v>
      </c>
    </row>
    <row r="13" spans="1:20" x14ac:dyDescent="0.3">
      <c r="A13" s="58" t="s">
        <v>783</v>
      </c>
      <c r="B13" s="59">
        <f>VLOOKUP($A13,'Return Data'!$B$7:$R$2292,3,0)</f>
        <v>44942</v>
      </c>
      <c r="C13" s="60">
        <f>VLOOKUP($A13,'Return Data'!$B$7:$R$2292,4,0)</f>
        <v>146.53399999999999</v>
      </c>
      <c r="D13" s="60">
        <f>VLOOKUP($A13,'Return Data'!$B$7:$R$2292,10,0)</f>
        <v>6.0266000000000002</v>
      </c>
      <c r="E13" s="61">
        <f t="shared" si="0"/>
        <v>1</v>
      </c>
      <c r="F13" s="60">
        <f>VLOOKUP($A13,'Return Data'!$B$7:$R$2292,11,0)</f>
        <v>17.092300000000002</v>
      </c>
      <c r="G13" s="61">
        <f t="shared" si="1"/>
        <v>1</v>
      </c>
      <c r="H13" s="60">
        <f>VLOOKUP($A13,'Return Data'!$B$7:$R$2292,12,0)</f>
        <v>12.1096</v>
      </c>
      <c r="I13" s="61">
        <f t="shared" si="2"/>
        <v>1</v>
      </c>
      <c r="J13" s="60">
        <f>VLOOKUP($A13,'Return Data'!$B$7:$R$2292,13,0)</f>
        <v>13.757999999999999</v>
      </c>
      <c r="K13" s="61">
        <f t="shared" si="3"/>
        <v>1</v>
      </c>
      <c r="L13" s="60">
        <f>VLOOKUP($A13,'Return Data'!$B$7:$R$2292,17,0)</f>
        <v>27.136299999999999</v>
      </c>
      <c r="M13" s="61">
        <f t="shared" si="6"/>
        <v>1</v>
      </c>
      <c r="N13" s="60">
        <f>VLOOKUP($A13,'Return Data'!$B$7:$R$2292,14,0)</f>
        <v>20.2668</v>
      </c>
      <c r="O13" s="61">
        <f t="shared" si="4"/>
        <v>3</v>
      </c>
      <c r="P13" s="60">
        <f>VLOOKUP($A13,'Return Data'!$B$7:$R$2292,15,0)</f>
        <v>10.0876</v>
      </c>
      <c r="Q13" s="61">
        <f t="shared" si="5"/>
        <v>8</v>
      </c>
      <c r="R13" s="60">
        <f>VLOOKUP($A13,'Return Data'!$B$7:$R$2292,16,0)</f>
        <v>13.8543</v>
      </c>
      <c r="S13" s="62">
        <f t="shared" si="7"/>
        <v>14</v>
      </c>
    </row>
    <row r="14" spans="1:20" x14ac:dyDescent="0.3">
      <c r="A14" s="58" t="s">
        <v>785</v>
      </c>
      <c r="B14" s="59">
        <f>VLOOKUP($A14,'Return Data'!$B$7:$R$2292,3,0)</f>
        <v>44942</v>
      </c>
      <c r="C14" s="60">
        <f>VLOOKUP($A14,'Return Data'!$B$7:$R$2292,4,0)</f>
        <v>57.93</v>
      </c>
      <c r="D14" s="60">
        <f>VLOOKUP($A14,'Return Data'!$B$7:$R$2292,10,0)</f>
        <v>5.5190999999999999</v>
      </c>
      <c r="E14" s="61">
        <f t="shared" si="0"/>
        <v>3</v>
      </c>
      <c r="F14" s="60">
        <f>VLOOKUP($A14,'Return Data'!$B$7:$R$2292,11,0)</f>
        <v>13.3881</v>
      </c>
      <c r="G14" s="61">
        <f t="shared" si="1"/>
        <v>5</v>
      </c>
      <c r="H14" s="60">
        <f>VLOOKUP($A14,'Return Data'!$B$7:$R$2292,12,0)</f>
        <v>7.0201000000000002</v>
      </c>
      <c r="I14" s="61">
        <f t="shared" si="2"/>
        <v>3</v>
      </c>
      <c r="J14" s="60">
        <f>VLOOKUP($A14,'Return Data'!$B$7:$R$2292,13,0)</f>
        <v>2.5127999999999999</v>
      </c>
      <c r="K14" s="61">
        <f t="shared" si="3"/>
        <v>4</v>
      </c>
      <c r="L14" s="60">
        <f>VLOOKUP($A14,'Return Data'!$B$7:$R$2292,17,0)</f>
        <v>17.3614</v>
      </c>
      <c r="M14" s="61">
        <f t="shared" si="6"/>
        <v>5</v>
      </c>
      <c r="N14" s="60">
        <f>VLOOKUP($A14,'Return Data'!$B$7:$R$2292,14,0)</f>
        <v>21.752600000000001</v>
      </c>
      <c r="O14" s="61">
        <f t="shared" si="4"/>
        <v>2</v>
      </c>
      <c r="P14" s="60">
        <f>VLOOKUP($A14,'Return Data'!$B$7:$R$2292,15,0)</f>
        <v>13.1092</v>
      </c>
      <c r="Q14" s="61">
        <f t="shared" si="5"/>
        <v>3</v>
      </c>
      <c r="R14" s="60">
        <f>VLOOKUP($A14,'Return Data'!$B$7:$R$2292,16,0)</f>
        <v>14.1662</v>
      </c>
      <c r="S14" s="62">
        <f t="shared" si="7"/>
        <v>12</v>
      </c>
    </row>
    <row r="15" spans="1:20" x14ac:dyDescent="0.3">
      <c r="A15" s="58" t="s">
        <v>786</v>
      </c>
      <c r="B15" s="59">
        <f>VLOOKUP($A15,'Return Data'!$B$7:$R$2292,3,0)</f>
        <v>44942</v>
      </c>
      <c r="C15" s="60">
        <f>VLOOKUP($A15,'Return Data'!$B$7:$R$2292,4,0)</f>
        <v>16.43</v>
      </c>
      <c r="D15" s="60">
        <f>VLOOKUP($A15,'Return Data'!$B$7:$R$2292,10,0)</f>
        <v>2.2402000000000002</v>
      </c>
      <c r="E15" s="61">
        <f t="shared" si="0"/>
        <v>11</v>
      </c>
      <c r="F15" s="60">
        <f>VLOOKUP($A15,'Return Data'!$B$7:$R$2292,11,0)</f>
        <v>10.046900000000001</v>
      </c>
      <c r="G15" s="61">
        <f t="shared" si="1"/>
        <v>11</v>
      </c>
      <c r="H15" s="60">
        <f>VLOOKUP($A15,'Return Data'!$B$7:$R$2292,12,0)</f>
        <v>1.3572</v>
      </c>
      <c r="I15" s="61">
        <f t="shared" si="2"/>
        <v>13</v>
      </c>
      <c r="J15" s="60">
        <f>VLOOKUP($A15,'Return Data'!$B$7:$R$2292,13,0)</f>
        <v>-3.8618999999999999</v>
      </c>
      <c r="K15" s="61">
        <f t="shared" si="3"/>
        <v>13</v>
      </c>
      <c r="L15" s="60">
        <f>VLOOKUP($A15,'Return Data'!$B$7:$R$2292,17,0)</f>
        <v>12.446099999999999</v>
      </c>
      <c r="M15" s="61">
        <f t="shared" si="6"/>
        <v>13</v>
      </c>
      <c r="N15" s="60">
        <f>VLOOKUP($A15,'Return Data'!$B$7:$R$2292,14,0)</f>
        <v>14.608499999999999</v>
      </c>
      <c r="O15" s="61">
        <f t="shared" si="4"/>
        <v>11</v>
      </c>
      <c r="P15" s="60"/>
      <c r="Q15" s="61"/>
      <c r="R15" s="60">
        <f>VLOOKUP($A15,'Return Data'!$B$7:$R$2292,16,0)</f>
        <v>10.0861</v>
      </c>
      <c r="S15" s="62">
        <f t="shared" si="7"/>
        <v>19</v>
      </c>
    </row>
    <row r="16" spans="1:20" x14ac:dyDescent="0.3">
      <c r="A16" s="58" t="s">
        <v>788</v>
      </c>
      <c r="B16" s="59">
        <f>VLOOKUP($A16,'Return Data'!$B$7:$R$2292,3,0)</f>
        <v>44942</v>
      </c>
      <c r="C16" s="60">
        <f>VLOOKUP($A16,'Return Data'!$B$7:$R$2292,4,0)</f>
        <v>58.402999999999999</v>
      </c>
      <c r="D16" s="60">
        <f>VLOOKUP($A16,'Return Data'!$B$7:$R$2292,10,0)</f>
        <v>-1.1241000000000001</v>
      </c>
      <c r="E16" s="61">
        <f t="shared" si="0"/>
        <v>18</v>
      </c>
      <c r="F16" s="60">
        <f>VLOOKUP($A16,'Return Data'!$B$7:$R$2292,11,0)</f>
        <v>4.9280999999999997</v>
      </c>
      <c r="G16" s="61">
        <f t="shared" si="1"/>
        <v>19</v>
      </c>
      <c r="H16" s="60">
        <f>VLOOKUP($A16,'Return Data'!$B$7:$R$2292,12,0)</f>
        <v>-3.6413000000000002</v>
      </c>
      <c r="I16" s="61">
        <f t="shared" si="2"/>
        <v>20</v>
      </c>
      <c r="J16" s="60">
        <f>VLOOKUP($A16,'Return Data'!$B$7:$R$2292,13,0)</f>
        <v>-9.7187000000000001</v>
      </c>
      <c r="K16" s="61">
        <f t="shared" si="3"/>
        <v>19</v>
      </c>
      <c r="L16" s="60">
        <f>VLOOKUP($A16,'Return Data'!$B$7:$R$2292,17,0)</f>
        <v>6.3173000000000004</v>
      </c>
      <c r="M16" s="61">
        <f t="shared" si="6"/>
        <v>19</v>
      </c>
      <c r="N16" s="60">
        <f>VLOOKUP($A16,'Return Data'!$B$7:$R$2292,14,0)</f>
        <v>10.6828</v>
      </c>
      <c r="O16" s="61">
        <f t="shared" si="4"/>
        <v>16</v>
      </c>
      <c r="P16" s="60">
        <f>VLOOKUP($A16,'Return Data'!$B$7:$R$2292,15,0)</f>
        <v>6.0892999999999997</v>
      </c>
      <c r="Q16" s="61">
        <f t="shared" si="5"/>
        <v>15</v>
      </c>
      <c r="R16" s="60">
        <f>VLOOKUP($A16,'Return Data'!$B$7:$R$2292,16,0)</f>
        <v>11.266999999999999</v>
      </c>
      <c r="S16" s="62">
        <f t="shared" si="7"/>
        <v>18</v>
      </c>
    </row>
    <row r="17" spans="1:19" x14ac:dyDescent="0.3">
      <c r="A17" s="58" t="s">
        <v>790</v>
      </c>
      <c r="B17" s="59">
        <f>VLOOKUP($A17,'Return Data'!$B$7:$R$2292,3,0)</f>
        <v>44942</v>
      </c>
      <c r="C17" s="60">
        <f>VLOOKUP($A17,'Return Data'!$B$7:$R$2292,4,0)</f>
        <v>33.519799999999996</v>
      </c>
      <c r="D17" s="60">
        <f>VLOOKUP($A17,'Return Data'!$B$7:$R$2292,10,0)</f>
        <v>3.2277</v>
      </c>
      <c r="E17" s="61">
        <f t="shared" si="0"/>
        <v>8</v>
      </c>
      <c r="F17" s="60">
        <f>VLOOKUP($A17,'Return Data'!$B$7:$R$2292,11,0)</f>
        <v>13.2433</v>
      </c>
      <c r="G17" s="61">
        <f t="shared" si="1"/>
        <v>6</v>
      </c>
      <c r="H17" s="60">
        <f>VLOOKUP($A17,'Return Data'!$B$7:$R$2292,12,0)</f>
        <v>3.1429</v>
      </c>
      <c r="I17" s="61">
        <f t="shared" si="2"/>
        <v>8</v>
      </c>
      <c r="J17" s="60">
        <f>VLOOKUP($A17,'Return Data'!$B$7:$R$2292,13,0)</f>
        <v>-3.9874999999999998</v>
      </c>
      <c r="K17" s="61">
        <f t="shared" si="3"/>
        <v>14</v>
      </c>
      <c r="L17" s="60">
        <f>VLOOKUP($A17,'Return Data'!$B$7:$R$2292,17,0)</f>
        <v>14.887499999999999</v>
      </c>
      <c r="M17" s="61">
        <f t="shared" si="6"/>
        <v>8</v>
      </c>
      <c r="N17" s="60">
        <f>VLOOKUP($A17,'Return Data'!$B$7:$R$2292,14,0)</f>
        <v>19.1206</v>
      </c>
      <c r="O17" s="61">
        <f t="shared" si="4"/>
        <v>5</v>
      </c>
      <c r="P17" s="60">
        <f>VLOOKUP($A17,'Return Data'!$B$7:$R$2292,15,0)</f>
        <v>15.8096</v>
      </c>
      <c r="Q17" s="61">
        <f t="shared" si="5"/>
        <v>1</v>
      </c>
      <c r="R17" s="60">
        <f>VLOOKUP($A17,'Return Data'!$B$7:$R$2292,16,0)</f>
        <v>15.854200000000001</v>
      </c>
      <c r="S17" s="62">
        <f t="shared" si="7"/>
        <v>8</v>
      </c>
    </row>
    <row r="18" spans="1:19" x14ac:dyDescent="0.3">
      <c r="A18" s="58" t="s">
        <v>1955</v>
      </c>
      <c r="B18" s="59">
        <f>VLOOKUP($A18,'Return Data'!$B$7:$R$2292,3,0)</f>
        <v>44942</v>
      </c>
      <c r="C18" s="60">
        <f>VLOOKUP($A18,'Return Data'!$B$7:$R$2292,4,0)</f>
        <v>13.6629</v>
      </c>
      <c r="D18" s="60">
        <f>VLOOKUP($A18,'Return Data'!$B$7:$R$2292,10,0)</f>
        <v>3.7079</v>
      </c>
      <c r="E18" s="61">
        <f t="shared" si="0"/>
        <v>7</v>
      </c>
      <c r="F18" s="60">
        <f>VLOOKUP($A18,'Return Data'!$B$7:$R$2292,11,0)</f>
        <v>10.995699999999999</v>
      </c>
      <c r="G18" s="61">
        <f t="shared" si="1"/>
        <v>8</v>
      </c>
      <c r="H18" s="60">
        <f>VLOOKUP($A18,'Return Data'!$B$7:$R$2292,12,0)</f>
        <v>4.9764999999999997</v>
      </c>
      <c r="I18" s="61">
        <f t="shared" si="2"/>
        <v>4</v>
      </c>
      <c r="J18" s="60">
        <f>VLOOKUP($A18,'Return Data'!$B$7:$R$2292,13,0)</f>
        <v>-1.3338000000000001</v>
      </c>
      <c r="K18" s="61">
        <f t="shared" si="3"/>
        <v>8</v>
      </c>
      <c r="L18" s="60">
        <f>VLOOKUP($A18,'Return Data'!$B$7:$R$2292,17,0)</f>
        <v>9.9163999999999994</v>
      </c>
      <c r="M18" s="61">
        <f t="shared" si="6"/>
        <v>16</v>
      </c>
      <c r="N18" s="60">
        <f>VLOOKUP($A18,'Return Data'!$B$7:$R$2292,14,0)</f>
        <v>9.1324000000000005</v>
      </c>
      <c r="O18" s="61">
        <f t="shared" ref="O18" si="8">RANK(N18,N$8:N$28,0)</f>
        <v>17</v>
      </c>
      <c r="P18" s="60">
        <f>VLOOKUP($A18,'Return Data'!$B$7:$R$2292,15,0)</f>
        <v>7.6437999999999997</v>
      </c>
      <c r="Q18" s="61">
        <f t="shared" ref="Q18" si="9">RANK(P18,P$8:P$28,0)</f>
        <v>14</v>
      </c>
      <c r="R18" s="60">
        <f>VLOOKUP($A18,'Return Data'!$B$7:$R$2292,16,0)</f>
        <v>13.332700000000001</v>
      </c>
      <c r="S18" s="62">
        <f t="shared" si="7"/>
        <v>16</v>
      </c>
    </row>
    <row r="19" spans="1:19" x14ac:dyDescent="0.3">
      <c r="A19" s="58" t="s">
        <v>792</v>
      </c>
      <c r="B19" s="59">
        <f>VLOOKUP($A19,'Return Data'!$B$7:$R$2292,3,0)</f>
        <v>44942</v>
      </c>
      <c r="C19" s="60">
        <f>VLOOKUP($A19,'Return Data'!$B$7:$R$2292,4,0)</f>
        <v>17.506</v>
      </c>
      <c r="D19" s="60">
        <f>VLOOKUP($A19,'Return Data'!$B$7:$R$2292,10,0)</f>
        <v>2.6564000000000001</v>
      </c>
      <c r="E19" s="61">
        <f t="shared" si="0"/>
        <v>10</v>
      </c>
      <c r="F19" s="60">
        <f>VLOOKUP($A19,'Return Data'!$B$7:$R$2292,11,0)</f>
        <v>10.5875</v>
      </c>
      <c r="G19" s="61">
        <f t="shared" si="1"/>
        <v>9</v>
      </c>
      <c r="H19" s="60">
        <f>VLOOKUP($A19,'Return Data'!$B$7:$R$2292,12,0)</f>
        <v>1.4135</v>
      </c>
      <c r="I19" s="61">
        <f t="shared" si="2"/>
        <v>12</v>
      </c>
      <c r="J19" s="60">
        <f>VLOOKUP($A19,'Return Data'!$B$7:$R$2292,13,0)</f>
        <v>-3.7444000000000002</v>
      </c>
      <c r="K19" s="61">
        <f t="shared" si="3"/>
        <v>12</v>
      </c>
      <c r="L19" s="60">
        <f>VLOOKUP($A19,'Return Data'!$B$7:$R$2292,17,0)</f>
        <v>15.039</v>
      </c>
      <c r="M19" s="61">
        <f t="shared" si="6"/>
        <v>7</v>
      </c>
      <c r="N19" s="60">
        <f>VLOOKUP($A19,'Return Data'!$B$7:$R$2292,14,0)</f>
        <v>15.7591</v>
      </c>
      <c r="O19" s="61">
        <f t="shared" ref="O19:O28" si="10">RANK(N19,N$8:N$28,0)</f>
        <v>10</v>
      </c>
      <c r="P19" s="60"/>
      <c r="Q19" s="61"/>
      <c r="R19" s="60">
        <f>VLOOKUP($A19,'Return Data'!$B$7:$R$2292,16,0)</f>
        <v>17.312999999999999</v>
      </c>
      <c r="S19" s="62">
        <f t="shared" si="7"/>
        <v>5</v>
      </c>
    </row>
    <row r="20" spans="1:19" x14ac:dyDescent="0.3">
      <c r="A20" s="58" t="s">
        <v>794</v>
      </c>
      <c r="B20" s="59">
        <f>VLOOKUP($A20,'Return Data'!$B$7:$R$2292,3,0)</f>
        <v>0</v>
      </c>
      <c r="C20" s="60">
        <f>VLOOKUP($A20,'Return Data'!$B$7:$R$2292,4,0)</f>
        <v>0</v>
      </c>
      <c r="D20" s="60">
        <f>VLOOKUP($A20,'Return Data'!$B$7:$R$2292,10,0)</f>
        <v>0</v>
      </c>
      <c r="E20" s="61">
        <f t="shared" si="0"/>
        <v>17</v>
      </c>
      <c r="F20" s="60">
        <f>VLOOKUP($A20,'Return Data'!$B$7:$R$2292,11,0)</f>
        <v>0</v>
      </c>
      <c r="G20" s="61">
        <f t="shared" si="1"/>
        <v>21</v>
      </c>
      <c r="H20" s="60">
        <f>VLOOKUP($A20,'Return Data'!$B$7:$R$2292,12,0)</f>
        <v>0</v>
      </c>
      <c r="I20" s="61">
        <f t="shared" si="2"/>
        <v>14</v>
      </c>
      <c r="J20" s="60">
        <f>VLOOKUP($A20,'Return Data'!$B$7:$R$2292,13,0)</f>
        <v>0</v>
      </c>
      <c r="K20" s="61">
        <f t="shared" si="3"/>
        <v>6</v>
      </c>
      <c r="L20" s="60">
        <f>VLOOKUP($A20,'Return Data'!$B$7:$R$2292,17,0)</f>
        <v>0</v>
      </c>
      <c r="M20" s="61">
        <f t="shared" si="6"/>
        <v>21</v>
      </c>
      <c r="N20" s="60">
        <f>VLOOKUP($A20,'Return Data'!$B$7:$R$2292,14,0)</f>
        <v>0</v>
      </c>
      <c r="O20" s="61">
        <f t="shared" si="10"/>
        <v>20</v>
      </c>
      <c r="P20" s="60"/>
      <c r="Q20" s="61"/>
      <c r="R20" s="60">
        <f>VLOOKUP($A20,'Return Data'!$B$7:$R$2292,16,0)</f>
        <v>0</v>
      </c>
      <c r="S20" s="62">
        <f t="shared" si="7"/>
        <v>21</v>
      </c>
    </row>
    <row r="21" spans="1:19" x14ac:dyDescent="0.3">
      <c r="A21" s="58" t="s">
        <v>796</v>
      </c>
      <c r="B21" s="59">
        <f>VLOOKUP($A21,'Return Data'!$B$7:$R$2292,3,0)</f>
        <v>44942</v>
      </c>
      <c r="C21" s="60">
        <f>VLOOKUP($A21,'Return Data'!$B$7:$R$2292,4,0)</f>
        <v>19.597000000000001</v>
      </c>
      <c r="D21" s="60">
        <f>VLOOKUP($A21,'Return Data'!$B$7:$R$2292,10,0)</f>
        <v>2.8822000000000001</v>
      </c>
      <c r="E21" s="61">
        <f t="shared" si="0"/>
        <v>9</v>
      </c>
      <c r="F21" s="60">
        <f>VLOOKUP($A21,'Return Data'!$B$7:$R$2292,11,0)</f>
        <v>6.4302000000000001</v>
      </c>
      <c r="G21" s="61">
        <f t="shared" si="1"/>
        <v>17</v>
      </c>
      <c r="H21" s="60">
        <f>VLOOKUP($A21,'Return Data'!$B$7:$R$2292,12,0)</f>
        <v>-3.2534000000000001</v>
      </c>
      <c r="I21" s="61">
        <f t="shared" si="2"/>
        <v>18</v>
      </c>
      <c r="J21" s="60">
        <f>VLOOKUP($A21,'Return Data'!$B$7:$R$2292,13,0)</f>
        <v>-9.8615999999999993</v>
      </c>
      <c r="K21" s="61">
        <f t="shared" si="3"/>
        <v>20</v>
      </c>
      <c r="L21" s="60">
        <f>VLOOKUP($A21,'Return Data'!$B$7:$R$2292,17,0)</f>
        <v>12.7149</v>
      </c>
      <c r="M21" s="61">
        <f t="shared" si="6"/>
        <v>12</v>
      </c>
      <c r="N21" s="60">
        <f>VLOOKUP($A21,'Return Data'!$B$7:$R$2292,14,0)</f>
        <v>16.789000000000001</v>
      </c>
      <c r="O21" s="61">
        <f t="shared" si="10"/>
        <v>8</v>
      </c>
      <c r="P21" s="60"/>
      <c r="Q21" s="61"/>
      <c r="R21" s="60">
        <f>VLOOKUP($A21,'Return Data'!$B$7:$R$2292,16,0)</f>
        <v>20.063500000000001</v>
      </c>
      <c r="S21" s="62">
        <f t="shared" si="7"/>
        <v>1</v>
      </c>
    </row>
    <row r="22" spans="1:19" x14ac:dyDescent="0.3">
      <c r="A22" s="58" t="s">
        <v>2007</v>
      </c>
      <c r="B22" s="59">
        <f>VLOOKUP($A22,'Return Data'!$B$7:$R$2292,3,0)</f>
        <v>44942</v>
      </c>
      <c r="C22" s="60">
        <f>VLOOKUP($A22,'Return Data'!$B$7:$R$2292,4,0)</f>
        <v>37.1738</v>
      </c>
      <c r="D22" s="60">
        <f>VLOOKUP($A22,'Return Data'!$B$7:$R$2292,10,0)</f>
        <v>0.85540000000000005</v>
      </c>
      <c r="E22" s="61">
        <f t="shared" si="0"/>
        <v>16</v>
      </c>
      <c r="F22" s="60">
        <f>VLOOKUP($A22,'Return Data'!$B$7:$R$2292,11,0)</f>
        <v>7.9698000000000002</v>
      </c>
      <c r="G22" s="61">
        <f t="shared" si="1"/>
        <v>14</v>
      </c>
      <c r="H22" s="60">
        <f>VLOOKUP($A22,'Return Data'!$B$7:$R$2292,12,0)</f>
        <v>4.5362</v>
      </c>
      <c r="I22" s="61">
        <f t="shared" si="2"/>
        <v>5</v>
      </c>
      <c r="J22" s="60">
        <f>VLOOKUP($A22,'Return Data'!$B$7:$R$2292,13,0)</f>
        <v>-2.3805000000000001</v>
      </c>
      <c r="K22" s="61">
        <f t="shared" si="3"/>
        <v>9</v>
      </c>
      <c r="L22" s="60">
        <f>VLOOKUP($A22,'Return Data'!$B$7:$R$2292,17,0)</f>
        <v>7.0039999999999996</v>
      </c>
      <c r="M22" s="61">
        <f t="shared" si="6"/>
        <v>17</v>
      </c>
      <c r="N22" s="60">
        <f>VLOOKUP($A22,'Return Data'!$B$7:$R$2292,14,0)</f>
        <v>11.350899999999999</v>
      </c>
      <c r="O22" s="61">
        <f t="shared" si="10"/>
        <v>15</v>
      </c>
      <c r="P22" s="60">
        <f>VLOOKUP($A22,'Return Data'!$B$7:$R$2292,15,0)</f>
        <v>9.7211999999999996</v>
      </c>
      <c r="Q22" s="61">
        <f t="shared" ref="Q22:Q26" si="11">RANK(P22,P$8:P$28,0)</f>
        <v>10</v>
      </c>
      <c r="R22" s="60">
        <f>VLOOKUP($A22,'Return Data'!$B$7:$R$2292,16,0)</f>
        <v>14.519299999999999</v>
      </c>
      <c r="S22" s="62">
        <f t="shared" si="7"/>
        <v>10</v>
      </c>
    </row>
    <row r="23" spans="1:19" x14ac:dyDescent="0.3">
      <c r="A23" s="58" t="s">
        <v>799</v>
      </c>
      <c r="B23" s="59">
        <f>VLOOKUP($A23,'Return Data'!$B$7:$R$2292,3,0)</f>
        <v>44942</v>
      </c>
      <c r="C23" s="60">
        <f>VLOOKUP($A23,'Return Data'!$B$7:$R$2292,4,0)</f>
        <v>87.094300000000004</v>
      </c>
      <c r="D23" s="60">
        <f>VLOOKUP($A23,'Return Data'!$B$7:$R$2292,10,0)</f>
        <v>0.87239999999999995</v>
      </c>
      <c r="E23" s="61">
        <f t="shared" si="0"/>
        <v>15</v>
      </c>
      <c r="F23" s="60">
        <f>VLOOKUP($A23,'Return Data'!$B$7:$R$2292,11,0)</f>
        <v>9.3585999999999991</v>
      </c>
      <c r="G23" s="61">
        <f t="shared" si="1"/>
        <v>12</v>
      </c>
      <c r="H23" s="60">
        <f>VLOOKUP($A23,'Return Data'!$B$7:$R$2292,12,0)</f>
        <v>2.2153999999999998</v>
      </c>
      <c r="I23" s="61">
        <f t="shared" si="2"/>
        <v>11</v>
      </c>
      <c r="J23" s="60">
        <f>VLOOKUP($A23,'Return Data'!$B$7:$R$2292,13,0)</f>
        <v>0.42559999999999998</v>
      </c>
      <c r="K23" s="61">
        <f t="shared" si="3"/>
        <v>5</v>
      </c>
      <c r="L23" s="60">
        <f>VLOOKUP($A23,'Return Data'!$B$7:$R$2292,17,0)</f>
        <v>17.922000000000001</v>
      </c>
      <c r="M23" s="61">
        <f t="shared" si="6"/>
        <v>4</v>
      </c>
      <c r="N23" s="60">
        <f>VLOOKUP($A23,'Return Data'!$B$7:$R$2292,14,0)</f>
        <v>19.172699999999999</v>
      </c>
      <c r="O23" s="61">
        <f t="shared" si="10"/>
        <v>4</v>
      </c>
      <c r="P23" s="60">
        <f>VLOOKUP($A23,'Return Data'!$B$7:$R$2292,15,0)</f>
        <v>9.9895999999999994</v>
      </c>
      <c r="Q23" s="61">
        <f t="shared" si="11"/>
        <v>9</v>
      </c>
      <c r="R23" s="60">
        <f>VLOOKUP($A23,'Return Data'!$B$7:$R$2292,16,0)</f>
        <v>17.462399999999999</v>
      </c>
      <c r="S23" s="62">
        <f t="shared" si="7"/>
        <v>4</v>
      </c>
    </row>
    <row r="24" spans="1:19" x14ac:dyDescent="0.3">
      <c r="A24" s="58" t="s">
        <v>801</v>
      </c>
      <c r="B24" s="59">
        <f>VLOOKUP($A24,'Return Data'!$B$7:$R$2292,3,0)</f>
        <v>44942</v>
      </c>
      <c r="C24" s="60">
        <f>VLOOKUP($A24,'Return Data'!$B$7:$R$2292,4,0)</f>
        <v>61.762099999999997</v>
      </c>
      <c r="D24" s="60">
        <f>VLOOKUP($A24,'Return Data'!$B$7:$R$2292,10,0)</f>
        <v>4.4165999999999999</v>
      </c>
      <c r="E24" s="61">
        <f t="shared" si="0"/>
        <v>5</v>
      </c>
      <c r="F24" s="60">
        <f>VLOOKUP($A24,'Return Data'!$B$7:$R$2292,11,0)</f>
        <v>14.589600000000001</v>
      </c>
      <c r="G24" s="61">
        <f t="shared" si="1"/>
        <v>2</v>
      </c>
      <c r="H24" s="60">
        <f>VLOOKUP($A24,'Return Data'!$B$7:$R$2292,12,0)</f>
        <v>3.4681000000000002</v>
      </c>
      <c r="I24" s="61">
        <f t="shared" si="2"/>
        <v>7</v>
      </c>
      <c r="J24" s="60">
        <f>VLOOKUP($A24,'Return Data'!$B$7:$R$2292,13,0)</f>
        <v>5.1782000000000004</v>
      </c>
      <c r="K24" s="61">
        <f t="shared" si="3"/>
        <v>2</v>
      </c>
      <c r="L24" s="60">
        <f>VLOOKUP($A24,'Return Data'!$B$7:$R$2292,17,0)</f>
        <v>20.799099999999999</v>
      </c>
      <c r="M24" s="61">
        <f t="shared" si="6"/>
        <v>2</v>
      </c>
      <c r="N24" s="60">
        <f>VLOOKUP($A24,'Return Data'!$B$7:$R$2292,14,0)</f>
        <v>23.394500000000001</v>
      </c>
      <c r="O24" s="61">
        <f t="shared" si="10"/>
        <v>1</v>
      </c>
      <c r="P24" s="60">
        <f>VLOOKUP($A24,'Return Data'!$B$7:$R$2292,15,0)</f>
        <v>13.1349</v>
      </c>
      <c r="Q24" s="61">
        <f t="shared" si="11"/>
        <v>2</v>
      </c>
      <c r="R24" s="60">
        <f>VLOOKUP($A24,'Return Data'!$B$7:$R$2292,16,0)</f>
        <v>17.164999999999999</v>
      </c>
      <c r="S24" s="62">
        <f t="shared" si="7"/>
        <v>7</v>
      </c>
    </row>
    <row r="25" spans="1:19" x14ac:dyDescent="0.3">
      <c r="A25" s="58" t="s">
        <v>802</v>
      </c>
      <c r="B25" s="59">
        <f>VLOOKUP($A25,'Return Data'!$B$7:$R$2292,3,0)</f>
        <v>44942</v>
      </c>
      <c r="C25" s="60">
        <f>VLOOKUP($A25,'Return Data'!$B$7:$R$2292,4,0)</f>
        <v>246.9769</v>
      </c>
      <c r="D25" s="60">
        <f>VLOOKUP($A25,'Return Data'!$B$7:$R$2292,10,0)</f>
        <v>-1.6157999999999999</v>
      </c>
      <c r="E25" s="61">
        <f t="shared" si="0"/>
        <v>20</v>
      </c>
      <c r="F25" s="60">
        <f>VLOOKUP($A25,'Return Data'!$B$7:$R$2292,11,0)</f>
        <v>5.7657999999999996</v>
      </c>
      <c r="G25" s="61">
        <f t="shared" si="1"/>
        <v>18</v>
      </c>
      <c r="H25" s="60">
        <f>VLOOKUP($A25,'Return Data'!$B$7:$R$2292,12,0)</f>
        <v>-3.4477000000000002</v>
      </c>
      <c r="I25" s="61">
        <f t="shared" si="2"/>
        <v>19</v>
      </c>
      <c r="J25" s="60">
        <f>VLOOKUP($A25,'Return Data'!$B$7:$R$2292,13,0)</f>
        <v>-9.6844000000000001</v>
      </c>
      <c r="K25" s="61">
        <f t="shared" si="3"/>
        <v>18</v>
      </c>
      <c r="L25" s="60">
        <f>VLOOKUP($A25,'Return Data'!$B$7:$R$2292,17,0)</f>
        <v>13.541600000000001</v>
      </c>
      <c r="M25" s="61">
        <f t="shared" si="6"/>
        <v>10</v>
      </c>
      <c r="N25" s="60">
        <f>VLOOKUP($A25,'Return Data'!$B$7:$R$2292,14,0)</f>
        <v>13.893000000000001</v>
      </c>
      <c r="O25" s="61">
        <f t="shared" si="10"/>
        <v>12</v>
      </c>
      <c r="P25" s="60">
        <f>VLOOKUP($A25,'Return Data'!$B$7:$R$2292,15,0)</f>
        <v>11.393000000000001</v>
      </c>
      <c r="Q25" s="61">
        <f t="shared" si="11"/>
        <v>6</v>
      </c>
      <c r="R25" s="60">
        <f>VLOOKUP($A25,'Return Data'!$B$7:$R$2292,16,0)</f>
        <v>14.848800000000001</v>
      </c>
      <c r="S25" s="62">
        <f t="shared" si="7"/>
        <v>9</v>
      </c>
    </row>
    <row r="26" spans="1:19" x14ac:dyDescent="0.3">
      <c r="A26" s="58" t="s">
        <v>1862</v>
      </c>
      <c r="B26" s="59">
        <f>VLOOKUP($A26,'Return Data'!$B$7:$R$2292,3,0)</f>
        <v>44942</v>
      </c>
      <c r="C26" s="60">
        <f>VLOOKUP($A26,'Return Data'!$B$7:$R$2292,4,0)</f>
        <v>116.8353</v>
      </c>
      <c r="D26" s="60">
        <f>VLOOKUP($A26,'Return Data'!$B$7:$R$2292,10,0)</f>
        <v>1.6696</v>
      </c>
      <c r="E26" s="61">
        <f t="shared" si="0"/>
        <v>13</v>
      </c>
      <c r="F26" s="60">
        <f>VLOOKUP($A26,'Return Data'!$B$7:$R$2292,11,0)</f>
        <v>11.127700000000001</v>
      </c>
      <c r="G26" s="61">
        <f t="shared" si="1"/>
        <v>7</v>
      </c>
      <c r="H26" s="60">
        <f>VLOOKUP($A26,'Return Data'!$B$7:$R$2292,12,0)</f>
        <v>-0.64429999999999998</v>
      </c>
      <c r="I26" s="61">
        <f t="shared" si="2"/>
        <v>17</v>
      </c>
      <c r="J26" s="60">
        <f>VLOOKUP($A26,'Return Data'!$B$7:$R$2292,13,0)</f>
        <v>-5.2854999999999999</v>
      </c>
      <c r="K26" s="61">
        <f t="shared" si="3"/>
        <v>16</v>
      </c>
      <c r="L26" s="60">
        <f>VLOOKUP($A26,'Return Data'!$B$7:$R$2292,17,0)</f>
        <v>13.9422</v>
      </c>
      <c r="M26" s="61">
        <f t="shared" si="6"/>
        <v>9</v>
      </c>
      <c r="N26" s="60">
        <f>VLOOKUP($A26,'Return Data'!$B$7:$R$2292,14,0)</f>
        <v>16.574100000000001</v>
      </c>
      <c r="O26" s="61">
        <f t="shared" si="10"/>
        <v>9</v>
      </c>
      <c r="P26" s="60">
        <f>VLOOKUP($A26,'Return Data'!$B$7:$R$2292,15,0)</f>
        <v>12.452999999999999</v>
      </c>
      <c r="Q26" s="61">
        <f t="shared" si="11"/>
        <v>4</v>
      </c>
      <c r="R26" s="60">
        <f>VLOOKUP($A26,'Return Data'!$B$7:$R$2292,16,0)</f>
        <v>14.1143</v>
      </c>
      <c r="S26" s="62">
        <f t="shared" si="7"/>
        <v>13</v>
      </c>
    </row>
    <row r="27" spans="1:19" x14ac:dyDescent="0.3">
      <c r="A27" s="58" t="s">
        <v>806</v>
      </c>
      <c r="B27" s="59">
        <f>VLOOKUP($A27,'Return Data'!$B$7:$R$2292,3,0)</f>
        <v>44942</v>
      </c>
      <c r="C27" s="60">
        <f>VLOOKUP($A27,'Return Data'!$B$7:$R$2292,4,0)</f>
        <v>16.4496</v>
      </c>
      <c r="D27" s="60">
        <f>VLOOKUP($A27,'Return Data'!$B$7:$R$2292,10,0)</f>
        <v>5.8444000000000003</v>
      </c>
      <c r="E27" s="61">
        <f t="shared" si="0"/>
        <v>2</v>
      </c>
      <c r="F27" s="60">
        <f>VLOOKUP($A27,'Return Data'!$B$7:$R$2292,11,0)</f>
        <v>14.3827</v>
      </c>
      <c r="G27" s="61">
        <f t="shared" si="1"/>
        <v>3</v>
      </c>
      <c r="H27" s="60">
        <f>VLOOKUP($A27,'Return Data'!$B$7:$R$2292,12,0)</f>
        <v>3.5047999999999999</v>
      </c>
      <c r="I27" s="61">
        <f t="shared" si="2"/>
        <v>6</v>
      </c>
      <c r="J27" s="60">
        <f>VLOOKUP($A27,'Return Data'!$B$7:$R$2292,13,0)</f>
        <v>-0.4894</v>
      </c>
      <c r="K27" s="61">
        <f t="shared" si="3"/>
        <v>7</v>
      </c>
      <c r="L27" s="60">
        <f>VLOOKUP($A27,'Return Data'!$B$7:$R$2292,17,0)</f>
        <v>16.885300000000001</v>
      </c>
      <c r="M27" s="61">
        <f t="shared" si="6"/>
        <v>6</v>
      </c>
      <c r="N27" s="60"/>
      <c r="O27" s="61"/>
      <c r="P27" s="60"/>
      <c r="Q27" s="61"/>
      <c r="R27" s="60">
        <f>VLOOKUP($A27,'Return Data'!$B$7:$R$2292,16,0)</f>
        <v>17.308399999999999</v>
      </c>
      <c r="S27" s="62">
        <f t="shared" si="7"/>
        <v>6</v>
      </c>
    </row>
    <row r="28" spans="1:19" x14ac:dyDescent="0.3">
      <c r="A28" s="58" t="s">
        <v>808</v>
      </c>
      <c r="B28" s="59">
        <f>VLOOKUP($A28,'Return Data'!$B$7:$R$2292,3,0)</f>
        <v>44942</v>
      </c>
      <c r="C28" s="60">
        <f>VLOOKUP($A28,'Return Data'!$B$7:$R$2292,4,0)</f>
        <v>18.48</v>
      </c>
      <c r="D28" s="60">
        <f>VLOOKUP($A28,'Return Data'!$B$7:$R$2292,10,0)</f>
        <v>2.1558999999999999</v>
      </c>
      <c r="E28" s="61">
        <f t="shared" si="0"/>
        <v>12</v>
      </c>
      <c r="F28" s="60">
        <f>VLOOKUP($A28,'Return Data'!$B$7:$R$2292,11,0)</f>
        <v>8.0069999999999997</v>
      </c>
      <c r="G28" s="61">
        <f t="shared" si="1"/>
        <v>13</v>
      </c>
      <c r="H28" s="60">
        <f>VLOOKUP($A28,'Return Data'!$B$7:$R$2292,12,0)</f>
        <v>2.9525999999999999</v>
      </c>
      <c r="I28" s="61">
        <f t="shared" si="2"/>
        <v>9</v>
      </c>
      <c r="J28" s="60">
        <f>VLOOKUP($A28,'Return Data'!$B$7:$R$2292,13,0)</f>
        <v>-4.0498000000000003</v>
      </c>
      <c r="K28" s="61">
        <f t="shared" si="3"/>
        <v>15</v>
      </c>
      <c r="L28" s="60">
        <f>VLOOKUP($A28,'Return Data'!$B$7:$R$2292,17,0)</f>
        <v>13.3043</v>
      </c>
      <c r="M28" s="61">
        <f t="shared" si="6"/>
        <v>11</v>
      </c>
      <c r="N28" s="60">
        <f>VLOOKUP($A28,'Return Data'!$B$7:$R$2292,14,0)</f>
        <v>17.146999999999998</v>
      </c>
      <c r="O28" s="61">
        <f t="shared" si="10"/>
        <v>7</v>
      </c>
      <c r="P28" s="60"/>
      <c r="Q28" s="61"/>
      <c r="R28" s="60">
        <f>VLOOKUP($A28,'Return Data'!$B$7:$R$2292,16,0)</f>
        <v>19.47</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1.9976000000000003</v>
      </c>
      <c r="E30" s="69"/>
      <c r="F30" s="70">
        <f>AVERAGE(F8:F28)</f>
        <v>9.3739047619047629</v>
      </c>
      <c r="G30" s="69"/>
      <c r="H30" s="70">
        <f>AVERAGE(H8:H28)</f>
        <v>1.6196428571428569</v>
      </c>
      <c r="I30" s="69"/>
      <c r="J30" s="70">
        <f>AVERAGE(J8:J28)</f>
        <v>-2.9840190476190473</v>
      </c>
      <c r="K30" s="69"/>
      <c r="L30" s="70">
        <f>AVERAGE(L8:L28)</f>
        <v>12.881290476190477</v>
      </c>
      <c r="M30" s="69"/>
      <c r="N30" s="70">
        <f>AVERAGE(N8:N28)</f>
        <v>14.583139999999997</v>
      </c>
      <c r="O30" s="69"/>
      <c r="P30" s="70">
        <f>AVERAGE(P8:P28)</f>
        <v>10.462893333333334</v>
      </c>
      <c r="Q30" s="69"/>
      <c r="R30" s="70">
        <f>AVERAGE(R8:R28)</f>
        <v>14.210585714285711</v>
      </c>
      <c r="S30" s="71"/>
    </row>
    <row r="31" spans="1:19" x14ac:dyDescent="0.3">
      <c r="A31" s="68" t="s">
        <v>28</v>
      </c>
      <c r="B31" s="69"/>
      <c r="C31" s="69"/>
      <c r="D31" s="70">
        <f>MIN(D8:D28)</f>
        <v>-5.3388999999999998</v>
      </c>
      <c r="E31" s="69"/>
      <c r="F31" s="70">
        <f>MIN(F8:F28)</f>
        <v>0</v>
      </c>
      <c r="G31" s="69"/>
      <c r="H31" s="70">
        <f>MIN(H8:H28)</f>
        <v>-11.5687</v>
      </c>
      <c r="I31" s="69"/>
      <c r="J31" s="70">
        <f>MIN(J8:J28)</f>
        <v>-19.255500000000001</v>
      </c>
      <c r="K31" s="69"/>
      <c r="L31" s="70">
        <f>MIN(L8:L28)</f>
        <v>0</v>
      </c>
      <c r="M31" s="69"/>
      <c r="N31" s="70">
        <f>MIN(N8:N28)</f>
        <v>0</v>
      </c>
      <c r="O31" s="69"/>
      <c r="P31" s="70">
        <f>MIN(P8:P28)</f>
        <v>6.0892999999999997</v>
      </c>
      <c r="Q31" s="69"/>
      <c r="R31" s="70">
        <f>MIN(R8:R28)</f>
        <v>0</v>
      </c>
      <c r="S31" s="71"/>
    </row>
    <row r="32" spans="1:19" ht="15" thickBot="1" x14ac:dyDescent="0.35">
      <c r="A32" s="72" t="s">
        <v>29</v>
      </c>
      <c r="B32" s="73"/>
      <c r="C32" s="73"/>
      <c r="D32" s="74">
        <f>MAX(D8:D28)</f>
        <v>6.0266000000000002</v>
      </c>
      <c r="E32" s="73"/>
      <c r="F32" s="74">
        <f>MAX(F8:F28)</f>
        <v>17.092300000000002</v>
      </c>
      <c r="G32" s="73"/>
      <c r="H32" s="74">
        <f>MAX(H8:H28)</f>
        <v>12.1096</v>
      </c>
      <c r="I32" s="73"/>
      <c r="J32" s="74">
        <f>MAX(J8:J28)</f>
        <v>13.757999999999999</v>
      </c>
      <c r="K32" s="73"/>
      <c r="L32" s="74">
        <f>MAX(L8:L28)</f>
        <v>27.136299999999999</v>
      </c>
      <c r="M32" s="73"/>
      <c r="N32" s="74">
        <f>MAX(N8:N28)</f>
        <v>23.394500000000001</v>
      </c>
      <c r="O32" s="73"/>
      <c r="P32" s="74">
        <f>MAX(P8:P28)</f>
        <v>15.8096</v>
      </c>
      <c r="Q32" s="73"/>
      <c r="R32" s="74">
        <f>MAX(R8:R28)</f>
        <v>20.063500000000001</v>
      </c>
      <c r="S32" s="75"/>
    </row>
    <row r="33" spans="1:1" x14ac:dyDescent="0.3">
      <c r="A33" s="99" t="s">
        <v>428</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774</v>
      </c>
      <c r="B8" s="59">
        <f>VLOOKUP($A8,'Return Data'!$B$7:$R$2292,3,0)</f>
        <v>44942</v>
      </c>
      <c r="C8" s="60">
        <f>VLOOKUP($A8,'Return Data'!$B$7:$R$2292,4,0)</f>
        <v>92.1601</v>
      </c>
      <c r="D8" s="60">
        <f>VLOOKUP($A8,'Return Data'!$B$7:$R$2292,10,0)</f>
        <v>3.4382999999999999</v>
      </c>
      <c r="E8" s="61">
        <f t="shared" ref="E8:E28" si="0">RANK(D8,D$8:D$28,0)</f>
        <v>7</v>
      </c>
      <c r="F8" s="60">
        <f>VLOOKUP($A8,'Return Data'!$B$7:$R$2292,11,0)</f>
        <v>9.5204000000000004</v>
      </c>
      <c r="G8" s="61">
        <f t="shared" ref="G8:G28" si="1">RANK(F8,F$8:F$28,0)</f>
        <v>11</v>
      </c>
      <c r="H8" s="60">
        <f>VLOOKUP($A8,'Return Data'!$B$7:$R$2292,12,0)</f>
        <v>1.5430999999999999</v>
      </c>
      <c r="I8" s="61">
        <f t="shared" ref="I8:I28" si="2">RANK(H8,H$8:H$28,0)</f>
        <v>11</v>
      </c>
      <c r="J8" s="60">
        <f>VLOOKUP($A8,'Return Data'!$B$7:$R$2292,13,0)</f>
        <v>-4.4231999999999996</v>
      </c>
      <c r="K8" s="61">
        <f t="shared" ref="K8:K28" si="3">RANK(J8,J$8:J$28,0)</f>
        <v>10</v>
      </c>
      <c r="L8" s="60">
        <f>VLOOKUP($A8,'Return Data'!$B$7:$R$2292,17,0)</f>
        <v>10.5213</v>
      </c>
      <c r="M8" s="61">
        <f t="shared" ref="M8:M28" si="4">RANK(L8,L$8:L$28,0)</f>
        <v>14</v>
      </c>
      <c r="N8" s="60">
        <f>VLOOKUP($A8,'Return Data'!$B$7:$R$2292,14,0)</f>
        <v>12.6553</v>
      </c>
      <c r="O8" s="61">
        <f t="shared" ref="O8" si="5">RANK(N8,N$8:N$28,0)</f>
        <v>13</v>
      </c>
      <c r="P8" s="60">
        <f>VLOOKUP($A8,'Return Data'!$B$7:$R$2292,15,0)</f>
        <v>9.2339000000000002</v>
      </c>
      <c r="Q8" s="61">
        <f>RANK(P8,P$8:P$28,0)</f>
        <v>7</v>
      </c>
      <c r="R8" s="60">
        <f>VLOOKUP($A8,'Return Data'!$B$7:$R$2292,16,0)</f>
        <v>13.748200000000001</v>
      </c>
      <c r="S8" s="62">
        <f t="shared" ref="S8:S28" si="6">RANK(R8,R$8:R$28,0)</f>
        <v>10</v>
      </c>
    </row>
    <row r="9" spans="1:20" x14ac:dyDescent="0.3">
      <c r="A9" s="58" t="s">
        <v>777</v>
      </c>
      <c r="B9" s="59">
        <f>VLOOKUP($A9,'Return Data'!$B$7:$R$2292,3,0)</f>
        <v>44942</v>
      </c>
      <c r="C9" s="60">
        <f>VLOOKUP($A9,'Return Data'!$B$7:$R$2292,4,0)</f>
        <v>37.9</v>
      </c>
      <c r="D9" s="60">
        <f>VLOOKUP($A9,'Return Data'!$B$7:$R$2292,10,0)</f>
        <v>-5.6040000000000001</v>
      </c>
      <c r="E9" s="61">
        <f t="shared" si="0"/>
        <v>21</v>
      </c>
      <c r="F9" s="60">
        <f>VLOOKUP($A9,'Return Data'!$B$7:$R$2292,11,0)</f>
        <v>-0.4204</v>
      </c>
      <c r="G9" s="61">
        <f t="shared" si="1"/>
        <v>21</v>
      </c>
      <c r="H9" s="60">
        <f>VLOOKUP($A9,'Return Data'!$B$7:$R$2292,12,0)</f>
        <v>-12.2888</v>
      </c>
      <c r="I9" s="61">
        <f t="shared" si="2"/>
        <v>21</v>
      </c>
      <c r="J9" s="60">
        <f>VLOOKUP($A9,'Return Data'!$B$7:$R$2292,13,0)</f>
        <v>-20.1433</v>
      </c>
      <c r="K9" s="61">
        <f t="shared" si="3"/>
        <v>21</v>
      </c>
      <c r="L9" s="60">
        <f>VLOOKUP($A9,'Return Data'!$B$7:$R$2292,17,0)</f>
        <v>0.55800000000000005</v>
      </c>
      <c r="M9" s="61">
        <f t="shared" si="4"/>
        <v>20</v>
      </c>
      <c r="N9" s="60">
        <f>VLOOKUP($A9,'Return Data'!$B$7:$R$2292,14,0)</f>
        <v>6.5000999999999998</v>
      </c>
      <c r="O9" s="61">
        <f t="shared" ref="O9:O28" si="7">RANK(N9,N$8:N$28,0)</f>
        <v>19</v>
      </c>
      <c r="P9" s="60">
        <f>VLOOKUP($A9,'Return Data'!$B$7:$R$2292,15,0)</f>
        <v>7.1487999999999996</v>
      </c>
      <c r="Q9" s="61">
        <f t="shared" ref="Q9:Q26" si="8">RANK(P9,P$8:P$28,0)</f>
        <v>11</v>
      </c>
      <c r="R9" s="60">
        <f>VLOOKUP($A9,'Return Data'!$B$7:$R$2292,16,0)</f>
        <v>13.4528</v>
      </c>
      <c r="S9" s="62">
        <f t="shared" si="6"/>
        <v>12</v>
      </c>
    </row>
    <row r="10" spans="1:20" x14ac:dyDescent="0.3">
      <c r="A10" s="58" t="s">
        <v>1918</v>
      </c>
      <c r="B10" s="59">
        <f>VLOOKUP($A10,'Return Data'!$B$7:$R$2292,3,0)</f>
        <v>44942</v>
      </c>
      <c r="C10" s="60">
        <f>VLOOKUP($A10,'Return Data'!$B$7:$R$2292,4,0)</f>
        <v>14.545999999999999</v>
      </c>
      <c r="D10" s="60">
        <f>VLOOKUP($A10,'Return Data'!$B$7:$R$2292,10,0)</f>
        <v>0.54400000000000004</v>
      </c>
      <c r="E10" s="61">
        <f t="shared" si="0"/>
        <v>16</v>
      </c>
      <c r="F10" s="60">
        <f>VLOOKUP($A10,'Return Data'!$B$7:$R$2292,11,0)</f>
        <v>6.5087000000000002</v>
      </c>
      <c r="G10" s="61">
        <f t="shared" si="1"/>
        <v>15</v>
      </c>
      <c r="H10" s="60">
        <f>VLOOKUP($A10,'Return Data'!$B$7:$R$2292,12,0)</f>
        <v>-1.4985999999999999</v>
      </c>
      <c r="I10" s="61">
        <f t="shared" si="2"/>
        <v>17</v>
      </c>
      <c r="J10" s="60">
        <f>VLOOKUP($A10,'Return Data'!$B$7:$R$2292,13,0)</f>
        <v>-4.9466999999999999</v>
      </c>
      <c r="K10" s="61">
        <f t="shared" si="3"/>
        <v>12</v>
      </c>
      <c r="L10" s="60">
        <f>VLOOKUP($A10,'Return Data'!$B$7:$R$2292,17,0)</f>
        <v>9.3178999999999998</v>
      </c>
      <c r="M10" s="61">
        <f t="shared" si="4"/>
        <v>15</v>
      </c>
      <c r="N10" s="60">
        <f>VLOOKUP($A10,'Return Data'!$B$7:$R$2292,14,0)</f>
        <v>11.240500000000001</v>
      </c>
      <c r="O10" s="61">
        <f t="shared" si="7"/>
        <v>14</v>
      </c>
      <c r="P10" s="60">
        <f>VLOOKUP($A10,'Return Data'!$B$7:$R$2292,15,0)</f>
        <v>6.9797000000000002</v>
      </c>
      <c r="Q10" s="61">
        <f t="shared" si="8"/>
        <v>12</v>
      </c>
      <c r="R10" s="60">
        <f>VLOOKUP($A10,'Return Data'!$B$7:$R$2292,16,0)</f>
        <v>7.3518999999999997</v>
      </c>
      <c r="S10" s="62">
        <f t="shared" si="6"/>
        <v>19</v>
      </c>
    </row>
    <row r="11" spans="1:20" x14ac:dyDescent="0.3">
      <c r="A11" s="58" t="s">
        <v>779</v>
      </c>
      <c r="B11" s="59">
        <f>VLOOKUP($A11,'Return Data'!$B$7:$R$2292,3,0)</f>
        <v>44942</v>
      </c>
      <c r="C11" s="60">
        <f>VLOOKUP($A11,'Return Data'!$B$7:$R$2292,4,0)</f>
        <v>32.5</v>
      </c>
      <c r="D11" s="60">
        <f>VLOOKUP($A11,'Return Data'!$B$7:$R$2292,10,0)</f>
        <v>-1.4913000000000001</v>
      </c>
      <c r="E11" s="61">
        <f t="shared" si="0"/>
        <v>19</v>
      </c>
      <c r="F11" s="60">
        <f>VLOOKUP($A11,'Return Data'!$B$7:$R$2292,11,0)</f>
        <v>6.4177999999999997</v>
      </c>
      <c r="G11" s="61">
        <f t="shared" si="1"/>
        <v>16</v>
      </c>
      <c r="H11" s="60">
        <f>VLOOKUP($A11,'Return Data'!$B$7:$R$2292,12,0)</f>
        <v>-1.4464999999999999</v>
      </c>
      <c r="I11" s="61">
        <f t="shared" si="2"/>
        <v>15</v>
      </c>
      <c r="J11" s="60">
        <f>VLOOKUP($A11,'Return Data'!$B$7:$R$2292,13,0)</f>
        <v>-9.0603999999999996</v>
      </c>
      <c r="K11" s="61">
        <f t="shared" si="3"/>
        <v>17</v>
      </c>
      <c r="L11" s="60">
        <f>VLOOKUP($A11,'Return Data'!$B$7:$R$2292,17,0)</f>
        <v>5.5513000000000003</v>
      </c>
      <c r="M11" s="61">
        <f t="shared" si="4"/>
        <v>18</v>
      </c>
      <c r="N11" s="60">
        <f>VLOOKUP($A11,'Return Data'!$B$7:$R$2292,14,0)</f>
        <v>7.3445</v>
      </c>
      <c r="O11" s="61">
        <f t="shared" si="7"/>
        <v>18</v>
      </c>
      <c r="P11" s="60">
        <f>VLOOKUP($A11,'Return Data'!$B$7:$R$2292,15,0)</f>
        <v>6.9298000000000002</v>
      </c>
      <c r="Q11" s="61">
        <f t="shared" si="8"/>
        <v>13</v>
      </c>
      <c r="R11" s="60">
        <f>VLOOKUP($A11,'Return Data'!$B$7:$R$2292,16,0)</f>
        <v>9.7970000000000006</v>
      </c>
      <c r="S11" s="62">
        <f t="shared" si="6"/>
        <v>17</v>
      </c>
    </row>
    <row r="12" spans="1:20" x14ac:dyDescent="0.3">
      <c r="A12" s="58" t="s">
        <v>780</v>
      </c>
      <c r="B12" s="59">
        <f>VLOOKUP($A12,'Return Data'!$B$7:$R$2292,3,0)</f>
        <v>44942</v>
      </c>
      <c r="C12" s="60">
        <f>VLOOKUP($A12,'Return Data'!$B$7:$R$2292,4,0)</f>
        <v>70.886600000000001</v>
      </c>
      <c r="D12" s="60">
        <f>VLOOKUP($A12,'Return Data'!$B$7:$R$2292,10,0)</f>
        <v>4.2409999999999997</v>
      </c>
      <c r="E12" s="61">
        <f t="shared" si="0"/>
        <v>4</v>
      </c>
      <c r="F12" s="60">
        <f>VLOOKUP($A12,'Return Data'!$B$7:$R$2292,11,0)</f>
        <v>13.7171</v>
      </c>
      <c r="G12" s="61">
        <f t="shared" si="1"/>
        <v>2</v>
      </c>
      <c r="H12" s="60">
        <f>VLOOKUP($A12,'Return Data'!$B$7:$R$2292,12,0)</f>
        <v>7.6569000000000003</v>
      </c>
      <c r="I12" s="61">
        <f t="shared" si="2"/>
        <v>2</v>
      </c>
      <c r="J12" s="60">
        <f>VLOOKUP($A12,'Return Data'!$B$7:$R$2292,13,0)</f>
        <v>3.0979000000000001</v>
      </c>
      <c r="K12" s="61">
        <f t="shared" si="3"/>
        <v>3</v>
      </c>
      <c r="L12" s="60">
        <f>VLOOKUP($A12,'Return Data'!$B$7:$R$2292,17,0)</f>
        <v>19.2484</v>
      </c>
      <c r="M12" s="61">
        <f t="shared" si="4"/>
        <v>2</v>
      </c>
      <c r="N12" s="60">
        <f>VLOOKUP($A12,'Return Data'!$B$7:$R$2292,14,0)</f>
        <v>18.112300000000001</v>
      </c>
      <c r="O12" s="61">
        <f t="shared" si="7"/>
        <v>5</v>
      </c>
      <c r="P12" s="60">
        <f>VLOOKUP($A12,'Return Data'!$B$7:$R$2292,15,0)</f>
        <v>11.205399999999999</v>
      </c>
      <c r="Q12" s="61">
        <f t="shared" si="8"/>
        <v>5</v>
      </c>
      <c r="R12" s="60">
        <f>VLOOKUP($A12,'Return Data'!$B$7:$R$2292,16,0)</f>
        <v>13.479900000000001</v>
      </c>
      <c r="S12" s="62">
        <f t="shared" si="6"/>
        <v>11</v>
      </c>
    </row>
    <row r="13" spans="1:20" x14ac:dyDescent="0.3">
      <c r="A13" s="58" t="s">
        <v>782</v>
      </c>
      <c r="B13" s="59">
        <f>VLOOKUP($A13,'Return Data'!$B$7:$R$2292,3,0)</f>
        <v>44942</v>
      </c>
      <c r="C13" s="60">
        <f>VLOOKUP($A13,'Return Data'!$B$7:$R$2292,4,0)</f>
        <v>133.15700000000001</v>
      </c>
      <c r="D13" s="60">
        <f>VLOOKUP($A13,'Return Data'!$B$7:$R$2292,10,0)</f>
        <v>5.6566999999999998</v>
      </c>
      <c r="E13" s="61">
        <f t="shared" si="0"/>
        <v>1</v>
      </c>
      <c r="F13" s="60">
        <f>VLOOKUP($A13,'Return Data'!$B$7:$R$2292,11,0)</f>
        <v>16.305499999999999</v>
      </c>
      <c r="G13" s="61">
        <f t="shared" si="1"/>
        <v>1</v>
      </c>
      <c r="H13" s="60">
        <f>VLOOKUP($A13,'Return Data'!$B$7:$R$2292,12,0)</f>
        <v>10.9734</v>
      </c>
      <c r="I13" s="61">
        <f t="shared" si="2"/>
        <v>1</v>
      </c>
      <c r="J13" s="60">
        <f>VLOOKUP($A13,'Return Data'!$B$7:$R$2292,13,0)</f>
        <v>12.1898</v>
      </c>
      <c r="K13" s="61">
        <f t="shared" si="3"/>
        <v>1</v>
      </c>
      <c r="L13" s="60">
        <f>VLOOKUP($A13,'Return Data'!$B$7:$R$2292,17,0)</f>
        <v>25.5031</v>
      </c>
      <c r="M13" s="61">
        <f t="shared" si="4"/>
        <v>1</v>
      </c>
      <c r="N13" s="60">
        <f>VLOOKUP($A13,'Return Data'!$B$7:$R$2292,14,0)</f>
        <v>18.849299999999999</v>
      </c>
      <c r="O13" s="61">
        <f t="shared" si="7"/>
        <v>3</v>
      </c>
      <c r="P13" s="60">
        <f>VLOOKUP($A13,'Return Data'!$B$7:$R$2292,15,0)</f>
        <v>8.9059000000000008</v>
      </c>
      <c r="Q13" s="61">
        <f t="shared" si="8"/>
        <v>9</v>
      </c>
      <c r="R13" s="60">
        <f>VLOOKUP($A13,'Return Data'!$B$7:$R$2292,16,0)</f>
        <v>15.1591</v>
      </c>
      <c r="S13" s="62">
        <f t="shared" si="6"/>
        <v>6</v>
      </c>
    </row>
    <row r="14" spans="1:20" x14ac:dyDescent="0.3">
      <c r="A14" s="58" t="s">
        <v>784</v>
      </c>
      <c r="B14" s="59">
        <f>VLOOKUP($A14,'Return Data'!$B$7:$R$2292,3,0)</f>
        <v>44942</v>
      </c>
      <c r="C14" s="60">
        <f>VLOOKUP($A14,'Return Data'!$B$7:$R$2292,4,0)</f>
        <v>52.07</v>
      </c>
      <c r="D14" s="60">
        <f>VLOOKUP($A14,'Return Data'!$B$7:$R$2292,10,0)</f>
        <v>5.1707000000000001</v>
      </c>
      <c r="E14" s="61">
        <f t="shared" si="0"/>
        <v>3</v>
      </c>
      <c r="F14" s="60">
        <f>VLOOKUP($A14,'Return Data'!$B$7:$R$2292,11,0)</f>
        <v>12.6325</v>
      </c>
      <c r="G14" s="61">
        <f t="shared" si="1"/>
        <v>6</v>
      </c>
      <c r="H14" s="60">
        <f>VLOOKUP($A14,'Return Data'!$B$7:$R$2292,12,0)</f>
        <v>5.9409999999999998</v>
      </c>
      <c r="I14" s="61">
        <f t="shared" si="2"/>
        <v>3</v>
      </c>
      <c r="J14" s="60">
        <f>VLOOKUP($A14,'Return Data'!$B$7:$R$2292,13,0)</f>
        <v>1.1657</v>
      </c>
      <c r="K14" s="61">
        <f t="shared" si="3"/>
        <v>4</v>
      </c>
      <c r="L14" s="60">
        <f>VLOOKUP($A14,'Return Data'!$B$7:$R$2292,17,0)</f>
        <v>15.8666</v>
      </c>
      <c r="M14" s="61">
        <f t="shared" si="4"/>
        <v>5</v>
      </c>
      <c r="N14" s="60">
        <f>VLOOKUP($A14,'Return Data'!$B$7:$R$2292,14,0)</f>
        <v>20.263999999999999</v>
      </c>
      <c r="O14" s="61">
        <f t="shared" si="7"/>
        <v>2</v>
      </c>
      <c r="P14" s="60">
        <f>VLOOKUP($A14,'Return Data'!$B$7:$R$2292,15,0)</f>
        <v>11.8315</v>
      </c>
      <c r="Q14" s="61">
        <f t="shared" si="8"/>
        <v>2</v>
      </c>
      <c r="R14" s="60">
        <f>VLOOKUP($A14,'Return Data'!$B$7:$R$2292,16,0)</f>
        <v>12.8523</v>
      </c>
      <c r="S14" s="62">
        <f t="shared" si="6"/>
        <v>15</v>
      </c>
    </row>
    <row r="15" spans="1:20" x14ac:dyDescent="0.3">
      <c r="A15" s="58" t="s">
        <v>787</v>
      </c>
      <c r="B15" s="59">
        <f>VLOOKUP($A15,'Return Data'!$B$7:$R$2292,3,0)</f>
        <v>44942</v>
      </c>
      <c r="C15" s="60">
        <f>VLOOKUP($A15,'Return Data'!$B$7:$R$2292,4,0)</f>
        <v>15.31</v>
      </c>
      <c r="D15" s="60">
        <f>VLOOKUP($A15,'Return Data'!$B$7:$R$2292,10,0)</f>
        <v>2.0667</v>
      </c>
      <c r="E15" s="61">
        <f t="shared" si="0"/>
        <v>11</v>
      </c>
      <c r="F15" s="60">
        <f>VLOOKUP($A15,'Return Data'!$B$7:$R$2292,11,0)</f>
        <v>9.5920000000000005</v>
      </c>
      <c r="G15" s="61">
        <f t="shared" si="1"/>
        <v>10</v>
      </c>
      <c r="H15" s="60">
        <f>VLOOKUP($A15,'Return Data'!$B$7:$R$2292,12,0)</f>
        <v>0.72370000000000001</v>
      </c>
      <c r="I15" s="61">
        <f t="shared" si="2"/>
        <v>12</v>
      </c>
      <c r="J15" s="60">
        <f>VLOOKUP($A15,'Return Data'!$B$7:$R$2292,13,0)</f>
        <v>-4.67</v>
      </c>
      <c r="K15" s="61">
        <f t="shared" si="3"/>
        <v>11</v>
      </c>
      <c r="L15" s="60">
        <f>VLOOKUP($A15,'Return Data'!$B$7:$R$2292,17,0)</f>
        <v>11.4597</v>
      </c>
      <c r="M15" s="61">
        <f t="shared" si="4"/>
        <v>12</v>
      </c>
      <c r="N15" s="60">
        <f>VLOOKUP($A15,'Return Data'!$B$7:$R$2292,14,0)</f>
        <v>13.635199999999999</v>
      </c>
      <c r="O15" s="61">
        <f t="shared" si="7"/>
        <v>11</v>
      </c>
      <c r="P15" s="60"/>
      <c r="Q15" s="61"/>
      <c r="R15" s="60">
        <f>VLOOKUP($A15,'Return Data'!$B$7:$R$2292,16,0)</f>
        <v>8.5922000000000001</v>
      </c>
      <c r="S15" s="62">
        <f t="shared" si="6"/>
        <v>18</v>
      </c>
    </row>
    <row r="16" spans="1:20" x14ac:dyDescent="0.3">
      <c r="A16" s="58" t="s">
        <v>789</v>
      </c>
      <c r="B16" s="59">
        <f>VLOOKUP($A16,'Return Data'!$B$7:$R$2292,3,0)</f>
        <v>44942</v>
      </c>
      <c r="C16" s="60">
        <f>VLOOKUP($A16,'Return Data'!$B$7:$R$2292,4,0)</f>
        <v>51.222999999999999</v>
      </c>
      <c r="D16" s="60">
        <f>VLOOKUP($A16,'Return Data'!$B$7:$R$2292,10,0)</f>
        <v>-1.462</v>
      </c>
      <c r="E16" s="61">
        <f t="shared" si="0"/>
        <v>18</v>
      </c>
      <c r="F16" s="60">
        <f>VLOOKUP($A16,'Return Data'!$B$7:$R$2292,11,0)</f>
        <v>4.2176999999999998</v>
      </c>
      <c r="G16" s="61">
        <f t="shared" si="1"/>
        <v>19</v>
      </c>
      <c r="H16" s="60">
        <f>VLOOKUP($A16,'Return Data'!$B$7:$R$2292,12,0)</f>
        <v>-4.6303999999999998</v>
      </c>
      <c r="I16" s="61">
        <f t="shared" si="2"/>
        <v>20</v>
      </c>
      <c r="J16" s="60">
        <f>VLOOKUP($A16,'Return Data'!$B$7:$R$2292,13,0)</f>
        <v>-10.9475</v>
      </c>
      <c r="K16" s="61">
        <f t="shared" si="3"/>
        <v>19</v>
      </c>
      <c r="L16" s="60">
        <f>VLOOKUP($A16,'Return Data'!$B$7:$R$2292,17,0)</f>
        <v>4.8925000000000001</v>
      </c>
      <c r="M16" s="61">
        <f t="shared" si="4"/>
        <v>19</v>
      </c>
      <c r="N16" s="60">
        <f>VLOOKUP($A16,'Return Data'!$B$7:$R$2292,14,0)</f>
        <v>9.1974</v>
      </c>
      <c r="O16" s="61">
        <f t="shared" si="7"/>
        <v>16</v>
      </c>
      <c r="P16" s="60">
        <f>VLOOKUP($A16,'Return Data'!$B$7:$R$2292,15,0)</f>
        <v>4.6162999999999998</v>
      </c>
      <c r="Q16" s="61">
        <f t="shared" si="8"/>
        <v>15</v>
      </c>
      <c r="R16" s="60">
        <f>VLOOKUP($A16,'Return Data'!$B$7:$R$2292,16,0)</f>
        <v>10.180899999999999</v>
      </c>
      <c r="S16" s="62">
        <f t="shared" si="6"/>
        <v>16</v>
      </c>
    </row>
    <row r="17" spans="1:19" x14ac:dyDescent="0.3">
      <c r="A17" s="58" t="s">
        <v>791</v>
      </c>
      <c r="B17" s="59">
        <f>VLOOKUP($A17,'Return Data'!$B$7:$R$2292,3,0)</f>
        <v>44942</v>
      </c>
      <c r="C17" s="60">
        <f>VLOOKUP($A17,'Return Data'!$B$7:$R$2292,4,0)</f>
        <v>30.3035</v>
      </c>
      <c r="D17" s="60">
        <f>VLOOKUP($A17,'Return Data'!$B$7:$R$2292,10,0)</f>
        <v>2.9554999999999998</v>
      </c>
      <c r="E17" s="61">
        <f t="shared" si="0"/>
        <v>8</v>
      </c>
      <c r="F17" s="60">
        <f>VLOOKUP($A17,'Return Data'!$B$7:$R$2292,11,0)</f>
        <v>12.6524</v>
      </c>
      <c r="G17" s="61">
        <f t="shared" si="1"/>
        <v>5</v>
      </c>
      <c r="H17" s="60">
        <f>VLOOKUP($A17,'Return Data'!$B$7:$R$2292,12,0)</f>
        <v>2.3275999999999999</v>
      </c>
      <c r="I17" s="61">
        <f t="shared" si="2"/>
        <v>6</v>
      </c>
      <c r="J17" s="60">
        <f>VLOOKUP($A17,'Return Data'!$B$7:$R$2292,13,0)</f>
        <v>-4.9978999999999996</v>
      </c>
      <c r="K17" s="61">
        <f t="shared" si="3"/>
        <v>13</v>
      </c>
      <c r="L17" s="60">
        <f>VLOOKUP($A17,'Return Data'!$B$7:$R$2292,17,0)</f>
        <v>13.6797</v>
      </c>
      <c r="M17" s="61">
        <f t="shared" si="4"/>
        <v>7</v>
      </c>
      <c r="N17" s="60">
        <f>VLOOKUP($A17,'Return Data'!$B$7:$R$2292,14,0)</f>
        <v>17.7546</v>
      </c>
      <c r="O17" s="61">
        <f t="shared" si="7"/>
        <v>6</v>
      </c>
      <c r="P17" s="60">
        <f>VLOOKUP($A17,'Return Data'!$B$7:$R$2292,15,0)</f>
        <v>14.316000000000001</v>
      </c>
      <c r="Q17" s="61">
        <f t="shared" si="8"/>
        <v>1</v>
      </c>
      <c r="R17" s="60">
        <f>VLOOKUP($A17,'Return Data'!$B$7:$R$2292,16,0)</f>
        <v>14.441000000000001</v>
      </c>
      <c r="S17" s="62">
        <f t="shared" si="6"/>
        <v>8</v>
      </c>
    </row>
    <row r="18" spans="1:19" x14ac:dyDescent="0.3">
      <c r="A18" s="58" t="s">
        <v>1956</v>
      </c>
      <c r="B18" s="59">
        <f>VLOOKUP($A18,'Return Data'!$B$7:$R$2292,3,0)</f>
        <v>44942</v>
      </c>
      <c r="C18" s="60">
        <f>VLOOKUP($A18,'Return Data'!$B$7:$R$2292,4,0)</f>
        <v>12.087400000000001</v>
      </c>
      <c r="D18" s="60">
        <f>VLOOKUP($A18,'Return Data'!$B$7:$R$2292,10,0)</f>
        <v>3.4906999999999999</v>
      </c>
      <c r="E18" s="61">
        <f t="shared" si="0"/>
        <v>6</v>
      </c>
      <c r="F18" s="60">
        <f>VLOOKUP($A18,'Return Data'!$B$7:$R$2292,11,0)</f>
        <v>10.5396</v>
      </c>
      <c r="G18" s="61">
        <f t="shared" si="1"/>
        <v>7</v>
      </c>
      <c r="H18" s="60">
        <f>VLOOKUP($A18,'Return Data'!$B$7:$R$2292,12,0)</f>
        <v>4.3167999999999997</v>
      </c>
      <c r="I18" s="61">
        <f t="shared" si="2"/>
        <v>4</v>
      </c>
      <c r="J18" s="60">
        <f>VLOOKUP($A18,'Return Data'!$B$7:$R$2292,13,0)</f>
        <v>-2.1444999999999999</v>
      </c>
      <c r="K18" s="61">
        <f t="shared" si="3"/>
        <v>7</v>
      </c>
      <c r="L18" s="60">
        <f>VLOOKUP($A18,'Return Data'!$B$7:$R$2292,17,0)</f>
        <v>8.8693000000000008</v>
      </c>
      <c r="M18" s="61">
        <f t="shared" si="4"/>
        <v>16</v>
      </c>
      <c r="N18" s="60">
        <f>VLOOKUP($A18,'Return Data'!$B$7:$R$2292,14,0)</f>
        <v>7.9279000000000002</v>
      </c>
      <c r="O18" s="61">
        <f t="shared" si="7"/>
        <v>17</v>
      </c>
      <c r="P18" s="60">
        <f>VLOOKUP($A18,'Return Data'!$B$7:$R$2292,15,0)</f>
        <v>6.2923</v>
      </c>
      <c r="Q18" s="61">
        <f t="shared" si="8"/>
        <v>14</v>
      </c>
      <c r="R18" s="60">
        <f>VLOOKUP($A18,'Return Data'!$B$7:$R$2292,16,0)</f>
        <v>1.2825</v>
      </c>
      <c r="S18" s="62">
        <f t="shared" si="6"/>
        <v>20</v>
      </c>
    </row>
    <row r="19" spans="1:19" x14ac:dyDescent="0.3">
      <c r="A19" s="58" t="s">
        <v>793</v>
      </c>
      <c r="B19" s="59">
        <f>VLOOKUP($A19,'Return Data'!$B$7:$R$2292,3,0)</f>
        <v>44942</v>
      </c>
      <c r="C19" s="60">
        <f>VLOOKUP($A19,'Return Data'!$B$7:$R$2292,4,0)</f>
        <v>16.497</v>
      </c>
      <c r="D19" s="60">
        <f>VLOOKUP($A19,'Return Data'!$B$7:$R$2292,10,0)</f>
        <v>2.2435999999999998</v>
      </c>
      <c r="E19" s="61">
        <f t="shared" si="0"/>
        <v>10</v>
      </c>
      <c r="F19" s="60">
        <f>VLOOKUP($A19,'Return Data'!$B$7:$R$2292,11,0)</f>
        <v>9.7094000000000005</v>
      </c>
      <c r="G19" s="61">
        <f t="shared" si="1"/>
        <v>9</v>
      </c>
      <c r="H19" s="60">
        <f>VLOOKUP($A19,'Return Data'!$B$7:$R$2292,12,0)</f>
        <v>0.1822</v>
      </c>
      <c r="I19" s="61">
        <f t="shared" si="2"/>
        <v>13</v>
      </c>
      <c r="J19" s="60">
        <f>VLOOKUP($A19,'Return Data'!$B$7:$R$2292,13,0)</f>
        <v>-5.2876000000000003</v>
      </c>
      <c r="K19" s="61">
        <f t="shared" si="3"/>
        <v>15</v>
      </c>
      <c r="L19" s="60">
        <f>VLOOKUP($A19,'Return Data'!$B$7:$R$2292,17,0)</f>
        <v>13.1675</v>
      </c>
      <c r="M19" s="61">
        <f t="shared" si="4"/>
        <v>8</v>
      </c>
      <c r="N19" s="60">
        <f>VLOOKUP($A19,'Return Data'!$B$7:$R$2292,14,0)</f>
        <v>13.833399999999999</v>
      </c>
      <c r="O19" s="61">
        <f t="shared" si="7"/>
        <v>10</v>
      </c>
      <c r="P19" s="60"/>
      <c r="Q19" s="61"/>
      <c r="R19" s="60">
        <f>VLOOKUP($A19,'Return Data'!$B$7:$R$2292,16,0)</f>
        <v>15.3438</v>
      </c>
      <c r="S19" s="62">
        <f t="shared" si="6"/>
        <v>4</v>
      </c>
    </row>
    <row r="20" spans="1:19" x14ac:dyDescent="0.3">
      <c r="A20" s="58" t="s">
        <v>795</v>
      </c>
      <c r="B20" s="59">
        <f>VLOOKUP($A20,'Return Data'!$B$7:$R$2292,3,0)</f>
        <v>0</v>
      </c>
      <c r="C20" s="60">
        <f>VLOOKUP($A20,'Return Data'!$B$7:$R$2292,4,0)</f>
        <v>0</v>
      </c>
      <c r="D20" s="60">
        <f>VLOOKUP($A20,'Return Data'!$B$7:$R$2292,10,0)</f>
        <v>0</v>
      </c>
      <c r="E20" s="61">
        <f t="shared" si="0"/>
        <v>17</v>
      </c>
      <c r="F20" s="60">
        <f>VLOOKUP($A20,'Return Data'!$B$7:$R$2292,11,0)</f>
        <v>0</v>
      </c>
      <c r="G20" s="61">
        <f t="shared" si="1"/>
        <v>20</v>
      </c>
      <c r="H20" s="60">
        <f>VLOOKUP($A20,'Return Data'!$B$7:$R$2292,12,0)</f>
        <v>0</v>
      </c>
      <c r="I20" s="61">
        <f t="shared" si="2"/>
        <v>14</v>
      </c>
      <c r="J20" s="60">
        <f>VLOOKUP($A20,'Return Data'!$B$7:$R$2292,13,0)</f>
        <v>0</v>
      </c>
      <c r="K20" s="61">
        <f t="shared" si="3"/>
        <v>5</v>
      </c>
      <c r="L20" s="60">
        <f>VLOOKUP($A20,'Return Data'!$B$7:$R$2292,17,0)</f>
        <v>0</v>
      </c>
      <c r="M20" s="61">
        <f t="shared" si="4"/>
        <v>21</v>
      </c>
      <c r="N20" s="60">
        <f>VLOOKUP($A20,'Return Data'!$B$7:$R$2292,14,0)</f>
        <v>0</v>
      </c>
      <c r="O20" s="61">
        <f t="shared" si="7"/>
        <v>20</v>
      </c>
      <c r="P20" s="60"/>
      <c r="Q20" s="61"/>
      <c r="R20" s="60">
        <f>VLOOKUP($A20,'Return Data'!$B$7:$R$2292,16,0)</f>
        <v>0</v>
      </c>
      <c r="S20" s="62">
        <f t="shared" si="6"/>
        <v>21</v>
      </c>
    </row>
    <row r="21" spans="1:19" x14ac:dyDescent="0.3">
      <c r="A21" s="58" t="s">
        <v>797</v>
      </c>
      <c r="B21" s="59">
        <f>VLOOKUP($A21,'Return Data'!$B$7:$R$2292,3,0)</f>
        <v>44942</v>
      </c>
      <c r="C21" s="60">
        <f>VLOOKUP($A21,'Return Data'!$B$7:$R$2292,4,0)</f>
        <v>18.550999999999998</v>
      </c>
      <c r="D21" s="60">
        <f>VLOOKUP($A21,'Return Data'!$B$7:$R$2292,10,0)</f>
        <v>2.5653999999999999</v>
      </c>
      <c r="E21" s="61">
        <f t="shared" si="0"/>
        <v>9</v>
      </c>
      <c r="F21" s="60">
        <f>VLOOKUP($A21,'Return Data'!$B$7:$R$2292,11,0)</f>
        <v>5.77</v>
      </c>
      <c r="G21" s="61">
        <f t="shared" si="1"/>
        <v>17</v>
      </c>
      <c r="H21" s="60">
        <f>VLOOKUP($A21,'Return Data'!$B$7:$R$2292,12,0)</f>
        <v>-4.1688000000000001</v>
      </c>
      <c r="I21" s="61">
        <f t="shared" si="2"/>
        <v>19</v>
      </c>
      <c r="J21" s="60">
        <f>VLOOKUP($A21,'Return Data'!$B$7:$R$2292,13,0)</f>
        <v>-10.9922</v>
      </c>
      <c r="K21" s="61">
        <f t="shared" si="3"/>
        <v>20</v>
      </c>
      <c r="L21" s="60">
        <f>VLOOKUP($A21,'Return Data'!$B$7:$R$2292,17,0)</f>
        <v>11.196099999999999</v>
      </c>
      <c r="M21" s="61">
        <f t="shared" si="4"/>
        <v>13</v>
      </c>
      <c r="N21" s="60">
        <f>VLOOKUP($A21,'Return Data'!$B$7:$R$2292,14,0)</f>
        <v>15.1351</v>
      </c>
      <c r="O21" s="61">
        <f t="shared" si="7"/>
        <v>9</v>
      </c>
      <c r="P21" s="60"/>
      <c r="Q21" s="61"/>
      <c r="R21" s="60">
        <f>VLOOKUP($A21,'Return Data'!$B$7:$R$2292,16,0)</f>
        <v>18.286899999999999</v>
      </c>
      <c r="S21" s="62">
        <f t="shared" si="6"/>
        <v>3</v>
      </c>
    </row>
    <row r="22" spans="1:19" x14ac:dyDescent="0.3">
      <c r="A22" s="58" t="s">
        <v>2008</v>
      </c>
      <c r="B22" s="59">
        <f>VLOOKUP($A22,'Return Data'!$B$7:$R$2292,3,0)</f>
        <v>44942</v>
      </c>
      <c r="C22" s="60">
        <f>VLOOKUP($A22,'Return Data'!$B$7:$R$2292,4,0)</f>
        <v>32.725200000000001</v>
      </c>
      <c r="D22" s="60">
        <f>VLOOKUP($A22,'Return Data'!$B$7:$R$2292,10,0)</f>
        <v>0.54600000000000004</v>
      </c>
      <c r="E22" s="61">
        <f t="shared" si="0"/>
        <v>15</v>
      </c>
      <c r="F22" s="60">
        <f>VLOOKUP($A22,'Return Data'!$B$7:$R$2292,11,0)</f>
        <v>7.3182999999999998</v>
      </c>
      <c r="G22" s="61">
        <f t="shared" si="1"/>
        <v>14</v>
      </c>
      <c r="H22" s="60">
        <f>VLOOKUP($A22,'Return Data'!$B$7:$R$2292,12,0)</f>
        <v>3.5994000000000002</v>
      </c>
      <c r="I22" s="61">
        <f t="shared" si="2"/>
        <v>5</v>
      </c>
      <c r="J22" s="60">
        <f>VLOOKUP($A22,'Return Data'!$B$7:$R$2292,13,0)</f>
        <v>-3.5224000000000002</v>
      </c>
      <c r="K22" s="61">
        <f t="shared" si="3"/>
        <v>9</v>
      </c>
      <c r="L22" s="60">
        <f>VLOOKUP($A22,'Return Data'!$B$7:$R$2292,17,0)</f>
        <v>5.7398999999999996</v>
      </c>
      <c r="M22" s="61">
        <f t="shared" si="4"/>
        <v>17</v>
      </c>
      <c r="N22" s="60">
        <f>VLOOKUP($A22,'Return Data'!$B$7:$R$2292,14,0)</f>
        <v>9.9960000000000004</v>
      </c>
      <c r="O22" s="61">
        <f t="shared" si="7"/>
        <v>15</v>
      </c>
      <c r="P22" s="60">
        <f>VLOOKUP($A22,'Return Data'!$B$7:$R$2292,15,0)</f>
        <v>8.3885000000000005</v>
      </c>
      <c r="Q22" s="61">
        <f t="shared" si="8"/>
        <v>10</v>
      </c>
      <c r="R22" s="60">
        <f>VLOOKUP($A22,'Return Data'!$B$7:$R$2292,16,0)</f>
        <v>13.0221</v>
      </c>
      <c r="S22" s="62">
        <f t="shared" si="6"/>
        <v>13</v>
      </c>
    </row>
    <row r="23" spans="1:19" x14ac:dyDescent="0.3">
      <c r="A23" s="58" t="s">
        <v>798</v>
      </c>
      <c r="B23" s="59">
        <f>VLOOKUP($A23,'Return Data'!$B$7:$R$2292,3,0)</f>
        <v>44942</v>
      </c>
      <c r="C23" s="60">
        <f>VLOOKUP($A23,'Return Data'!$B$7:$R$2292,4,0)</f>
        <v>80.53</v>
      </c>
      <c r="D23" s="60">
        <f>VLOOKUP($A23,'Return Data'!$B$7:$R$2292,10,0)</f>
        <v>0.68679999999999997</v>
      </c>
      <c r="E23" s="61">
        <f t="shared" si="0"/>
        <v>14</v>
      </c>
      <c r="F23" s="60">
        <f>VLOOKUP($A23,'Return Data'!$B$7:$R$2292,11,0)</f>
        <v>9.0043000000000006</v>
      </c>
      <c r="G23" s="61">
        <f t="shared" si="1"/>
        <v>12</v>
      </c>
      <c r="H23" s="60">
        <f>VLOOKUP($A23,'Return Data'!$B$7:$R$2292,12,0)</f>
        <v>1.6837</v>
      </c>
      <c r="I23" s="61">
        <f t="shared" si="2"/>
        <v>10</v>
      </c>
      <c r="J23" s="60">
        <f>VLOOKUP($A23,'Return Data'!$B$7:$R$2292,13,0)</f>
        <v>-0.29920000000000002</v>
      </c>
      <c r="K23" s="61">
        <f t="shared" si="3"/>
        <v>6</v>
      </c>
      <c r="L23" s="60">
        <f>VLOOKUP($A23,'Return Data'!$B$7:$R$2292,17,0)</f>
        <v>17.105799999999999</v>
      </c>
      <c r="M23" s="61">
        <f t="shared" si="4"/>
        <v>4</v>
      </c>
      <c r="N23" s="60">
        <f>VLOOKUP($A23,'Return Data'!$B$7:$R$2292,14,0)</f>
        <v>18.3535</v>
      </c>
      <c r="O23" s="61">
        <f t="shared" si="7"/>
        <v>4</v>
      </c>
      <c r="P23" s="60">
        <f>VLOOKUP($A23,'Return Data'!$B$7:$R$2292,15,0)</f>
        <v>9.1958000000000002</v>
      </c>
      <c r="Q23" s="61">
        <f t="shared" si="8"/>
        <v>8</v>
      </c>
      <c r="R23" s="60">
        <f>VLOOKUP($A23,'Return Data'!$B$7:$R$2292,16,0)</f>
        <v>13.8626</v>
      </c>
      <c r="S23" s="62">
        <f t="shared" si="6"/>
        <v>9</v>
      </c>
    </row>
    <row r="24" spans="1:19" x14ac:dyDescent="0.3">
      <c r="A24" s="58" t="s">
        <v>800</v>
      </c>
      <c r="B24" s="59">
        <f>VLOOKUP($A24,'Return Data'!$B$7:$R$2292,3,0)</f>
        <v>44942</v>
      </c>
      <c r="C24" s="60">
        <f>VLOOKUP($A24,'Return Data'!$B$7:$R$2292,4,0)</f>
        <v>57.878</v>
      </c>
      <c r="D24" s="60">
        <f>VLOOKUP($A24,'Return Data'!$B$7:$R$2292,10,0)</f>
        <v>3.9043000000000001</v>
      </c>
      <c r="E24" s="61">
        <f t="shared" si="0"/>
        <v>5</v>
      </c>
      <c r="F24" s="60">
        <f>VLOOKUP($A24,'Return Data'!$B$7:$R$2292,11,0)</f>
        <v>13.4556</v>
      </c>
      <c r="G24" s="61">
        <f t="shared" si="1"/>
        <v>3</v>
      </c>
      <c r="H24" s="60">
        <f>VLOOKUP($A24,'Return Data'!$B$7:$R$2292,12,0)</f>
        <v>1.8848</v>
      </c>
      <c r="I24" s="61">
        <f t="shared" si="2"/>
        <v>9</v>
      </c>
      <c r="J24" s="60">
        <f>VLOOKUP($A24,'Return Data'!$B$7:$R$2292,13,0)</f>
        <v>3.153</v>
      </c>
      <c r="K24" s="61">
        <f t="shared" si="3"/>
        <v>2</v>
      </c>
      <c r="L24" s="60">
        <f>VLOOKUP($A24,'Return Data'!$B$7:$R$2292,17,0)</f>
        <v>18.327300000000001</v>
      </c>
      <c r="M24" s="61">
        <f t="shared" si="4"/>
        <v>3</v>
      </c>
      <c r="N24" s="60">
        <f>VLOOKUP($A24,'Return Data'!$B$7:$R$2292,14,0)</f>
        <v>21.082000000000001</v>
      </c>
      <c r="O24" s="61">
        <f t="shared" si="7"/>
        <v>1</v>
      </c>
      <c r="P24" s="60">
        <f>VLOOKUP($A24,'Return Data'!$B$7:$R$2292,15,0)</f>
        <v>11.445399999999999</v>
      </c>
      <c r="Q24" s="61">
        <f t="shared" si="8"/>
        <v>4</v>
      </c>
      <c r="R24" s="60">
        <f>VLOOKUP($A24,'Return Data'!$B$7:$R$2292,16,0)</f>
        <v>12.901999999999999</v>
      </c>
      <c r="S24" s="62">
        <f t="shared" si="6"/>
        <v>14</v>
      </c>
    </row>
    <row r="25" spans="1:19" x14ac:dyDescent="0.3">
      <c r="A25" s="58" t="s">
        <v>803</v>
      </c>
      <c r="B25" s="59">
        <f>VLOOKUP($A25,'Return Data'!$B$7:$R$2292,3,0)</f>
        <v>44942</v>
      </c>
      <c r="C25" s="60">
        <f>VLOOKUP($A25,'Return Data'!$B$7:$R$2292,4,0)</f>
        <v>224.73609999999999</v>
      </c>
      <c r="D25" s="60">
        <f>VLOOKUP($A25,'Return Data'!$B$7:$R$2292,10,0)</f>
        <v>-1.8579000000000001</v>
      </c>
      <c r="E25" s="61">
        <f t="shared" si="0"/>
        <v>20</v>
      </c>
      <c r="F25" s="60">
        <f>VLOOKUP($A25,'Return Data'!$B$7:$R$2292,11,0)</f>
        <v>5.2508999999999997</v>
      </c>
      <c r="G25" s="61">
        <f t="shared" si="1"/>
        <v>18</v>
      </c>
      <c r="H25" s="60">
        <f>VLOOKUP($A25,'Return Data'!$B$7:$R$2292,12,0)</f>
        <v>-4.1517999999999997</v>
      </c>
      <c r="I25" s="61">
        <f t="shared" si="2"/>
        <v>18</v>
      </c>
      <c r="J25" s="60">
        <f>VLOOKUP($A25,'Return Data'!$B$7:$R$2292,13,0)</f>
        <v>-10.589499999999999</v>
      </c>
      <c r="K25" s="61">
        <f t="shared" si="3"/>
        <v>18</v>
      </c>
      <c r="L25" s="60">
        <f>VLOOKUP($A25,'Return Data'!$B$7:$R$2292,17,0)</f>
        <v>12.367599999999999</v>
      </c>
      <c r="M25" s="61">
        <f t="shared" si="4"/>
        <v>10</v>
      </c>
      <c r="N25" s="60">
        <f>VLOOKUP($A25,'Return Data'!$B$7:$R$2292,14,0)</f>
        <v>12.7103</v>
      </c>
      <c r="O25" s="61">
        <f t="shared" si="7"/>
        <v>12</v>
      </c>
      <c r="P25" s="60">
        <f>VLOOKUP($A25,'Return Data'!$B$7:$R$2292,15,0)</f>
        <v>10.251099999999999</v>
      </c>
      <c r="Q25" s="61">
        <f t="shared" si="8"/>
        <v>6</v>
      </c>
      <c r="R25" s="60">
        <f>VLOOKUP($A25,'Return Data'!$B$7:$R$2292,16,0)</f>
        <v>18.564900000000002</v>
      </c>
      <c r="S25" s="62">
        <f t="shared" si="6"/>
        <v>1</v>
      </c>
    </row>
    <row r="26" spans="1:19" x14ac:dyDescent="0.3">
      <c r="A26" s="58" t="s">
        <v>1861</v>
      </c>
      <c r="B26" s="59">
        <f>VLOOKUP($A26,'Return Data'!$B$7:$R$2292,3,0)</f>
        <v>44942</v>
      </c>
      <c r="C26" s="60">
        <f>VLOOKUP($A26,'Return Data'!$B$7:$R$2292,4,0)</f>
        <v>108.2514</v>
      </c>
      <c r="D26" s="60">
        <f>VLOOKUP($A26,'Return Data'!$B$7:$R$2292,10,0)</f>
        <v>1.3716999999999999</v>
      </c>
      <c r="E26" s="61">
        <f t="shared" si="0"/>
        <v>13</v>
      </c>
      <c r="F26" s="60">
        <f>VLOOKUP($A26,'Return Data'!$B$7:$R$2292,11,0)</f>
        <v>10.5253</v>
      </c>
      <c r="G26" s="61">
        <f t="shared" si="1"/>
        <v>8</v>
      </c>
      <c r="H26" s="60">
        <f>VLOOKUP($A26,'Return Data'!$B$7:$R$2292,12,0)</f>
        <v>-1.4604999999999999</v>
      </c>
      <c r="I26" s="61">
        <f t="shared" si="2"/>
        <v>16</v>
      </c>
      <c r="J26" s="60">
        <f>VLOOKUP($A26,'Return Data'!$B$7:$R$2292,13,0)</f>
        <v>-6.2953999999999999</v>
      </c>
      <c r="K26" s="61">
        <f t="shared" si="3"/>
        <v>16</v>
      </c>
      <c r="L26" s="60">
        <f>VLOOKUP($A26,'Return Data'!$B$7:$R$2292,17,0)</f>
        <v>12.793100000000001</v>
      </c>
      <c r="M26" s="61">
        <f t="shared" si="4"/>
        <v>9</v>
      </c>
      <c r="N26" s="60">
        <f>VLOOKUP($A26,'Return Data'!$B$7:$R$2292,14,0)</f>
        <v>15.472</v>
      </c>
      <c r="O26" s="61">
        <f t="shared" si="7"/>
        <v>8</v>
      </c>
      <c r="P26" s="60">
        <f>VLOOKUP($A26,'Return Data'!$B$7:$R$2292,15,0)</f>
        <v>11.4701</v>
      </c>
      <c r="Q26" s="61">
        <f t="shared" si="8"/>
        <v>3</v>
      </c>
      <c r="R26" s="60">
        <f>VLOOKUP($A26,'Return Data'!$B$7:$R$2292,16,0)</f>
        <v>14.8604</v>
      </c>
      <c r="S26" s="62">
        <f t="shared" si="6"/>
        <v>7</v>
      </c>
    </row>
    <row r="27" spans="1:19" x14ac:dyDescent="0.3">
      <c r="A27" s="58" t="s">
        <v>807</v>
      </c>
      <c r="B27" s="59">
        <f>VLOOKUP($A27,'Return Data'!$B$7:$R$2292,3,0)</f>
        <v>44942</v>
      </c>
      <c r="C27" s="60">
        <f>VLOOKUP($A27,'Return Data'!$B$7:$R$2292,4,0)</f>
        <v>15.539099999999999</v>
      </c>
      <c r="D27" s="60">
        <f>VLOOKUP($A27,'Return Data'!$B$7:$R$2292,10,0)</f>
        <v>5.3704999999999998</v>
      </c>
      <c r="E27" s="61">
        <f t="shared" si="0"/>
        <v>2</v>
      </c>
      <c r="F27" s="60">
        <f>VLOOKUP($A27,'Return Data'!$B$7:$R$2292,11,0)</f>
        <v>13.357900000000001</v>
      </c>
      <c r="G27" s="61">
        <f t="shared" si="1"/>
        <v>4</v>
      </c>
      <c r="H27" s="60">
        <f>VLOOKUP($A27,'Return Data'!$B$7:$R$2292,12,0)</f>
        <v>2.1476000000000002</v>
      </c>
      <c r="I27" s="61">
        <f t="shared" si="2"/>
        <v>7</v>
      </c>
      <c r="J27" s="60">
        <f>VLOOKUP($A27,'Return Data'!$B$7:$R$2292,13,0)</f>
        <v>-2.2065000000000001</v>
      </c>
      <c r="K27" s="61">
        <f t="shared" si="3"/>
        <v>8</v>
      </c>
      <c r="L27" s="60">
        <f>VLOOKUP($A27,'Return Data'!$B$7:$R$2292,17,0)</f>
        <v>14.916</v>
      </c>
      <c r="M27" s="61">
        <f t="shared" si="4"/>
        <v>6</v>
      </c>
      <c r="N27" s="60"/>
      <c r="O27" s="61"/>
      <c r="P27" s="60"/>
      <c r="Q27" s="61"/>
      <c r="R27" s="60">
        <f>VLOOKUP($A27,'Return Data'!$B$7:$R$2292,16,0)</f>
        <v>15.1854</v>
      </c>
      <c r="S27" s="62">
        <f t="shared" si="6"/>
        <v>5</v>
      </c>
    </row>
    <row r="28" spans="1:19" x14ac:dyDescent="0.3">
      <c r="A28" s="58" t="s">
        <v>809</v>
      </c>
      <c r="B28" s="59">
        <f>VLOOKUP($A28,'Return Data'!$B$7:$R$2292,3,0)</f>
        <v>44942</v>
      </c>
      <c r="C28" s="60">
        <f>VLOOKUP($A28,'Return Data'!$B$7:$R$2292,4,0)</f>
        <v>17.899999999999999</v>
      </c>
      <c r="D28" s="60">
        <f>VLOOKUP($A28,'Return Data'!$B$7:$R$2292,10,0)</f>
        <v>1.8203</v>
      </c>
      <c r="E28" s="61">
        <f t="shared" si="0"/>
        <v>12</v>
      </c>
      <c r="F28" s="60">
        <f>VLOOKUP($A28,'Return Data'!$B$7:$R$2292,11,0)</f>
        <v>7.3784999999999998</v>
      </c>
      <c r="G28" s="61">
        <f t="shared" si="1"/>
        <v>13</v>
      </c>
      <c r="H28" s="60">
        <f>VLOOKUP($A28,'Return Data'!$B$7:$R$2292,12,0)</f>
        <v>2.1107</v>
      </c>
      <c r="I28" s="61">
        <f t="shared" si="2"/>
        <v>8</v>
      </c>
      <c r="J28" s="60">
        <f>VLOOKUP($A28,'Return Data'!$B$7:$R$2292,13,0)</f>
        <v>-5.0900999999999996</v>
      </c>
      <c r="K28" s="61">
        <f t="shared" si="3"/>
        <v>14</v>
      </c>
      <c r="L28" s="60">
        <f>VLOOKUP($A28,'Return Data'!$B$7:$R$2292,17,0)</f>
        <v>12.2965</v>
      </c>
      <c r="M28" s="61">
        <f t="shared" si="4"/>
        <v>11</v>
      </c>
      <c r="N28" s="60">
        <f>VLOOKUP($A28,'Return Data'!$B$7:$R$2292,14,0)</f>
        <v>16.111799999999999</v>
      </c>
      <c r="O28" s="61">
        <f t="shared" si="7"/>
        <v>7</v>
      </c>
      <c r="P28" s="60"/>
      <c r="Q28" s="61"/>
      <c r="R28" s="60">
        <f>VLOOKUP($A28,'Return Data'!$B$7:$R$2292,16,0)</f>
        <v>18.371500000000001</v>
      </c>
      <c r="S28" s="62">
        <f t="shared" si="6"/>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1.6979523809523811</v>
      </c>
      <c r="E30" s="69"/>
      <c r="F30" s="70">
        <f>AVERAGE(F8:F28)</f>
        <v>8.7358809523809526</v>
      </c>
      <c r="G30" s="69"/>
      <c r="H30" s="70">
        <f>AVERAGE(H8:H28)</f>
        <v>0.73550000000000015</v>
      </c>
      <c r="I30" s="69"/>
      <c r="J30" s="70">
        <f>AVERAGE(J8:J28)</f>
        <v>-4.0957142857142852</v>
      </c>
      <c r="K30" s="69"/>
      <c r="L30" s="70">
        <f>AVERAGE(L8:L28)</f>
        <v>11.589409523809525</v>
      </c>
      <c r="M30" s="69"/>
      <c r="N30" s="70">
        <f>AVERAGE(N8:N28)</f>
        <v>13.308760000000001</v>
      </c>
      <c r="O30" s="69"/>
      <c r="P30" s="70">
        <f>AVERAGE(P8:P28)</f>
        <v>9.2140333333333313</v>
      </c>
      <c r="Q30" s="69"/>
      <c r="R30" s="70">
        <f>AVERAGE(R8:R28)</f>
        <v>12.416066666666666</v>
      </c>
      <c r="S30" s="71"/>
    </row>
    <row r="31" spans="1:19" x14ac:dyDescent="0.3">
      <c r="A31" s="68" t="s">
        <v>28</v>
      </c>
      <c r="B31" s="69"/>
      <c r="C31" s="69"/>
      <c r="D31" s="70">
        <f>MIN(D8:D28)</f>
        <v>-5.6040000000000001</v>
      </c>
      <c r="E31" s="69"/>
      <c r="F31" s="70">
        <f>MIN(F8:F28)</f>
        <v>-0.4204</v>
      </c>
      <c r="G31" s="69"/>
      <c r="H31" s="70">
        <f>MIN(H8:H28)</f>
        <v>-12.2888</v>
      </c>
      <c r="I31" s="69"/>
      <c r="J31" s="70">
        <f>MIN(J8:J28)</f>
        <v>-20.1433</v>
      </c>
      <c r="K31" s="69"/>
      <c r="L31" s="70">
        <f>MIN(L8:L28)</f>
        <v>0</v>
      </c>
      <c r="M31" s="69"/>
      <c r="N31" s="70">
        <f>MIN(N8:N28)</f>
        <v>0</v>
      </c>
      <c r="O31" s="69"/>
      <c r="P31" s="70">
        <f>MIN(P8:P28)</f>
        <v>4.6162999999999998</v>
      </c>
      <c r="Q31" s="69"/>
      <c r="R31" s="70">
        <f>MIN(R8:R28)</f>
        <v>0</v>
      </c>
      <c r="S31" s="71"/>
    </row>
    <row r="32" spans="1:19" ht="15" thickBot="1" x14ac:dyDescent="0.35">
      <c r="A32" s="72" t="s">
        <v>29</v>
      </c>
      <c r="B32" s="73"/>
      <c r="C32" s="73"/>
      <c r="D32" s="74">
        <f>MAX(D8:D28)</f>
        <v>5.6566999999999998</v>
      </c>
      <c r="E32" s="73"/>
      <c r="F32" s="74">
        <f>MAX(F8:F28)</f>
        <v>16.305499999999999</v>
      </c>
      <c r="G32" s="73"/>
      <c r="H32" s="74">
        <f>MAX(H8:H28)</f>
        <v>10.9734</v>
      </c>
      <c r="I32" s="73"/>
      <c r="J32" s="74">
        <f>MAX(J8:J28)</f>
        <v>12.1898</v>
      </c>
      <c r="K32" s="73"/>
      <c r="L32" s="74">
        <f>MAX(L8:L28)</f>
        <v>25.5031</v>
      </c>
      <c r="M32" s="73"/>
      <c r="N32" s="74">
        <f>MAX(N8:N28)</f>
        <v>21.082000000000001</v>
      </c>
      <c r="O32" s="73"/>
      <c r="P32" s="74">
        <f>MAX(P8:P28)</f>
        <v>14.316000000000001</v>
      </c>
      <c r="Q32" s="73"/>
      <c r="R32" s="74">
        <f>MAX(R8:R28)</f>
        <v>18.564900000000002</v>
      </c>
      <c r="S32" s="75"/>
    </row>
    <row r="33" spans="1:1" x14ac:dyDescent="0.3">
      <c r="A33" s="99" t="s">
        <v>428</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1315</v>
      </c>
      <c r="B8" s="59">
        <f>VLOOKUP($A8,'Return Data'!$B$7:$R$2292,3,0)</f>
        <v>44942</v>
      </c>
      <c r="C8" s="60">
        <f>VLOOKUP($A8,'Return Data'!$B$7:$R$2292,4,0)</f>
        <v>57.944000000000003</v>
      </c>
      <c r="D8" s="60">
        <f>VLOOKUP($A8,'Return Data'!$B$7:$R$2292,10,0)</f>
        <v>0.73329999999999995</v>
      </c>
      <c r="E8" s="61">
        <f t="shared" ref="E8:E29" si="0">RANK(D8,D$8:D$29,0)</f>
        <v>15</v>
      </c>
      <c r="F8" s="60">
        <f>VLOOKUP($A8,'Return Data'!$B$7:$R$2292,11,0)</f>
        <v>9.9827999999999992</v>
      </c>
      <c r="G8" s="61">
        <f t="shared" ref="G8:G29" si="1">RANK(F8,F$8:F$29,0)</f>
        <v>15</v>
      </c>
      <c r="H8" s="60">
        <f>VLOOKUP($A8,'Return Data'!$B$7:$R$2292,12,0)</f>
        <v>-0.9093</v>
      </c>
      <c r="I8" s="61">
        <f t="shared" ref="I8:I29" si="2">RANK(H8,H$8:H$29,0)</f>
        <v>19</v>
      </c>
      <c r="J8" s="60">
        <f>VLOOKUP($A8,'Return Data'!$B$7:$R$2292,13,0)</f>
        <v>-8.2766999999999999</v>
      </c>
      <c r="K8" s="61">
        <f t="shared" ref="K8:K29" si="3">RANK(J8,J$8:J$29,0)</f>
        <v>22</v>
      </c>
      <c r="L8" s="60">
        <f>VLOOKUP($A8,'Return Data'!$B$7:$R$2292,17,0)</f>
        <v>18.658200000000001</v>
      </c>
      <c r="M8" s="61">
        <f t="shared" ref="M8:M29" si="4">RANK(L8,L$8:L$29,0)</f>
        <v>20</v>
      </c>
      <c r="N8" s="60">
        <f>VLOOKUP($A8,'Return Data'!$B$7:$R$2292,14,0)</f>
        <v>18.084800000000001</v>
      </c>
      <c r="O8" s="61">
        <f t="shared" ref="O8:O19" si="5">RANK(N8,N$8:N$29,0)</f>
        <v>19</v>
      </c>
      <c r="P8" s="60">
        <f>VLOOKUP($A8,'Return Data'!$B$7:$R$2292,15,0)</f>
        <v>4.2466999999999997</v>
      </c>
      <c r="Q8" s="61">
        <f>RANK(P8,P$8:P$29,0)</f>
        <v>14</v>
      </c>
      <c r="R8" s="60">
        <f>VLOOKUP($A8,'Return Data'!$B$7:$R$2292,16,0)</f>
        <v>15.8027</v>
      </c>
      <c r="S8" s="62">
        <f t="shared" ref="S8:S29" si="6">RANK(R8,R$8:R$29,0)</f>
        <v>18</v>
      </c>
    </row>
    <row r="9" spans="1:20" x14ac:dyDescent="0.3">
      <c r="A9" s="58" t="s">
        <v>1316</v>
      </c>
      <c r="B9" s="59">
        <f>VLOOKUP($A9,'Return Data'!$B$7:$R$2292,3,0)</f>
        <v>44942</v>
      </c>
      <c r="C9" s="60">
        <f>VLOOKUP($A9,'Return Data'!$B$7:$R$2292,4,0)</f>
        <v>71.52</v>
      </c>
      <c r="D9" s="60">
        <f>VLOOKUP($A9,'Return Data'!$B$7:$R$2292,10,0)</f>
        <v>0.94569999999999999</v>
      </c>
      <c r="E9" s="61">
        <f t="shared" si="0"/>
        <v>13</v>
      </c>
      <c r="F9" s="60">
        <f>VLOOKUP($A9,'Return Data'!$B$7:$R$2292,11,0)</f>
        <v>11.837400000000001</v>
      </c>
      <c r="G9" s="61">
        <f t="shared" si="1"/>
        <v>12</v>
      </c>
      <c r="H9" s="60">
        <f>VLOOKUP($A9,'Return Data'!$B$7:$R$2292,12,0)</f>
        <v>3.3824999999999998</v>
      </c>
      <c r="I9" s="61">
        <f t="shared" si="2"/>
        <v>10</v>
      </c>
      <c r="J9" s="60">
        <f>VLOOKUP($A9,'Return Data'!$B$7:$R$2292,13,0)</f>
        <v>1.2314000000000001</v>
      </c>
      <c r="K9" s="61">
        <f t="shared" si="3"/>
        <v>8</v>
      </c>
      <c r="L9" s="60">
        <f>VLOOKUP($A9,'Return Data'!$B$7:$R$2292,17,0)</f>
        <v>27.3066</v>
      </c>
      <c r="M9" s="61">
        <f t="shared" si="4"/>
        <v>12</v>
      </c>
      <c r="N9" s="60">
        <f>VLOOKUP($A9,'Return Data'!$B$7:$R$2292,14,0)</f>
        <v>26.165600000000001</v>
      </c>
      <c r="O9" s="61">
        <f t="shared" si="5"/>
        <v>13</v>
      </c>
      <c r="P9" s="60">
        <f>VLOOKUP($A9,'Return Data'!$B$7:$R$2292,15,0)</f>
        <v>18.565000000000001</v>
      </c>
      <c r="Q9" s="61">
        <f>RANK(P9,P$8:P$29,0)</f>
        <v>2</v>
      </c>
      <c r="R9" s="60">
        <f>VLOOKUP($A9,'Return Data'!$B$7:$R$2292,16,0)</f>
        <v>24.0261</v>
      </c>
      <c r="S9" s="62">
        <f t="shared" si="6"/>
        <v>8</v>
      </c>
    </row>
    <row r="10" spans="1:20" x14ac:dyDescent="0.3">
      <c r="A10" s="58" t="s">
        <v>1985</v>
      </c>
      <c r="B10" s="59">
        <f>VLOOKUP($A10,'Return Data'!$B$7:$R$2292,3,0)</f>
        <v>44942</v>
      </c>
      <c r="C10" s="60">
        <f>VLOOKUP($A10,'Return Data'!$B$7:$R$2292,4,0)</f>
        <v>28.59</v>
      </c>
      <c r="D10" s="60">
        <f>VLOOKUP($A10,'Return Data'!$B$7:$R$2292,10,0)</f>
        <v>-0.8669</v>
      </c>
      <c r="E10" s="61">
        <f t="shared" si="0"/>
        <v>18</v>
      </c>
      <c r="F10" s="60">
        <f>VLOOKUP($A10,'Return Data'!$B$7:$R$2292,11,0)</f>
        <v>12.1616</v>
      </c>
      <c r="G10" s="61">
        <f t="shared" si="1"/>
        <v>10</v>
      </c>
      <c r="H10" s="60">
        <f>VLOOKUP($A10,'Return Data'!$B$7:$R$2292,12,0)</f>
        <v>1.6353</v>
      </c>
      <c r="I10" s="61">
        <f t="shared" si="2"/>
        <v>15</v>
      </c>
      <c r="J10" s="60">
        <f>VLOOKUP($A10,'Return Data'!$B$7:$R$2292,13,0)</f>
        <v>-4.7952000000000004</v>
      </c>
      <c r="K10" s="61">
        <f t="shared" si="3"/>
        <v>17</v>
      </c>
      <c r="L10" s="60">
        <f>VLOOKUP($A10,'Return Data'!$B$7:$R$2292,17,0)</f>
        <v>29.106999999999999</v>
      </c>
      <c r="M10" s="61">
        <f t="shared" si="4"/>
        <v>10</v>
      </c>
      <c r="N10" s="60">
        <f>VLOOKUP($A10,'Return Data'!$B$7:$R$2292,14,0)</f>
        <v>36.709899999999998</v>
      </c>
      <c r="O10" s="61">
        <f t="shared" si="5"/>
        <v>2</v>
      </c>
      <c r="P10" s="60"/>
      <c r="Q10" s="61"/>
      <c r="R10" s="60">
        <f>VLOOKUP($A10,'Return Data'!$B$7:$R$2292,16,0)</f>
        <v>29.369599999999998</v>
      </c>
      <c r="S10" s="62">
        <f t="shared" si="6"/>
        <v>2</v>
      </c>
    </row>
    <row r="11" spans="1:20" x14ac:dyDescent="0.3">
      <c r="A11" s="58" t="s">
        <v>1318</v>
      </c>
      <c r="B11" s="59">
        <f>VLOOKUP($A11,'Return Data'!$B$7:$R$2292,3,0)</f>
        <v>44942</v>
      </c>
      <c r="C11" s="60">
        <f>VLOOKUP($A11,'Return Data'!$B$7:$R$2292,4,0)</f>
        <v>26.34</v>
      </c>
      <c r="D11" s="60">
        <f>VLOOKUP($A11,'Return Data'!$B$7:$R$2292,10,0)</f>
        <v>1.5811999999999999</v>
      </c>
      <c r="E11" s="61">
        <f t="shared" si="0"/>
        <v>8</v>
      </c>
      <c r="F11" s="60">
        <f>VLOOKUP($A11,'Return Data'!$B$7:$R$2292,11,0)</f>
        <v>9.9791000000000007</v>
      </c>
      <c r="G11" s="61">
        <f t="shared" si="1"/>
        <v>16</v>
      </c>
      <c r="H11" s="60">
        <f>VLOOKUP($A11,'Return Data'!$B$7:$R$2292,12,0)</f>
        <v>0.64959999999999996</v>
      </c>
      <c r="I11" s="61">
        <f t="shared" si="2"/>
        <v>16</v>
      </c>
      <c r="J11" s="60">
        <f>VLOOKUP($A11,'Return Data'!$B$7:$R$2292,13,0)</f>
        <v>2.1326000000000001</v>
      </c>
      <c r="K11" s="61">
        <f t="shared" si="3"/>
        <v>5</v>
      </c>
      <c r="L11" s="60">
        <f>VLOOKUP($A11,'Return Data'!$B$7:$R$2292,17,0)</f>
        <v>34.817399999999999</v>
      </c>
      <c r="M11" s="61">
        <f t="shared" si="4"/>
        <v>4</v>
      </c>
      <c r="N11" s="60">
        <f>VLOOKUP($A11,'Return Data'!$B$7:$R$2292,14,0)</f>
        <v>36.053899999999999</v>
      </c>
      <c r="O11" s="61">
        <f t="shared" si="5"/>
        <v>3</v>
      </c>
      <c r="P11" s="60"/>
      <c r="Q11" s="61"/>
      <c r="R11" s="60">
        <f>VLOOKUP($A11,'Return Data'!$B$7:$R$2292,16,0)</f>
        <v>28.022099999999998</v>
      </c>
      <c r="S11" s="62">
        <f t="shared" si="6"/>
        <v>4</v>
      </c>
    </row>
    <row r="12" spans="1:20" x14ac:dyDescent="0.3">
      <c r="A12" s="58" t="s">
        <v>1320</v>
      </c>
      <c r="B12" s="59">
        <f>VLOOKUP($A12,'Return Data'!$B$7:$R$2292,3,0)</f>
        <v>44942</v>
      </c>
      <c r="C12" s="60">
        <f>VLOOKUP($A12,'Return Data'!$B$7:$R$2292,4,0)</f>
        <v>122.313</v>
      </c>
      <c r="D12" s="60">
        <f>VLOOKUP($A12,'Return Data'!$B$7:$R$2292,10,0)</f>
        <v>0.98660000000000003</v>
      </c>
      <c r="E12" s="61">
        <f t="shared" si="0"/>
        <v>10</v>
      </c>
      <c r="F12" s="60">
        <f>VLOOKUP($A12,'Return Data'!$B$7:$R$2292,11,0)</f>
        <v>9.2207000000000008</v>
      </c>
      <c r="G12" s="61">
        <f t="shared" si="1"/>
        <v>17</v>
      </c>
      <c r="H12" s="60">
        <f>VLOOKUP($A12,'Return Data'!$B$7:$R$2292,12,0)</f>
        <v>-1.8418000000000001</v>
      </c>
      <c r="I12" s="61">
        <f t="shared" si="2"/>
        <v>21</v>
      </c>
      <c r="J12" s="60">
        <f>VLOOKUP($A12,'Return Data'!$B$7:$R$2292,13,0)</f>
        <v>-3.3816999999999999</v>
      </c>
      <c r="K12" s="61">
        <f t="shared" si="3"/>
        <v>14</v>
      </c>
      <c r="L12" s="60">
        <f>VLOOKUP($A12,'Return Data'!$B$7:$R$2292,17,0)</f>
        <v>26.062899999999999</v>
      </c>
      <c r="M12" s="61">
        <f t="shared" si="4"/>
        <v>14</v>
      </c>
      <c r="N12" s="60">
        <f>VLOOKUP($A12,'Return Data'!$B$7:$R$2292,14,0)</f>
        <v>26.381599999999999</v>
      </c>
      <c r="O12" s="61">
        <f t="shared" si="5"/>
        <v>11</v>
      </c>
      <c r="P12" s="60">
        <f>VLOOKUP($A12,'Return Data'!$B$7:$R$2292,15,0)</f>
        <v>10.421799999999999</v>
      </c>
      <c r="Q12" s="61">
        <f>RANK(P12,P$8:P$29,0)</f>
        <v>11</v>
      </c>
      <c r="R12" s="60">
        <f>VLOOKUP($A12,'Return Data'!$B$7:$R$2292,16,0)</f>
        <v>21.329799999999999</v>
      </c>
      <c r="S12" s="62">
        <f t="shared" si="6"/>
        <v>10</v>
      </c>
    </row>
    <row r="13" spans="1:20" x14ac:dyDescent="0.3">
      <c r="A13" s="58" t="s">
        <v>1322</v>
      </c>
      <c r="B13" s="59">
        <f>VLOOKUP($A13,'Return Data'!$B$7:$R$2292,3,0)</f>
        <v>44942</v>
      </c>
      <c r="C13" s="60">
        <f>VLOOKUP($A13,'Return Data'!$B$7:$R$2292,4,0)</f>
        <v>26.891999999999999</v>
      </c>
      <c r="D13" s="60">
        <f>VLOOKUP($A13,'Return Data'!$B$7:$R$2292,10,0)</f>
        <v>0.73419999999999996</v>
      </c>
      <c r="E13" s="61">
        <f t="shared" si="0"/>
        <v>14</v>
      </c>
      <c r="F13" s="60">
        <f>VLOOKUP($A13,'Return Data'!$B$7:$R$2292,11,0)</f>
        <v>12.087400000000001</v>
      </c>
      <c r="G13" s="61">
        <f t="shared" si="1"/>
        <v>11</v>
      </c>
      <c r="H13" s="60">
        <f>VLOOKUP($A13,'Return Data'!$B$7:$R$2292,12,0)</f>
        <v>3.67</v>
      </c>
      <c r="I13" s="61">
        <f t="shared" si="2"/>
        <v>9</v>
      </c>
      <c r="J13" s="60">
        <f>VLOOKUP($A13,'Return Data'!$B$7:$R$2292,13,0)</f>
        <v>-2.9700000000000001E-2</v>
      </c>
      <c r="K13" s="61">
        <f t="shared" si="3"/>
        <v>11</v>
      </c>
      <c r="L13" s="60">
        <f>VLOOKUP($A13,'Return Data'!$B$7:$R$2292,17,0)</f>
        <v>29.549199999999999</v>
      </c>
      <c r="M13" s="61">
        <f t="shared" si="4"/>
        <v>8</v>
      </c>
      <c r="N13" s="60">
        <f>VLOOKUP($A13,'Return Data'!$B$7:$R$2292,14,0)</f>
        <v>31.019400000000001</v>
      </c>
      <c r="O13" s="61">
        <f t="shared" si="5"/>
        <v>6</v>
      </c>
      <c r="P13" s="60"/>
      <c r="Q13" s="61"/>
      <c r="R13" s="60">
        <f>VLOOKUP($A13,'Return Data'!$B$7:$R$2292,16,0)</f>
        <v>28.520700000000001</v>
      </c>
      <c r="S13" s="62">
        <f t="shared" si="6"/>
        <v>3</v>
      </c>
    </row>
    <row r="14" spans="1:20" x14ac:dyDescent="0.3">
      <c r="A14" s="58" t="s">
        <v>1325</v>
      </c>
      <c r="B14" s="59">
        <f>VLOOKUP($A14,'Return Data'!$B$7:$R$2292,3,0)</f>
        <v>44942</v>
      </c>
      <c r="C14" s="60">
        <f>VLOOKUP($A14,'Return Data'!$B$7:$R$2292,4,0)</f>
        <v>105.7149</v>
      </c>
      <c r="D14" s="60">
        <f>VLOOKUP($A14,'Return Data'!$B$7:$R$2292,10,0)</f>
        <v>2.8313000000000001</v>
      </c>
      <c r="E14" s="61">
        <f t="shared" si="0"/>
        <v>5</v>
      </c>
      <c r="F14" s="60">
        <f>VLOOKUP($A14,'Return Data'!$B$7:$R$2292,11,0)</f>
        <v>15.3346</v>
      </c>
      <c r="G14" s="61">
        <f t="shared" si="1"/>
        <v>4</v>
      </c>
      <c r="H14" s="60">
        <f>VLOOKUP($A14,'Return Data'!$B$7:$R$2292,12,0)</f>
        <v>5.3021000000000003</v>
      </c>
      <c r="I14" s="61">
        <f t="shared" si="2"/>
        <v>5</v>
      </c>
      <c r="J14" s="60">
        <f>VLOOKUP($A14,'Return Data'!$B$7:$R$2292,13,0)</f>
        <v>0.24879999999999999</v>
      </c>
      <c r="K14" s="61">
        <f t="shared" si="3"/>
        <v>9</v>
      </c>
      <c r="L14" s="60">
        <f>VLOOKUP($A14,'Return Data'!$B$7:$R$2292,17,0)</f>
        <v>25.163900000000002</v>
      </c>
      <c r="M14" s="61">
        <f t="shared" si="4"/>
        <v>17</v>
      </c>
      <c r="N14" s="60">
        <f>VLOOKUP($A14,'Return Data'!$B$7:$R$2292,14,0)</f>
        <v>23.113</v>
      </c>
      <c r="O14" s="61">
        <f t="shared" si="5"/>
        <v>18</v>
      </c>
      <c r="P14" s="60">
        <f>VLOOKUP($A14,'Return Data'!$B$7:$R$2292,15,0)</f>
        <v>9.3709000000000007</v>
      </c>
      <c r="Q14" s="61">
        <f t="shared" ref="Q14:Q19" si="7">RANK(P14,P$8:P$29,0)</f>
        <v>12</v>
      </c>
      <c r="R14" s="60">
        <f>VLOOKUP($A14,'Return Data'!$B$7:$R$2292,16,0)</f>
        <v>19.809699999999999</v>
      </c>
      <c r="S14" s="62">
        <f t="shared" si="6"/>
        <v>12</v>
      </c>
    </row>
    <row r="15" spans="1:20" x14ac:dyDescent="0.3">
      <c r="A15" s="58" t="s">
        <v>1326</v>
      </c>
      <c r="B15" s="59">
        <f>VLOOKUP($A15,'Return Data'!$B$7:$R$2292,3,0)</f>
        <v>44942</v>
      </c>
      <c r="C15" s="60">
        <f>VLOOKUP($A15,'Return Data'!$B$7:$R$2292,4,0)</f>
        <v>88.677000000000007</v>
      </c>
      <c r="D15" s="60">
        <f>VLOOKUP($A15,'Return Data'!$B$7:$R$2292,10,0)</f>
        <v>5.4372999999999996</v>
      </c>
      <c r="E15" s="61">
        <f t="shared" si="0"/>
        <v>3</v>
      </c>
      <c r="F15" s="60">
        <f>VLOOKUP($A15,'Return Data'!$B$7:$R$2292,11,0)</f>
        <v>17.481000000000002</v>
      </c>
      <c r="G15" s="61">
        <f t="shared" si="1"/>
        <v>3</v>
      </c>
      <c r="H15" s="60">
        <f>VLOOKUP($A15,'Return Data'!$B$7:$R$2292,12,0)</f>
        <v>7.3364000000000003</v>
      </c>
      <c r="I15" s="61">
        <f t="shared" si="2"/>
        <v>2</v>
      </c>
      <c r="J15" s="60">
        <f>VLOOKUP($A15,'Return Data'!$B$7:$R$2292,13,0)</f>
        <v>2.0707</v>
      </c>
      <c r="K15" s="61">
        <f t="shared" si="3"/>
        <v>6</v>
      </c>
      <c r="L15" s="60">
        <f>VLOOKUP($A15,'Return Data'!$B$7:$R$2292,17,0)</f>
        <v>30.456600000000002</v>
      </c>
      <c r="M15" s="61">
        <f t="shared" si="4"/>
        <v>6</v>
      </c>
      <c r="N15" s="60">
        <f>VLOOKUP($A15,'Return Data'!$B$7:$R$2292,14,0)</f>
        <v>26.419599999999999</v>
      </c>
      <c r="O15" s="61">
        <f t="shared" si="5"/>
        <v>10</v>
      </c>
      <c r="P15" s="60">
        <f>VLOOKUP($A15,'Return Data'!$B$7:$R$2292,15,0)</f>
        <v>12.285299999999999</v>
      </c>
      <c r="Q15" s="61">
        <f t="shared" si="7"/>
        <v>7</v>
      </c>
      <c r="R15" s="60">
        <f>VLOOKUP($A15,'Return Data'!$B$7:$R$2292,16,0)</f>
        <v>18.6509</v>
      </c>
      <c r="S15" s="62">
        <f t="shared" si="6"/>
        <v>14</v>
      </c>
    </row>
    <row r="16" spans="1:20" x14ac:dyDescent="0.3">
      <c r="A16" s="58" t="s">
        <v>1329</v>
      </c>
      <c r="B16" s="59">
        <f>VLOOKUP($A16,'Return Data'!$B$7:$R$2292,3,0)</f>
        <v>0</v>
      </c>
      <c r="C16" s="60">
        <f>VLOOKUP($A16,'Return Data'!$B$7:$R$2292,4,0)</f>
        <v>0</v>
      </c>
      <c r="D16" s="60">
        <f>VLOOKUP($A16,'Return Data'!$B$7:$R$2292,10,0)</f>
        <v>0</v>
      </c>
      <c r="E16" s="61">
        <f t="shared" si="0"/>
        <v>17</v>
      </c>
      <c r="F16" s="60">
        <f>VLOOKUP($A16,'Return Data'!$B$7:$R$2292,11,0)</f>
        <v>0</v>
      </c>
      <c r="G16" s="61">
        <f t="shared" si="1"/>
        <v>22</v>
      </c>
      <c r="H16" s="60">
        <f>VLOOKUP($A16,'Return Data'!$B$7:$R$2292,12,0)</f>
        <v>0</v>
      </c>
      <c r="I16" s="61">
        <f t="shared" si="2"/>
        <v>17</v>
      </c>
      <c r="J16" s="60">
        <f>VLOOKUP($A16,'Return Data'!$B$7:$R$2292,13,0)</f>
        <v>0</v>
      </c>
      <c r="K16" s="61">
        <f t="shared" si="3"/>
        <v>10</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2054</v>
      </c>
      <c r="B17" s="59">
        <f>VLOOKUP($A17,'Return Data'!$B$7:$R$2292,3,0)</f>
        <v>44942</v>
      </c>
      <c r="C17" s="60">
        <f>VLOOKUP($A17,'Return Data'!$B$7:$R$2292,4,0)</f>
        <v>50.905000000000001</v>
      </c>
      <c r="D17" s="60">
        <f>VLOOKUP($A17,'Return Data'!$B$7:$R$2292,10,0)</f>
        <v>0.94589999999999996</v>
      </c>
      <c r="E17" s="61">
        <f t="shared" si="0"/>
        <v>12</v>
      </c>
      <c r="F17" s="60">
        <f>VLOOKUP($A17,'Return Data'!$B$7:$R$2292,11,0)</f>
        <v>11.7735</v>
      </c>
      <c r="G17" s="61">
        <f t="shared" si="1"/>
        <v>13</v>
      </c>
      <c r="H17" s="60">
        <f>VLOOKUP($A17,'Return Data'!$B$7:$R$2292,12,0)</f>
        <v>2.0283000000000002</v>
      </c>
      <c r="I17" s="61">
        <f t="shared" si="2"/>
        <v>14</v>
      </c>
      <c r="J17" s="60">
        <f>VLOOKUP($A17,'Return Data'!$B$7:$R$2292,13,0)</f>
        <v>-3.6292</v>
      </c>
      <c r="K17" s="61">
        <f t="shared" si="3"/>
        <v>15</v>
      </c>
      <c r="L17" s="60">
        <f>VLOOKUP($A17,'Return Data'!$B$7:$R$2292,17,0)</f>
        <v>32.575499999999998</v>
      </c>
      <c r="M17" s="61">
        <f t="shared" si="4"/>
        <v>5</v>
      </c>
      <c r="N17" s="60">
        <f>VLOOKUP($A17,'Return Data'!$B$7:$R$2292,14,0)</f>
        <v>26.209599999999998</v>
      </c>
      <c r="O17" s="61">
        <f t="shared" si="5"/>
        <v>12</v>
      </c>
      <c r="P17" s="60">
        <f>VLOOKUP($A17,'Return Data'!$B$7:$R$2292,15,0)</f>
        <v>11.032400000000001</v>
      </c>
      <c r="Q17" s="61">
        <f t="shared" si="7"/>
        <v>10</v>
      </c>
      <c r="R17" s="60">
        <f>VLOOKUP($A17,'Return Data'!$B$7:$R$2292,16,0)</f>
        <v>20.601299999999998</v>
      </c>
      <c r="S17" s="62">
        <f t="shared" si="6"/>
        <v>11</v>
      </c>
    </row>
    <row r="18" spans="1:19" x14ac:dyDescent="0.3">
      <c r="A18" s="58" t="s">
        <v>1331</v>
      </c>
      <c r="B18" s="59">
        <f>VLOOKUP($A18,'Return Data'!$B$7:$R$2292,3,0)</f>
        <v>44942</v>
      </c>
      <c r="C18" s="60">
        <f>VLOOKUP($A18,'Return Data'!$B$7:$R$2292,4,0)</f>
        <v>59.2</v>
      </c>
      <c r="D18" s="60">
        <f>VLOOKUP($A18,'Return Data'!$B$7:$R$2292,10,0)</f>
        <v>2.5996999999999999</v>
      </c>
      <c r="E18" s="61">
        <f t="shared" si="0"/>
        <v>6</v>
      </c>
      <c r="F18" s="60">
        <f>VLOOKUP($A18,'Return Data'!$B$7:$R$2292,11,0)</f>
        <v>8.4646000000000008</v>
      </c>
      <c r="G18" s="61">
        <f t="shared" si="1"/>
        <v>18</v>
      </c>
      <c r="H18" s="60">
        <f>VLOOKUP($A18,'Return Data'!$B$7:$R$2292,12,0)</f>
        <v>6.0932000000000004</v>
      </c>
      <c r="I18" s="61">
        <f t="shared" si="2"/>
        <v>4</v>
      </c>
      <c r="J18" s="60">
        <f>VLOOKUP($A18,'Return Data'!$B$7:$R$2292,13,0)</f>
        <v>2.6707999999999998</v>
      </c>
      <c r="K18" s="61">
        <f t="shared" si="3"/>
        <v>4</v>
      </c>
      <c r="L18" s="60">
        <f>VLOOKUP($A18,'Return Data'!$B$7:$R$2292,17,0)</f>
        <v>30.287299999999998</v>
      </c>
      <c r="M18" s="61">
        <f t="shared" si="4"/>
        <v>7</v>
      </c>
      <c r="N18" s="60">
        <f>VLOOKUP($A18,'Return Data'!$B$7:$R$2292,14,0)</f>
        <v>27.698699999999999</v>
      </c>
      <c r="O18" s="61">
        <f t="shared" si="5"/>
        <v>9</v>
      </c>
      <c r="P18" s="60">
        <f>VLOOKUP($A18,'Return Data'!$B$7:$R$2292,15,0)</f>
        <v>13.6151</v>
      </c>
      <c r="Q18" s="61">
        <f t="shared" si="7"/>
        <v>5</v>
      </c>
      <c r="R18" s="60">
        <f>VLOOKUP($A18,'Return Data'!$B$7:$R$2292,16,0)</f>
        <v>16.944299999999998</v>
      </c>
      <c r="S18" s="62">
        <f t="shared" si="6"/>
        <v>15</v>
      </c>
    </row>
    <row r="19" spans="1:19" x14ac:dyDescent="0.3">
      <c r="A19" s="58" t="s">
        <v>1333</v>
      </c>
      <c r="B19" s="59">
        <f>VLOOKUP($A19,'Return Data'!$B$7:$R$2292,3,0)</f>
        <v>44942</v>
      </c>
      <c r="C19" s="60">
        <f>VLOOKUP($A19,'Return Data'!$B$7:$R$2292,4,0)</f>
        <v>19.739999999999998</v>
      </c>
      <c r="D19" s="60">
        <f>VLOOKUP($A19,'Return Data'!$B$7:$R$2292,10,0)</f>
        <v>-1.9374</v>
      </c>
      <c r="E19" s="61">
        <f t="shared" si="0"/>
        <v>21</v>
      </c>
      <c r="F19" s="60">
        <f>VLOOKUP($A19,'Return Data'!$B$7:$R$2292,11,0)</f>
        <v>10.464499999999999</v>
      </c>
      <c r="G19" s="61">
        <f t="shared" si="1"/>
        <v>14</v>
      </c>
      <c r="H19" s="60">
        <f>VLOOKUP($A19,'Return Data'!$B$7:$R$2292,12,0)</f>
        <v>2.0682999999999998</v>
      </c>
      <c r="I19" s="61">
        <f t="shared" si="2"/>
        <v>12</v>
      </c>
      <c r="J19" s="60">
        <f>VLOOKUP($A19,'Return Data'!$B$7:$R$2292,13,0)</f>
        <v>-1.5952</v>
      </c>
      <c r="K19" s="61">
        <f t="shared" si="3"/>
        <v>12</v>
      </c>
      <c r="L19" s="60">
        <f>VLOOKUP($A19,'Return Data'!$B$7:$R$2292,17,0)</f>
        <v>29.185099999999998</v>
      </c>
      <c r="M19" s="61">
        <f t="shared" si="4"/>
        <v>9</v>
      </c>
      <c r="N19" s="60">
        <f>VLOOKUP($A19,'Return Data'!$B$7:$R$2292,14,0)</f>
        <v>25.209700000000002</v>
      </c>
      <c r="O19" s="61">
        <f t="shared" si="5"/>
        <v>16</v>
      </c>
      <c r="P19" s="60">
        <f>VLOOKUP($A19,'Return Data'!$B$7:$R$2292,15,0)</f>
        <v>11.308299999999999</v>
      </c>
      <c r="Q19" s="61">
        <f t="shared" si="7"/>
        <v>9</v>
      </c>
      <c r="R19" s="60">
        <f>VLOOKUP($A19,'Return Data'!$B$7:$R$2292,16,0)</f>
        <v>12.972799999999999</v>
      </c>
      <c r="S19" s="62">
        <f t="shared" si="6"/>
        <v>21</v>
      </c>
    </row>
    <row r="20" spans="1:19" x14ac:dyDescent="0.3">
      <c r="A20" s="58" t="s">
        <v>1334</v>
      </c>
      <c r="B20" s="59">
        <f>VLOOKUP($A20,'Return Data'!$B$7:$R$2292,3,0)</f>
        <v>44942</v>
      </c>
      <c r="C20" s="60">
        <f>VLOOKUP($A20,'Return Data'!$B$7:$R$2292,4,0)</f>
        <v>22.334</v>
      </c>
      <c r="D20" s="60">
        <f>VLOOKUP($A20,'Return Data'!$B$7:$R$2292,10,0)</f>
        <v>0.11210000000000001</v>
      </c>
      <c r="E20" s="61">
        <f t="shared" si="0"/>
        <v>16</v>
      </c>
      <c r="F20" s="60">
        <f>VLOOKUP($A20,'Return Data'!$B$7:$R$2292,11,0)</f>
        <v>7.8936999999999999</v>
      </c>
      <c r="G20" s="61">
        <f t="shared" si="1"/>
        <v>19</v>
      </c>
      <c r="H20" s="60">
        <f>VLOOKUP($A20,'Return Data'!$B$7:$R$2292,12,0)</f>
        <v>-0.78190000000000004</v>
      </c>
      <c r="I20" s="61">
        <f t="shared" si="2"/>
        <v>18</v>
      </c>
      <c r="J20" s="60">
        <f>VLOOKUP($A20,'Return Data'!$B$7:$R$2292,13,0)</f>
        <v>-8.1282999999999994</v>
      </c>
      <c r="K20" s="61">
        <f t="shared" si="3"/>
        <v>21</v>
      </c>
      <c r="L20" s="60">
        <f>VLOOKUP($A20,'Return Data'!$B$7:$R$2292,17,0)</f>
        <v>19.393799999999999</v>
      </c>
      <c r="M20" s="61">
        <f t="shared" si="4"/>
        <v>19</v>
      </c>
      <c r="N20" s="60"/>
      <c r="O20" s="61"/>
      <c r="P20" s="60"/>
      <c r="Q20" s="61"/>
      <c r="R20" s="60">
        <f>VLOOKUP($A20,'Return Data'!$B$7:$R$2292,16,0)</f>
        <v>32.013399999999997</v>
      </c>
      <c r="S20" s="62">
        <f t="shared" si="6"/>
        <v>1</v>
      </c>
    </row>
    <row r="21" spans="1:19" x14ac:dyDescent="0.3">
      <c r="A21" s="58" t="s">
        <v>1336</v>
      </c>
      <c r="B21" s="59">
        <f>VLOOKUP($A21,'Return Data'!$B$7:$R$2292,3,0)</f>
        <v>44942</v>
      </c>
      <c r="C21" s="60">
        <f>VLOOKUP($A21,'Return Data'!$B$7:$R$2292,4,0)</f>
        <v>23.34</v>
      </c>
      <c r="D21" s="60">
        <f>VLOOKUP($A21,'Return Data'!$B$7:$R$2292,10,0)</f>
        <v>3.0009000000000001</v>
      </c>
      <c r="E21" s="61">
        <f t="shared" si="0"/>
        <v>4</v>
      </c>
      <c r="F21" s="60">
        <f>VLOOKUP($A21,'Return Data'!$B$7:$R$2292,11,0)</f>
        <v>13.7981</v>
      </c>
      <c r="G21" s="61">
        <f t="shared" si="1"/>
        <v>6</v>
      </c>
      <c r="H21" s="60">
        <f>VLOOKUP($A21,'Return Data'!$B$7:$R$2292,12,0)</f>
        <v>4.8517999999999999</v>
      </c>
      <c r="I21" s="61">
        <f t="shared" si="2"/>
        <v>8</v>
      </c>
      <c r="J21" s="60">
        <f>VLOOKUP($A21,'Return Data'!$B$7:$R$2292,13,0)</f>
        <v>-2.3431000000000002</v>
      </c>
      <c r="K21" s="61">
        <f t="shared" si="3"/>
        <v>13</v>
      </c>
      <c r="L21" s="60">
        <f>VLOOKUP($A21,'Return Data'!$B$7:$R$2292,17,0)</f>
        <v>27.579899999999999</v>
      </c>
      <c r="M21" s="61">
        <f t="shared" si="4"/>
        <v>11</v>
      </c>
      <c r="N21" s="60">
        <f>VLOOKUP($A21,'Return Data'!$B$7:$R$2292,14,0)</f>
        <v>26.073599999999999</v>
      </c>
      <c r="O21" s="61">
        <f>RANK(N21,N$8:N$29,0)</f>
        <v>14</v>
      </c>
      <c r="P21" s="60"/>
      <c r="Q21" s="61"/>
      <c r="R21" s="60">
        <f>VLOOKUP($A21,'Return Data'!$B$7:$R$2292,16,0)</f>
        <v>22.264800000000001</v>
      </c>
      <c r="S21" s="62">
        <f t="shared" si="6"/>
        <v>9</v>
      </c>
    </row>
    <row r="22" spans="1:19" x14ac:dyDescent="0.3">
      <c r="A22" s="58" t="s">
        <v>1338</v>
      </c>
      <c r="B22" s="59">
        <f>VLOOKUP($A22,'Return Data'!$B$7:$R$2292,3,0)</f>
        <v>44942</v>
      </c>
      <c r="C22" s="60">
        <f>VLOOKUP($A22,'Return Data'!$B$7:$R$2292,4,0)</f>
        <v>15.1905</v>
      </c>
      <c r="D22" s="60">
        <f>VLOOKUP($A22,'Return Data'!$B$7:$R$2292,10,0)</f>
        <v>0.97309999999999997</v>
      </c>
      <c r="E22" s="61">
        <f t="shared" si="0"/>
        <v>11</v>
      </c>
      <c r="F22" s="60">
        <f>VLOOKUP($A22,'Return Data'!$B$7:$R$2292,11,0)</f>
        <v>13.2065</v>
      </c>
      <c r="G22" s="61">
        <f t="shared" si="1"/>
        <v>8</v>
      </c>
      <c r="H22" s="60">
        <f>VLOOKUP($A22,'Return Data'!$B$7:$R$2292,12,0)</f>
        <v>3.2509999999999999</v>
      </c>
      <c r="I22" s="61">
        <f t="shared" si="2"/>
        <v>11</v>
      </c>
      <c r="J22" s="60">
        <f>VLOOKUP($A22,'Return Data'!$B$7:$R$2292,13,0)</f>
        <v>-5.1536</v>
      </c>
      <c r="K22" s="61">
        <f t="shared" si="3"/>
        <v>19</v>
      </c>
      <c r="L22" s="60">
        <f>VLOOKUP($A22,'Return Data'!$B$7:$R$2292,17,0)</f>
        <v>11.708299999999999</v>
      </c>
      <c r="M22" s="61">
        <f t="shared" si="4"/>
        <v>21</v>
      </c>
      <c r="N22" s="60"/>
      <c r="O22" s="61"/>
      <c r="P22" s="60"/>
      <c r="Q22" s="61"/>
      <c r="R22" s="60">
        <f>VLOOKUP($A22,'Return Data'!$B$7:$R$2292,16,0)</f>
        <v>15.4217</v>
      </c>
      <c r="S22" s="62">
        <f t="shared" si="6"/>
        <v>19</v>
      </c>
    </row>
    <row r="23" spans="1:19" x14ac:dyDescent="0.3">
      <c r="A23" s="108" t="s">
        <v>1341</v>
      </c>
      <c r="B23" s="59">
        <f>VLOOKUP($A23,'Return Data'!$B$7:$R$2292,3,0)</f>
        <v>44942</v>
      </c>
      <c r="C23" s="60">
        <f>VLOOKUP($A23,'Return Data'!$B$7:$R$2292,4,0)</f>
        <v>184.375</v>
      </c>
      <c r="D23" s="60">
        <f>VLOOKUP($A23,'Return Data'!$B$7:$R$2292,10,0)</f>
        <v>-0.94340000000000002</v>
      </c>
      <c r="E23" s="61">
        <f t="shared" si="0"/>
        <v>19</v>
      </c>
      <c r="F23" s="60">
        <f>VLOOKUP($A23,'Return Data'!$B$7:$R$2292,11,0)</f>
        <v>7.3483000000000001</v>
      </c>
      <c r="G23" s="61">
        <f t="shared" si="1"/>
        <v>20</v>
      </c>
      <c r="H23" s="60">
        <f>VLOOKUP($A23,'Return Data'!$B$7:$R$2292,12,0)</f>
        <v>-2.3696000000000002</v>
      </c>
      <c r="I23" s="61">
        <f t="shared" si="2"/>
        <v>22</v>
      </c>
      <c r="J23" s="60">
        <f>VLOOKUP($A23,'Return Data'!$B$7:$R$2292,13,0)</f>
        <v>-5.4593999999999996</v>
      </c>
      <c r="K23" s="61">
        <f t="shared" si="3"/>
        <v>20</v>
      </c>
      <c r="L23" s="60">
        <f>VLOOKUP($A23,'Return Data'!$B$7:$R$2292,17,0)</f>
        <v>27.113900000000001</v>
      </c>
      <c r="M23" s="61">
        <f t="shared" si="4"/>
        <v>13</v>
      </c>
      <c r="N23" s="60">
        <f>VLOOKUP($A23,'Return Data'!$B$7:$R$2292,14,0)</f>
        <v>29.529499999999999</v>
      </c>
      <c r="O23" s="61">
        <f t="shared" ref="O23:O29" si="8">RANK(N23,N$8:N$29,0)</f>
        <v>7</v>
      </c>
      <c r="P23" s="60">
        <f>VLOOKUP($A23,'Return Data'!$B$7:$R$2292,15,0)</f>
        <v>15.5892</v>
      </c>
      <c r="Q23" s="61">
        <f>RANK(P23,P$8:P$29,0)</f>
        <v>3</v>
      </c>
      <c r="R23" s="60">
        <f>VLOOKUP($A23,'Return Data'!$B$7:$R$2292,16,0)</f>
        <v>19.642600000000002</v>
      </c>
      <c r="S23" s="62">
        <f t="shared" si="6"/>
        <v>13</v>
      </c>
    </row>
    <row r="24" spans="1:19" x14ac:dyDescent="0.3">
      <c r="A24" s="58" t="s">
        <v>1343</v>
      </c>
      <c r="B24" s="59">
        <f>VLOOKUP($A24,'Return Data'!$B$7:$R$2292,3,0)</f>
        <v>44942</v>
      </c>
      <c r="C24" s="60">
        <f>VLOOKUP($A24,'Return Data'!$B$7:$R$2292,4,0)</f>
        <v>101.8293</v>
      </c>
      <c r="D24" s="60">
        <f>VLOOKUP($A24,'Return Data'!$B$7:$R$2292,10,0)</f>
        <v>2.2698999999999998</v>
      </c>
      <c r="E24" s="61">
        <f t="shared" si="0"/>
        <v>7</v>
      </c>
      <c r="F24" s="60">
        <f>VLOOKUP($A24,'Return Data'!$B$7:$R$2292,11,0)</f>
        <v>15.0909</v>
      </c>
      <c r="G24" s="61">
        <f t="shared" si="1"/>
        <v>5</v>
      </c>
      <c r="H24" s="60">
        <f>VLOOKUP($A24,'Return Data'!$B$7:$R$2292,12,0)</f>
        <v>4.9027000000000003</v>
      </c>
      <c r="I24" s="61">
        <f t="shared" si="2"/>
        <v>7</v>
      </c>
      <c r="J24" s="60">
        <f>VLOOKUP($A24,'Return Data'!$B$7:$R$2292,13,0)</f>
        <v>1.6774</v>
      </c>
      <c r="K24" s="61">
        <f t="shared" si="3"/>
        <v>7</v>
      </c>
      <c r="L24" s="60">
        <f>VLOOKUP($A24,'Return Data'!$B$7:$R$2292,17,0)</f>
        <v>34.9572</v>
      </c>
      <c r="M24" s="61">
        <f t="shared" si="4"/>
        <v>3</v>
      </c>
      <c r="N24" s="60">
        <f>VLOOKUP($A24,'Return Data'!$B$7:$R$2292,14,0)</f>
        <v>31.852799999999998</v>
      </c>
      <c r="O24" s="61">
        <f t="shared" si="8"/>
        <v>4</v>
      </c>
      <c r="P24" s="60">
        <f>VLOOKUP($A24,'Return Data'!$B$7:$R$2292,15,0)</f>
        <v>14.7311</v>
      </c>
      <c r="Q24" s="61">
        <f>RANK(P24,P$8:P$29,0)</f>
        <v>4</v>
      </c>
      <c r="R24" s="60">
        <f>VLOOKUP($A24,'Return Data'!$B$7:$R$2292,16,0)</f>
        <v>24.8034</v>
      </c>
      <c r="S24" s="62">
        <f t="shared" si="6"/>
        <v>7</v>
      </c>
    </row>
    <row r="25" spans="1:19" x14ac:dyDescent="0.3">
      <c r="A25" s="58" t="s">
        <v>1347</v>
      </c>
      <c r="B25" s="59">
        <f>VLOOKUP($A25,'Return Data'!$B$7:$R$2292,3,0)</f>
        <v>44942</v>
      </c>
      <c r="C25" s="60">
        <f>VLOOKUP($A25,'Return Data'!$B$7:$R$2292,4,0)</f>
        <v>156.06120000000001</v>
      </c>
      <c r="D25" s="60">
        <f>VLOOKUP($A25,'Return Data'!$B$7:$R$2292,10,0)</f>
        <v>11.6874</v>
      </c>
      <c r="E25" s="61">
        <f t="shared" si="0"/>
        <v>1</v>
      </c>
      <c r="F25" s="60">
        <f>VLOOKUP($A25,'Return Data'!$B$7:$R$2292,11,0)</f>
        <v>25.0716</v>
      </c>
      <c r="G25" s="61">
        <f t="shared" si="1"/>
        <v>1</v>
      </c>
      <c r="H25" s="60">
        <f>VLOOKUP($A25,'Return Data'!$B$7:$R$2292,12,0)</f>
        <v>5.0724</v>
      </c>
      <c r="I25" s="61">
        <f t="shared" si="2"/>
        <v>6</v>
      </c>
      <c r="J25" s="60">
        <f>VLOOKUP($A25,'Return Data'!$B$7:$R$2292,13,0)</f>
        <v>4.6978</v>
      </c>
      <c r="K25" s="61">
        <f t="shared" si="3"/>
        <v>2</v>
      </c>
      <c r="L25" s="60">
        <f>VLOOKUP($A25,'Return Data'!$B$7:$R$2292,17,0)</f>
        <v>42.01</v>
      </c>
      <c r="M25" s="61">
        <f t="shared" si="4"/>
        <v>1</v>
      </c>
      <c r="N25" s="60">
        <f>VLOOKUP($A25,'Return Data'!$B$7:$R$2292,14,0)</f>
        <v>52.5991</v>
      </c>
      <c r="O25" s="61">
        <f t="shared" si="8"/>
        <v>1</v>
      </c>
      <c r="P25" s="60">
        <f>VLOOKUP($A25,'Return Data'!$B$7:$R$2292,15,0)</f>
        <v>24.796299999999999</v>
      </c>
      <c r="Q25" s="61">
        <f>RANK(P25,P$8:P$29,0)</f>
        <v>1</v>
      </c>
      <c r="R25" s="60">
        <f>VLOOKUP($A25,'Return Data'!$B$7:$R$2292,16,0)</f>
        <v>16.3706</v>
      </c>
      <c r="S25" s="62">
        <f t="shared" si="6"/>
        <v>17</v>
      </c>
    </row>
    <row r="26" spans="1:19" x14ac:dyDescent="0.3">
      <c r="A26" s="58" t="s">
        <v>1348</v>
      </c>
      <c r="B26" s="59">
        <f>VLOOKUP($A26,'Return Data'!$B$7:$R$2292,3,0)</f>
        <v>44942</v>
      </c>
      <c r="C26" s="60">
        <f>VLOOKUP($A26,'Return Data'!$B$7:$R$2292,4,0)</f>
        <v>125.9832</v>
      </c>
      <c r="D26" s="60">
        <f>VLOOKUP($A26,'Return Data'!$B$7:$R$2292,10,0)</f>
        <v>-1.0631999999999999</v>
      </c>
      <c r="E26" s="61">
        <f t="shared" si="0"/>
        <v>20</v>
      </c>
      <c r="F26" s="60">
        <f>VLOOKUP($A26,'Return Data'!$B$7:$R$2292,11,0)</f>
        <v>13.2956</v>
      </c>
      <c r="G26" s="61">
        <f t="shared" si="1"/>
        <v>7</v>
      </c>
      <c r="H26" s="60">
        <f>VLOOKUP($A26,'Return Data'!$B$7:$R$2292,12,0)</f>
        <v>7.1721000000000004</v>
      </c>
      <c r="I26" s="61">
        <f t="shared" si="2"/>
        <v>3</v>
      </c>
      <c r="J26" s="60">
        <f>VLOOKUP($A26,'Return Data'!$B$7:$R$2292,13,0)</f>
        <v>3.6776</v>
      </c>
      <c r="K26" s="61">
        <f t="shared" si="3"/>
        <v>3</v>
      </c>
      <c r="L26" s="60">
        <f>VLOOKUP($A26,'Return Data'!$B$7:$R$2292,17,0)</f>
        <v>25.038599999999999</v>
      </c>
      <c r="M26" s="61">
        <f t="shared" si="4"/>
        <v>18</v>
      </c>
      <c r="N26" s="60">
        <f>VLOOKUP($A26,'Return Data'!$B$7:$R$2292,14,0)</f>
        <v>27.868200000000002</v>
      </c>
      <c r="O26" s="61">
        <f t="shared" si="8"/>
        <v>8</v>
      </c>
      <c r="P26" s="60">
        <f>VLOOKUP($A26,'Return Data'!$B$7:$R$2292,15,0)</f>
        <v>13.236700000000001</v>
      </c>
      <c r="Q26" s="61">
        <f>RANK(P26,P$8:P$29,0)</f>
        <v>6</v>
      </c>
      <c r="R26" s="60">
        <f>VLOOKUP($A26,'Return Data'!$B$7:$R$2292,16,0)</f>
        <v>25.5791</v>
      </c>
      <c r="S26" s="62">
        <f t="shared" si="6"/>
        <v>5</v>
      </c>
    </row>
    <row r="27" spans="1:19" x14ac:dyDescent="0.3">
      <c r="A27" s="58" t="s">
        <v>1351</v>
      </c>
      <c r="B27" s="59">
        <f>VLOOKUP($A27,'Return Data'!$B$7:$R$2292,3,0)</f>
        <v>44942</v>
      </c>
      <c r="C27" s="60">
        <f>VLOOKUP($A27,'Return Data'!$B$7:$R$2292,4,0)</f>
        <v>161.1823</v>
      </c>
      <c r="D27" s="60">
        <f>VLOOKUP($A27,'Return Data'!$B$7:$R$2292,10,0)</f>
        <v>1.3655999999999999</v>
      </c>
      <c r="E27" s="61">
        <f t="shared" si="0"/>
        <v>9</v>
      </c>
      <c r="F27" s="60">
        <f>VLOOKUP($A27,'Return Data'!$B$7:$R$2292,11,0)</f>
        <v>12.960699999999999</v>
      </c>
      <c r="G27" s="61">
        <f t="shared" si="1"/>
        <v>9</v>
      </c>
      <c r="H27" s="60">
        <f>VLOOKUP($A27,'Return Data'!$B$7:$R$2292,12,0)</f>
        <v>2.0335000000000001</v>
      </c>
      <c r="I27" s="61">
        <f t="shared" si="2"/>
        <v>13</v>
      </c>
      <c r="J27" s="60">
        <f>VLOOKUP($A27,'Return Data'!$B$7:$R$2292,13,0)</f>
        <v>-4.2184999999999997</v>
      </c>
      <c r="K27" s="61">
        <f t="shared" si="3"/>
        <v>16</v>
      </c>
      <c r="L27" s="60">
        <f>VLOOKUP($A27,'Return Data'!$B$7:$R$2292,17,0)</f>
        <v>25.236899999999999</v>
      </c>
      <c r="M27" s="61">
        <f t="shared" si="4"/>
        <v>16</v>
      </c>
      <c r="N27" s="60">
        <f>VLOOKUP($A27,'Return Data'!$B$7:$R$2292,14,0)</f>
        <v>23.8687</v>
      </c>
      <c r="O27" s="61">
        <f t="shared" si="8"/>
        <v>17</v>
      </c>
      <c r="P27" s="60">
        <f>VLOOKUP($A27,'Return Data'!$B$7:$R$2292,15,0)</f>
        <v>6.5606</v>
      </c>
      <c r="Q27" s="61">
        <f>RANK(P27,P$8:P$29,0)</f>
        <v>13</v>
      </c>
      <c r="R27" s="60">
        <f>VLOOKUP($A27,'Return Data'!$B$7:$R$2292,16,0)</f>
        <v>16.5807</v>
      </c>
      <c r="S27" s="62">
        <f t="shared" si="6"/>
        <v>16</v>
      </c>
    </row>
    <row r="28" spans="1:19" x14ac:dyDescent="0.3">
      <c r="A28" s="58" t="s">
        <v>1352</v>
      </c>
      <c r="B28" s="59">
        <f>VLOOKUP($A28,'Return Data'!$B$7:$R$2292,3,0)</f>
        <v>44942</v>
      </c>
      <c r="C28" s="60">
        <f>VLOOKUP($A28,'Return Data'!$B$7:$R$2292,4,0)</f>
        <v>25.893000000000001</v>
      </c>
      <c r="D28" s="60">
        <f>VLOOKUP($A28,'Return Data'!$B$7:$R$2292,10,0)</f>
        <v>5.9329999999999998</v>
      </c>
      <c r="E28" s="61">
        <f t="shared" si="0"/>
        <v>2</v>
      </c>
      <c r="F28" s="60">
        <f>VLOOKUP($A28,'Return Data'!$B$7:$R$2292,11,0)</f>
        <v>18.797599999999999</v>
      </c>
      <c r="G28" s="61">
        <f t="shared" si="1"/>
        <v>2</v>
      </c>
      <c r="H28" s="60">
        <f>VLOOKUP($A28,'Return Data'!$B$7:$R$2292,12,0)</f>
        <v>13.3614</v>
      </c>
      <c r="I28" s="61">
        <f t="shared" si="2"/>
        <v>1</v>
      </c>
      <c r="J28" s="60">
        <f>VLOOKUP($A28,'Return Data'!$B$7:$R$2292,13,0)</f>
        <v>6.9137000000000004</v>
      </c>
      <c r="K28" s="61">
        <f t="shared" si="3"/>
        <v>1</v>
      </c>
      <c r="L28" s="60">
        <f>VLOOKUP($A28,'Return Data'!$B$7:$R$2292,17,0)</f>
        <v>37.328899999999997</v>
      </c>
      <c r="M28" s="61">
        <f t="shared" si="4"/>
        <v>2</v>
      </c>
      <c r="N28" s="60">
        <f>VLOOKUP($A28,'Return Data'!$B$7:$R$2292,14,0)</f>
        <v>31.2349</v>
      </c>
      <c r="O28" s="61">
        <f t="shared" si="8"/>
        <v>5</v>
      </c>
      <c r="P28" s="60"/>
      <c r="Q28" s="61"/>
      <c r="R28" s="60">
        <f>VLOOKUP($A28,'Return Data'!$B$7:$R$2292,16,0)</f>
        <v>25.5533</v>
      </c>
      <c r="S28" s="62">
        <f t="shared" si="6"/>
        <v>6</v>
      </c>
    </row>
    <row r="29" spans="1:19" x14ac:dyDescent="0.3">
      <c r="A29" s="58" t="s">
        <v>1354</v>
      </c>
      <c r="B29" s="59">
        <f>VLOOKUP($A29,'Return Data'!$B$7:$R$2292,3,0)</f>
        <v>44942</v>
      </c>
      <c r="C29" s="60">
        <f>VLOOKUP($A29,'Return Data'!$B$7:$R$2292,4,0)</f>
        <v>31.24</v>
      </c>
      <c r="D29" s="60">
        <f>VLOOKUP($A29,'Return Data'!$B$7:$R$2292,10,0)</f>
        <v>-6.1580000000000004</v>
      </c>
      <c r="E29" s="61">
        <f t="shared" si="0"/>
        <v>22</v>
      </c>
      <c r="F29" s="60">
        <f>VLOOKUP($A29,'Return Data'!$B$7:$R$2292,11,0)</f>
        <v>5.5762</v>
      </c>
      <c r="G29" s="61">
        <f t="shared" si="1"/>
        <v>21</v>
      </c>
      <c r="H29" s="60">
        <f>VLOOKUP($A29,'Return Data'!$B$7:$R$2292,12,0)</f>
        <v>-1.7301</v>
      </c>
      <c r="I29" s="61">
        <f t="shared" si="2"/>
        <v>20</v>
      </c>
      <c r="J29" s="60">
        <f>VLOOKUP($A29,'Return Data'!$B$7:$R$2292,13,0)</f>
        <v>-5.0456000000000003</v>
      </c>
      <c r="K29" s="61">
        <f t="shared" si="3"/>
        <v>18</v>
      </c>
      <c r="L29" s="60">
        <f>VLOOKUP($A29,'Return Data'!$B$7:$R$2292,17,0)</f>
        <v>25.317900000000002</v>
      </c>
      <c r="M29" s="61">
        <f t="shared" si="4"/>
        <v>15</v>
      </c>
      <c r="N29" s="60">
        <f>VLOOKUP($A29,'Return Data'!$B$7:$R$2292,14,0)</f>
        <v>25.831499999999998</v>
      </c>
      <c r="O29" s="61">
        <f t="shared" si="8"/>
        <v>15</v>
      </c>
      <c r="P29" s="60">
        <f>VLOOKUP($A29,'Return Data'!$B$7:$R$2292,15,0)</f>
        <v>11.5641</v>
      </c>
      <c r="Q29" s="61">
        <f>RANK(P29,P$8:P$29,0)</f>
        <v>8</v>
      </c>
      <c r="R29" s="60">
        <f>VLOOKUP($A29,'Return Data'!$B$7:$R$2292,16,0)</f>
        <v>14.148300000000001</v>
      </c>
      <c r="S29" s="62">
        <f t="shared" si="6"/>
        <v>20</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1.4167409090909091</v>
      </c>
      <c r="E31" s="69"/>
      <c r="F31" s="70">
        <f>AVERAGE(F8:F29)</f>
        <v>11.901200000000001</v>
      </c>
      <c r="G31" s="69"/>
      <c r="H31" s="70">
        <f>AVERAGE(H8:H29)</f>
        <v>2.9626318181818188</v>
      </c>
      <c r="I31" s="69"/>
      <c r="J31" s="70">
        <f>AVERAGE(J8:J29)</f>
        <v>-1.2152454545454547</v>
      </c>
      <c r="K31" s="69"/>
      <c r="L31" s="70">
        <f>AVERAGE(L8:L29)</f>
        <v>26.766140909090907</v>
      </c>
      <c r="M31" s="69"/>
      <c r="N31" s="70">
        <f>AVERAGE(N8:N29)</f>
        <v>27.596204999999998</v>
      </c>
      <c r="O31" s="69"/>
      <c r="P31" s="70">
        <f>AVERAGE(P8:P29)</f>
        <v>11.821566666666666</v>
      </c>
      <c r="Q31" s="69"/>
      <c r="R31" s="70">
        <f>AVERAGE(R8:R29)</f>
        <v>20.383086363636362</v>
      </c>
      <c r="S31" s="71"/>
    </row>
    <row r="32" spans="1:19" x14ac:dyDescent="0.3">
      <c r="A32" s="68" t="s">
        <v>28</v>
      </c>
      <c r="B32" s="69"/>
      <c r="C32" s="69"/>
      <c r="D32" s="70">
        <f>MIN(D8:D29)</f>
        <v>-6.1580000000000004</v>
      </c>
      <c r="E32" s="69"/>
      <c r="F32" s="70">
        <f>MIN(F8:F29)</f>
        <v>0</v>
      </c>
      <c r="G32" s="69"/>
      <c r="H32" s="70">
        <f>MIN(H8:H29)</f>
        <v>-2.3696000000000002</v>
      </c>
      <c r="I32" s="69"/>
      <c r="J32" s="70">
        <f>MIN(J8:J29)</f>
        <v>-8.2766999999999999</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11.6874</v>
      </c>
      <c r="E33" s="73"/>
      <c r="F33" s="74">
        <f>MAX(F8:F29)</f>
        <v>25.0716</v>
      </c>
      <c r="G33" s="73"/>
      <c r="H33" s="74">
        <f>MAX(H8:H29)</f>
        <v>13.3614</v>
      </c>
      <c r="I33" s="73"/>
      <c r="J33" s="74">
        <f>MAX(J8:J29)</f>
        <v>6.9137000000000004</v>
      </c>
      <c r="K33" s="73"/>
      <c r="L33" s="74">
        <f>MAX(L8:L29)</f>
        <v>42.01</v>
      </c>
      <c r="M33" s="73"/>
      <c r="N33" s="74">
        <f>MAX(N8:N29)</f>
        <v>52.5991</v>
      </c>
      <c r="O33" s="73"/>
      <c r="P33" s="74">
        <f>MAX(P8:P29)</f>
        <v>24.796299999999999</v>
      </c>
      <c r="Q33" s="73"/>
      <c r="R33" s="74">
        <f>MAX(R8:R29)</f>
        <v>32.013399999999997</v>
      </c>
      <c r="S33" s="75"/>
    </row>
    <row r="34" spans="1:19" x14ac:dyDescent="0.3">
      <c r="A34" s="99" t="s">
        <v>428</v>
      </c>
    </row>
    <row r="35" spans="1:19" x14ac:dyDescent="0.3">
      <c r="A35" s="14" t="s">
        <v>340</v>
      </c>
    </row>
  </sheetData>
  <sheetProtection algorithmName="SHA-512" hashValue="t8FzXXbwSYj9ADUa7t5PA3ClFuhfP39fuJwj/qgQBTOb2QAVIdhdKiBNfW76ewf/XeyEJ4XAxu1Qg2DmiYXdyw==" saltValue="l9xf45oM9cd/BmsvDOSgWQ=="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1314</v>
      </c>
      <c r="B8" s="59">
        <f>VLOOKUP($A8,'Return Data'!$B$7:$R$2292,3,0)</f>
        <v>44942</v>
      </c>
      <c r="C8" s="60">
        <f>VLOOKUP($A8,'Return Data'!$B$7:$R$2292,4,0)</f>
        <v>52.347700000000003</v>
      </c>
      <c r="D8" s="60">
        <f>VLOOKUP($A8,'Return Data'!$B$7:$R$2292,10,0)</f>
        <v>0.46229999999999999</v>
      </c>
      <c r="E8" s="61">
        <f t="shared" ref="E8:E29" si="0">RANK(D8,D$8:D$29,0)</f>
        <v>14</v>
      </c>
      <c r="F8" s="60">
        <f>VLOOKUP($A8,'Return Data'!$B$7:$R$2292,11,0)</f>
        <v>9.3707999999999991</v>
      </c>
      <c r="G8" s="61">
        <f t="shared" ref="G8:G29" si="1">RANK(F8,F$8:F$29,0)</f>
        <v>15</v>
      </c>
      <c r="H8" s="60">
        <f>VLOOKUP($A8,'Return Data'!$B$7:$R$2292,12,0)</f>
        <v>-1.7098</v>
      </c>
      <c r="I8" s="61">
        <f t="shared" ref="I8:I29" si="2">RANK(H8,H$8:H$29,0)</f>
        <v>18</v>
      </c>
      <c r="J8" s="60">
        <f>VLOOKUP($A8,'Return Data'!$B$7:$R$2292,13,0)</f>
        <v>-9.2431999999999999</v>
      </c>
      <c r="K8" s="61">
        <f t="shared" ref="K8:K29" si="3">RANK(J8,J$8:J$29,0)</f>
        <v>21</v>
      </c>
      <c r="L8" s="60">
        <f>VLOOKUP($A8,'Return Data'!$B$7:$R$2292,17,0)</f>
        <v>17.4437</v>
      </c>
      <c r="M8" s="61">
        <f t="shared" ref="M8:M29" si="4">RANK(L8,L$8:L$29,0)</f>
        <v>19</v>
      </c>
      <c r="N8" s="60">
        <f>VLOOKUP($A8,'Return Data'!$B$7:$R$2292,14,0)</f>
        <v>16.813800000000001</v>
      </c>
      <c r="O8" s="61">
        <f t="shared" ref="O8:O19" si="5">RANK(N8,N$8:N$29,0)</f>
        <v>19</v>
      </c>
      <c r="P8" s="60">
        <f>VLOOKUP($A8,'Return Data'!$B$7:$R$2292,15,0)</f>
        <v>3.0813000000000001</v>
      </c>
      <c r="Q8" s="61">
        <f>RANK(P8,P$8:P$29,0)</f>
        <v>14</v>
      </c>
      <c r="R8" s="60">
        <f>VLOOKUP($A8,'Return Data'!$B$7:$R$2292,16,0)</f>
        <v>11.0787</v>
      </c>
      <c r="S8" s="62">
        <f t="shared" ref="S8:S29" si="6">RANK(R8,R$8:R$29,0)</f>
        <v>21</v>
      </c>
    </row>
    <row r="9" spans="1:20" x14ac:dyDescent="0.3">
      <c r="A9" s="58" t="s">
        <v>1317</v>
      </c>
      <c r="B9" s="59">
        <f>VLOOKUP($A9,'Return Data'!$B$7:$R$2292,3,0)</f>
        <v>44942</v>
      </c>
      <c r="C9" s="60">
        <f>VLOOKUP($A9,'Return Data'!$B$7:$R$2292,4,0)</f>
        <v>63.61</v>
      </c>
      <c r="D9" s="60">
        <f>VLOOKUP($A9,'Return Data'!$B$7:$R$2292,10,0)</f>
        <v>0.58509999999999995</v>
      </c>
      <c r="E9" s="61">
        <f t="shared" si="0"/>
        <v>12</v>
      </c>
      <c r="F9" s="60">
        <f>VLOOKUP($A9,'Return Data'!$B$7:$R$2292,11,0)</f>
        <v>11.051</v>
      </c>
      <c r="G9" s="61">
        <f t="shared" si="1"/>
        <v>12</v>
      </c>
      <c r="H9" s="60">
        <f>VLOOKUP($A9,'Return Data'!$B$7:$R$2292,12,0)</f>
        <v>2.2833000000000001</v>
      </c>
      <c r="I9" s="61">
        <f t="shared" si="2"/>
        <v>10</v>
      </c>
      <c r="J9" s="60">
        <f>VLOOKUP($A9,'Return Data'!$B$7:$R$2292,13,0)</f>
        <v>-0.23530000000000001</v>
      </c>
      <c r="K9" s="61">
        <f t="shared" si="3"/>
        <v>9</v>
      </c>
      <c r="L9" s="60">
        <f>VLOOKUP($A9,'Return Data'!$B$7:$R$2292,17,0)</f>
        <v>25.409300000000002</v>
      </c>
      <c r="M9" s="61">
        <f t="shared" si="4"/>
        <v>12</v>
      </c>
      <c r="N9" s="60">
        <f>VLOOKUP($A9,'Return Data'!$B$7:$R$2292,14,0)</f>
        <v>24.177600000000002</v>
      </c>
      <c r="O9" s="61">
        <f t="shared" si="5"/>
        <v>14</v>
      </c>
      <c r="P9" s="60">
        <f>VLOOKUP($A9,'Return Data'!$B$7:$R$2292,15,0)</f>
        <v>16.888000000000002</v>
      </c>
      <c r="Q9" s="61">
        <f>RANK(P9,P$8:P$29,0)</f>
        <v>2</v>
      </c>
      <c r="R9" s="60">
        <f>VLOOKUP($A9,'Return Data'!$B$7:$R$2292,16,0)</f>
        <v>22.4453</v>
      </c>
      <c r="S9" s="62">
        <f t="shared" si="6"/>
        <v>6</v>
      </c>
    </row>
    <row r="10" spans="1:20" x14ac:dyDescent="0.3">
      <c r="A10" s="58" t="s">
        <v>1986</v>
      </c>
      <c r="B10" s="59">
        <f>VLOOKUP($A10,'Return Data'!$B$7:$R$2292,3,0)</f>
        <v>44942</v>
      </c>
      <c r="C10" s="60">
        <f>VLOOKUP($A10,'Return Data'!$B$7:$R$2292,4,0)</f>
        <v>26.59</v>
      </c>
      <c r="D10" s="60">
        <f>VLOOKUP($A10,'Return Data'!$B$7:$R$2292,10,0)</f>
        <v>-1.409</v>
      </c>
      <c r="E10" s="61">
        <f t="shared" si="0"/>
        <v>20</v>
      </c>
      <c r="F10" s="60">
        <f>VLOOKUP($A10,'Return Data'!$B$7:$R$2292,11,0)</f>
        <v>11.023</v>
      </c>
      <c r="G10" s="61">
        <f t="shared" si="1"/>
        <v>13</v>
      </c>
      <c r="H10" s="60">
        <f>VLOOKUP($A10,'Return Data'!$B$7:$R$2292,12,0)</f>
        <v>0.22620000000000001</v>
      </c>
      <c r="I10" s="61">
        <f t="shared" si="2"/>
        <v>15</v>
      </c>
      <c r="J10" s="60">
        <f>VLOOKUP($A10,'Return Data'!$B$7:$R$2292,13,0)</f>
        <v>-6.4720000000000004</v>
      </c>
      <c r="K10" s="61">
        <f t="shared" si="3"/>
        <v>18</v>
      </c>
      <c r="L10" s="60">
        <f>VLOOKUP($A10,'Return Data'!$B$7:$R$2292,17,0)</f>
        <v>26.942499999999999</v>
      </c>
      <c r="M10" s="61">
        <f t="shared" si="4"/>
        <v>10</v>
      </c>
      <c r="N10" s="60">
        <f>VLOOKUP($A10,'Return Data'!$B$7:$R$2292,14,0)</f>
        <v>34.3339</v>
      </c>
      <c r="O10" s="61">
        <f t="shared" si="5"/>
        <v>2</v>
      </c>
      <c r="P10" s="60"/>
      <c r="Q10" s="61"/>
      <c r="R10" s="60">
        <f>VLOOKUP($A10,'Return Data'!$B$7:$R$2292,16,0)</f>
        <v>27.0901</v>
      </c>
      <c r="S10" s="62">
        <f t="shared" si="6"/>
        <v>2</v>
      </c>
    </row>
    <row r="11" spans="1:20" x14ac:dyDescent="0.3">
      <c r="A11" s="58" t="s">
        <v>1319</v>
      </c>
      <c r="B11" s="59">
        <f>VLOOKUP($A11,'Return Data'!$B$7:$R$2292,3,0)</f>
        <v>44942</v>
      </c>
      <c r="C11" s="60">
        <f>VLOOKUP($A11,'Return Data'!$B$7:$R$2292,4,0)</f>
        <v>24.61</v>
      </c>
      <c r="D11" s="60">
        <f>VLOOKUP($A11,'Return Data'!$B$7:$R$2292,10,0)</f>
        <v>1.1508</v>
      </c>
      <c r="E11" s="61">
        <f t="shared" si="0"/>
        <v>8</v>
      </c>
      <c r="F11" s="60">
        <f>VLOOKUP($A11,'Return Data'!$B$7:$R$2292,11,0)</f>
        <v>9.0385000000000009</v>
      </c>
      <c r="G11" s="61">
        <f t="shared" si="1"/>
        <v>16</v>
      </c>
      <c r="H11" s="60">
        <f>VLOOKUP($A11,'Return Data'!$B$7:$R$2292,12,0)</f>
        <v>-0.60580000000000001</v>
      </c>
      <c r="I11" s="61">
        <f t="shared" si="2"/>
        <v>17</v>
      </c>
      <c r="J11" s="60">
        <f>VLOOKUP($A11,'Return Data'!$B$7:$R$2292,13,0)</f>
        <v>0.44900000000000001</v>
      </c>
      <c r="K11" s="61">
        <f t="shared" si="3"/>
        <v>7</v>
      </c>
      <c r="L11" s="60">
        <f>VLOOKUP($A11,'Return Data'!$B$7:$R$2292,17,0)</f>
        <v>32.533099999999997</v>
      </c>
      <c r="M11" s="61">
        <f t="shared" si="4"/>
        <v>4</v>
      </c>
      <c r="N11" s="60">
        <f>VLOOKUP($A11,'Return Data'!$B$7:$R$2292,14,0)</f>
        <v>33.782200000000003</v>
      </c>
      <c r="O11" s="61">
        <f t="shared" si="5"/>
        <v>3</v>
      </c>
      <c r="P11" s="60"/>
      <c r="Q11" s="61"/>
      <c r="R11" s="60">
        <f>VLOOKUP($A11,'Return Data'!$B$7:$R$2292,16,0)</f>
        <v>25.822800000000001</v>
      </c>
      <c r="S11" s="62">
        <f t="shared" si="6"/>
        <v>4</v>
      </c>
    </row>
    <row r="12" spans="1:20" x14ac:dyDescent="0.3">
      <c r="A12" s="58" t="s">
        <v>1321</v>
      </c>
      <c r="B12" s="59">
        <f>VLOOKUP($A12,'Return Data'!$B$7:$R$2292,3,0)</f>
        <v>44942</v>
      </c>
      <c r="C12" s="60">
        <f>VLOOKUP($A12,'Return Data'!$B$7:$R$2292,4,0)</f>
        <v>113.8</v>
      </c>
      <c r="D12" s="60">
        <f>VLOOKUP($A12,'Return Data'!$B$7:$R$2292,10,0)</f>
        <v>0.75249999999999995</v>
      </c>
      <c r="E12" s="61">
        <f t="shared" si="0"/>
        <v>10</v>
      </c>
      <c r="F12" s="60">
        <f>VLOOKUP($A12,'Return Data'!$B$7:$R$2292,11,0)</f>
        <v>8.7226999999999997</v>
      </c>
      <c r="G12" s="61">
        <f t="shared" si="1"/>
        <v>17</v>
      </c>
      <c r="H12" s="60">
        <f>VLOOKUP($A12,'Return Data'!$B$7:$R$2292,12,0)</f>
        <v>-2.5150999999999999</v>
      </c>
      <c r="I12" s="61">
        <f t="shared" si="2"/>
        <v>21</v>
      </c>
      <c r="J12" s="60">
        <f>VLOOKUP($A12,'Return Data'!$B$7:$R$2292,13,0)</f>
        <v>-4.2571000000000003</v>
      </c>
      <c r="K12" s="61">
        <f t="shared" si="3"/>
        <v>14</v>
      </c>
      <c r="L12" s="60">
        <f>VLOOKUP($A12,'Return Data'!$B$7:$R$2292,17,0)</f>
        <v>24.943000000000001</v>
      </c>
      <c r="M12" s="61">
        <f t="shared" si="4"/>
        <v>14</v>
      </c>
      <c r="N12" s="60">
        <f>VLOOKUP($A12,'Return Data'!$B$7:$R$2292,14,0)</f>
        <v>25.259899999999998</v>
      </c>
      <c r="O12" s="61">
        <f t="shared" si="5"/>
        <v>10</v>
      </c>
      <c r="P12" s="60">
        <f>VLOOKUP($A12,'Return Data'!$B$7:$R$2292,15,0)</f>
        <v>9.5364000000000004</v>
      </c>
      <c r="Q12" s="61">
        <f>RANK(P12,P$8:P$29,0)</f>
        <v>11</v>
      </c>
      <c r="R12" s="60">
        <f>VLOOKUP($A12,'Return Data'!$B$7:$R$2292,16,0)</f>
        <v>16.866399999999999</v>
      </c>
      <c r="S12" s="62">
        <f t="shared" si="6"/>
        <v>11</v>
      </c>
    </row>
    <row r="13" spans="1:20" x14ac:dyDescent="0.3">
      <c r="A13" s="58" t="s">
        <v>1323</v>
      </c>
      <c r="B13" s="59">
        <f>VLOOKUP($A13,'Return Data'!$B$7:$R$2292,3,0)</f>
        <v>44942</v>
      </c>
      <c r="C13" s="60">
        <f>VLOOKUP($A13,'Return Data'!$B$7:$R$2292,4,0)</f>
        <v>25.245000000000001</v>
      </c>
      <c r="D13" s="60">
        <f>VLOOKUP($A13,'Return Data'!$B$7:$R$2292,10,0)</f>
        <v>0.29799999999999999</v>
      </c>
      <c r="E13" s="61">
        <f t="shared" si="0"/>
        <v>15</v>
      </c>
      <c r="F13" s="60">
        <f>VLOOKUP($A13,'Return Data'!$B$7:$R$2292,11,0)</f>
        <v>11.142899999999999</v>
      </c>
      <c r="G13" s="61">
        <f t="shared" si="1"/>
        <v>11</v>
      </c>
      <c r="H13" s="60">
        <f>VLOOKUP($A13,'Return Data'!$B$7:$R$2292,12,0)</f>
        <v>2.3431999999999999</v>
      </c>
      <c r="I13" s="61">
        <f t="shared" si="2"/>
        <v>9</v>
      </c>
      <c r="J13" s="60">
        <f>VLOOKUP($A13,'Return Data'!$B$7:$R$2292,13,0)</f>
        <v>-1.736</v>
      </c>
      <c r="K13" s="61">
        <f t="shared" si="3"/>
        <v>11</v>
      </c>
      <c r="L13" s="60">
        <f>VLOOKUP($A13,'Return Data'!$B$7:$R$2292,17,0)</f>
        <v>27.4102</v>
      </c>
      <c r="M13" s="61">
        <f t="shared" si="4"/>
        <v>9</v>
      </c>
      <c r="N13" s="60">
        <f>VLOOKUP($A13,'Return Data'!$B$7:$R$2292,14,0)</f>
        <v>28.896999999999998</v>
      </c>
      <c r="O13" s="61">
        <f t="shared" si="5"/>
        <v>5</v>
      </c>
      <c r="P13" s="60"/>
      <c r="Q13" s="61"/>
      <c r="R13" s="60">
        <f>VLOOKUP($A13,'Return Data'!$B$7:$R$2292,16,0)</f>
        <v>26.476900000000001</v>
      </c>
      <c r="S13" s="62">
        <f t="shared" si="6"/>
        <v>3</v>
      </c>
    </row>
    <row r="14" spans="1:20" x14ac:dyDescent="0.3">
      <c r="A14" s="58" t="s">
        <v>1324</v>
      </c>
      <c r="B14" s="59">
        <f>VLOOKUP($A14,'Return Data'!$B$7:$R$2292,3,0)</f>
        <v>44942</v>
      </c>
      <c r="C14" s="60">
        <f>VLOOKUP($A14,'Return Data'!$B$7:$R$2292,4,0)</f>
        <v>95.402299999999997</v>
      </c>
      <c r="D14" s="60">
        <f>VLOOKUP($A14,'Return Data'!$B$7:$R$2292,10,0)</f>
        <v>2.6147999999999998</v>
      </c>
      <c r="E14" s="61">
        <f t="shared" si="0"/>
        <v>5</v>
      </c>
      <c r="F14" s="60">
        <f>VLOOKUP($A14,'Return Data'!$B$7:$R$2292,11,0)</f>
        <v>14.8599</v>
      </c>
      <c r="G14" s="61">
        <f t="shared" si="1"/>
        <v>4</v>
      </c>
      <c r="H14" s="60">
        <f>VLOOKUP($A14,'Return Data'!$B$7:$R$2292,12,0)</f>
        <v>4.6506999999999996</v>
      </c>
      <c r="I14" s="61">
        <f t="shared" si="2"/>
        <v>5</v>
      </c>
      <c r="J14" s="60">
        <f>VLOOKUP($A14,'Return Data'!$B$7:$R$2292,13,0)</f>
        <v>-0.57589999999999997</v>
      </c>
      <c r="K14" s="61">
        <f t="shared" si="3"/>
        <v>10</v>
      </c>
      <c r="L14" s="60">
        <f>VLOOKUP($A14,'Return Data'!$B$7:$R$2292,17,0)</f>
        <v>24.1296</v>
      </c>
      <c r="M14" s="61">
        <f t="shared" si="4"/>
        <v>16</v>
      </c>
      <c r="N14" s="60">
        <f>VLOOKUP($A14,'Return Data'!$B$7:$R$2292,14,0)</f>
        <v>22.0855</v>
      </c>
      <c r="O14" s="61">
        <f t="shared" si="5"/>
        <v>18</v>
      </c>
      <c r="P14" s="60">
        <f>VLOOKUP($A14,'Return Data'!$B$7:$R$2292,15,0)</f>
        <v>8.3496000000000006</v>
      </c>
      <c r="Q14" s="61">
        <f t="shared" ref="Q14:Q19" si="7">RANK(P14,P$8:P$29,0)</f>
        <v>12</v>
      </c>
      <c r="R14" s="60">
        <f>VLOOKUP($A14,'Return Data'!$B$7:$R$2292,16,0)</f>
        <v>14.171099999999999</v>
      </c>
      <c r="S14" s="62">
        <f t="shared" si="6"/>
        <v>15</v>
      </c>
    </row>
    <row r="15" spans="1:20" x14ac:dyDescent="0.3">
      <c r="A15" s="58" t="s">
        <v>1327</v>
      </c>
      <c r="B15" s="59">
        <f>VLOOKUP($A15,'Return Data'!$B$7:$R$2292,3,0)</f>
        <v>44942</v>
      </c>
      <c r="C15" s="60">
        <f>VLOOKUP($A15,'Return Data'!$B$7:$R$2292,4,0)</f>
        <v>79.763000000000005</v>
      </c>
      <c r="D15" s="60">
        <f>VLOOKUP($A15,'Return Data'!$B$7:$R$2292,10,0)</f>
        <v>5.1726999999999999</v>
      </c>
      <c r="E15" s="61">
        <f t="shared" si="0"/>
        <v>3</v>
      </c>
      <c r="F15" s="60">
        <f>VLOOKUP($A15,'Return Data'!$B$7:$R$2292,11,0)</f>
        <v>16.8963</v>
      </c>
      <c r="G15" s="61">
        <f t="shared" si="1"/>
        <v>3</v>
      </c>
      <c r="H15" s="60">
        <f>VLOOKUP($A15,'Return Data'!$B$7:$R$2292,12,0)</f>
        <v>6.5239000000000003</v>
      </c>
      <c r="I15" s="61">
        <f t="shared" si="2"/>
        <v>2</v>
      </c>
      <c r="J15" s="60">
        <f>VLOOKUP($A15,'Return Data'!$B$7:$R$2292,13,0)</f>
        <v>1.0489999999999999</v>
      </c>
      <c r="K15" s="61">
        <f t="shared" si="3"/>
        <v>5</v>
      </c>
      <c r="L15" s="60">
        <f>VLOOKUP($A15,'Return Data'!$B$7:$R$2292,17,0)</f>
        <v>29.174099999999999</v>
      </c>
      <c r="M15" s="61">
        <f t="shared" si="4"/>
        <v>6</v>
      </c>
      <c r="N15" s="60">
        <f>VLOOKUP($A15,'Return Data'!$B$7:$R$2292,14,0)</f>
        <v>25.174600000000002</v>
      </c>
      <c r="O15" s="61">
        <f t="shared" si="5"/>
        <v>11</v>
      </c>
      <c r="P15" s="60">
        <f>VLOOKUP($A15,'Return Data'!$B$7:$R$2292,15,0)</f>
        <v>11.039899999999999</v>
      </c>
      <c r="Q15" s="61">
        <f t="shared" si="7"/>
        <v>7</v>
      </c>
      <c r="R15" s="60">
        <f>VLOOKUP($A15,'Return Data'!$B$7:$R$2292,16,0)</f>
        <v>15.065200000000001</v>
      </c>
      <c r="S15" s="62">
        <f t="shared" si="6"/>
        <v>14</v>
      </c>
    </row>
    <row r="16" spans="1:20" x14ac:dyDescent="0.3">
      <c r="A16" s="58" t="s">
        <v>1328</v>
      </c>
      <c r="B16" s="59">
        <f>VLOOKUP($A16,'Return Data'!$B$7:$R$2292,3,0)</f>
        <v>0</v>
      </c>
      <c r="C16" s="60">
        <f>VLOOKUP($A16,'Return Data'!$B$7:$R$2292,4,0)</f>
        <v>0</v>
      </c>
      <c r="D16" s="60">
        <f>VLOOKUP($A16,'Return Data'!$B$7:$R$2292,10,0)</f>
        <v>0</v>
      </c>
      <c r="E16" s="61">
        <f t="shared" si="0"/>
        <v>16</v>
      </c>
      <c r="F16" s="60">
        <f>VLOOKUP($A16,'Return Data'!$B$7:$R$2292,11,0)</f>
        <v>0</v>
      </c>
      <c r="G16" s="61">
        <f t="shared" si="1"/>
        <v>22</v>
      </c>
      <c r="H16" s="60">
        <f>VLOOKUP($A16,'Return Data'!$B$7:$R$2292,12,0)</f>
        <v>0</v>
      </c>
      <c r="I16" s="61">
        <f t="shared" si="2"/>
        <v>16</v>
      </c>
      <c r="J16" s="60">
        <f>VLOOKUP($A16,'Return Data'!$B$7:$R$2292,13,0)</f>
        <v>0</v>
      </c>
      <c r="K16" s="61">
        <f t="shared" si="3"/>
        <v>8</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2055</v>
      </c>
      <c r="B17" s="59">
        <f>VLOOKUP($A17,'Return Data'!$B$7:$R$2292,3,0)</f>
        <v>44942</v>
      </c>
      <c r="C17" s="60">
        <f>VLOOKUP($A17,'Return Data'!$B$7:$R$2292,4,0)</f>
        <v>47.000399999999999</v>
      </c>
      <c r="D17" s="60">
        <f>VLOOKUP($A17,'Return Data'!$B$7:$R$2292,10,0)</f>
        <v>0.66700000000000004</v>
      </c>
      <c r="E17" s="61">
        <f t="shared" si="0"/>
        <v>11</v>
      </c>
      <c r="F17" s="60">
        <f>VLOOKUP($A17,'Return Data'!$B$7:$R$2292,11,0)</f>
        <v>11.1699</v>
      </c>
      <c r="G17" s="61">
        <f t="shared" si="1"/>
        <v>10</v>
      </c>
      <c r="H17" s="60">
        <f>VLOOKUP($A17,'Return Data'!$B$7:$R$2292,12,0)</f>
        <v>1.2001999999999999</v>
      </c>
      <c r="I17" s="61">
        <f t="shared" si="2"/>
        <v>13</v>
      </c>
      <c r="J17" s="60">
        <f>VLOOKUP($A17,'Return Data'!$B$7:$R$2292,13,0)</f>
        <v>-4.6567999999999996</v>
      </c>
      <c r="K17" s="61">
        <f t="shared" si="3"/>
        <v>15</v>
      </c>
      <c r="L17" s="60">
        <f>VLOOKUP($A17,'Return Data'!$B$7:$R$2292,17,0)</f>
        <v>31.1692</v>
      </c>
      <c r="M17" s="61">
        <f t="shared" si="4"/>
        <v>5</v>
      </c>
      <c r="N17" s="60">
        <f>VLOOKUP($A17,'Return Data'!$B$7:$R$2292,14,0)</f>
        <v>24.8506</v>
      </c>
      <c r="O17" s="61">
        <f t="shared" si="5"/>
        <v>12</v>
      </c>
      <c r="P17" s="60">
        <f>VLOOKUP($A17,'Return Data'!$B$7:$R$2292,15,0)</f>
        <v>9.8558000000000003</v>
      </c>
      <c r="Q17" s="61">
        <f t="shared" si="7"/>
        <v>9</v>
      </c>
      <c r="R17" s="60">
        <f>VLOOKUP($A17,'Return Data'!$B$7:$R$2292,16,0)</f>
        <v>19.4986</v>
      </c>
      <c r="S17" s="62">
        <f t="shared" si="6"/>
        <v>10</v>
      </c>
    </row>
    <row r="18" spans="1:19" x14ac:dyDescent="0.3">
      <c r="A18" s="58" t="s">
        <v>1330</v>
      </c>
      <c r="B18" s="59">
        <f>VLOOKUP($A18,'Return Data'!$B$7:$R$2292,3,0)</f>
        <v>44942</v>
      </c>
      <c r="C18" s="60">
        <f>VLOOKUP($A18,'Return Data'!$B$7:$R$2292,4,0)</f>
        <v>54.19</v>
      </c>
      <c r="D18" s="60">
        <f>VLOOKUP($A18,'Return Data'!$B$7:$R$2292,10,0)</f>
        <v>2.2839</v>
      </c>
      <c r="E18" s="61">
        <f t="shared" si="0"/>
        <v>6</v>
      </c>
      <c r="F18" s="60">
        <f>VLOOKUP($A18,'Return Data'!$B$7:$R$2292,11,0)</f>
        <v>7.7765000000000004</v>
      </c>
      <c r="G18" s="61">
        <f t="shared" si="1"/>
        <v>18</v>
      </c>
      <c r="H18" s="60">
        <f>VLOOKUP($A18,'Return Data'!$B$7:$R$2292,12,0)</f>
        <v>5.0601000000000003</v>
      </c>
      <c r="I18" s="61">
        <f t="shared" si="2"/>
        <v>4</v>
      </c>
      <c r="J18" s="60">
        <f>VLOOKUP($A18,'Return Data'!$B$7:$R$2292,13,0)</f>
        <v>1.3087</v>
      </c>
      <c r="K18" s="61">
        <f t="shared" si="3"/>
        <v>4</v>
      </c>
      <c r="L18" s="60">
        <f>VLOOKUP($A18,'Return Data'!$B$7:$R$2292,17,0)</f>
        <v>28.5108</v>
      </c>
      <c r="M18" s="61">
        <f t="shared" si="4"/>
        <v>7</v>
      </c>
      <c r="N18" s="60">
        <f>VLOOKUP($A18,'Return Data'!$B$7:$R$2292,14,0)</f>
        <v>25.896000000000001</v>
      </c>
      <c r="O18" s="61">
        <f t="shared" si="5"/>
        <v>9</v>
      </c>
      <c r="P18" s="60">
        <f>VLOOKUP($A18,'Return Data'!$B$7:$R$2292,15,0)</f>
        <v>12.2119</v>
      </c>
      <c r="Q18" s="61">
        <f t="shared" si="7"/>
        <v>5</v>
      </c>
      <c r="R18" s="60">
        <f>VLOOKUP($A18,'Return Data'!$B$7:$R$2292,16,0)</f>
        <v>11.7126</v>
      </c>
      <c r="S18" s="62">
        <f t="shared" si="6"/>
        <v>18</v>
      </c>
    </row>
    <row r="19" spans="1:19" x14ac:dyDescent="0.3">
      <c r="A19" s="58" t="s">
        <v>1332</v>
      </c>
      <c r="B19" s="59">
        <f>VLOOKUP($A19,'Return Data'!$B$7:$R$2292,3,0)</f>
        <v>44942</v>
      </c>
      <c r="C19" s="60">
        <f>VLOOKUP($A19,'Return Data'!$B$7:$R$2292,4,0)</f>
        <v>18.12</v>
      </c>
      <c r="D19" s="60">
        <f>VLOOKUP($A19,'Return Data'!$B$7:$R$2292,10,0)</f>
        <v>-2.2126000000000001</v>
      </c>
      <c r="E19" s="61">
        <f t="shared" si="0"/>
        <v>21</v>
      </c>
      <c r="F19" s="60">
        <f>VLOOKUP($A19,'Return Data'!$B$7:$R$2292,11,0)</f>
        <v>9.8848000000000003</v>
      </c>
      <c r="G19" s="61">
        <f t="shared" si="1"/>
        <v>14</v>
      </c>
      <c r="H19" s="60">
        <f>VLOOKUP($A19,'Return Data'!$B$7:$R$2292,12,0)</f>
        <v>1.3423</v>
      </c>
      <c r="I19" s="61">
        <f t="shared" si="2"/>
        <v>12</v>
      </c>
      <c r="J19" s="60">
        <f>VLOOKUP($A19,'Return Data'!$B$7:$R$2292,13,0)</f>
        <v>-2.5806</v>
      </c>
      <c r="K19" s="61">
        <f t="shared" si="3"/>
        <v>12</v>
      </c>
      <c r="L19" s="60">
        <f>VLOOKUP($A19,'Return Data'!$B$7:$R$2292,17,0)</f>
        <v>27.9543</v>
      </c>
      <c r="M19" s="61">
        <f t="shared" si="4"/>
        <v>8</v>
      </c>
      <c r="N19" s="60">
        <f>VLOOKUP($A19,'Return Data'!$B$7:$R$2292,14,0)</f>
        <v>23.991800000000001</v>
      </c>
      <c r="O19" s="61">
        <f t="shared" si="5"/>
        <v>16</v>
      </c>
      <c r="P19" s="60">
        <f>VLOOKUP($A19,'Return Data'!$B$7:$R$2292,15,0)</f>
        <v>9.7634000000000007</v>
      </c>
      <c r="Q19" s="61">
        <f t="shared" si="7"/>
        <v>10</v>
      </c>
      <c r="R19" s="60">
        <f>VLOOKUP($A19,'Return Data'!$B$7:$R$2292,16,0)</f>
        <v>11.2509</v>
      </c>
      <c r="S19" s="62">
        <f t="shared" si="6"/>
        <v>20</v>
      </c>
    </row>
    <row r="20" spans="1:19" x14ac:dyDescent="0.3">
      <c r="A20" s="58" t="s">
        <v>1335</v>
      </c>
      <c r="B20" s="59">
        <f>VLOOKUP($A20,'Return Data'!$B$7:$R$2292,3,0)</f>
        <v>44942</v>
      </c>
      <c r="C20" s="60">
        <f>VLOOKUP($A20,'Return Data'!$B$7:$R$2292,4,0)</f>
        <v>21.2</v>
      </c>
      <c r="D20" s="60">
        <f>VLOOKUP($A20,'Return Data'!$B$7:$R$2292,10,0)</f>
        <v>-0.31040000000000001</v>
      </c>
      <c r="E20" s="61">
        <f t="shared" si="0"/>
        <v>17</v>
      </c>
      <c r="F20" s="60">
        <f>VLOOKUP($A20,'Return Data'!$B$7:$R$2292,11,0)</f>
        <v>7.0167000000000002</v>
      </c>
      <c r="G20" s="61">
        <f t="shared" si="1"/>
        <v>19</v>
      </c>
      <c r="H20" s="60">
        <f>VLOOKUP($A20,'Return Data'!$B$7:$R$2292,12,0)</f>
        <v>-2.0333000000000001</v>
      </c>
      <c r="I20" s="61">
        <f t="shared" si="2"/>
        <v>19</v>
      </c>
      <c r="J20" s="60">
        <f>VLOOKUP($A20,'Return Data'!$B$7:$R$2292,13,0)</f>
        <v>-9.6334</v>
      </c>
      <c r="K20" s="61">
        <f t="shared" si="3"/>
        <v>22</v>
      </c>
      <c r="L20" s="60">
        <f>VLOOKUP($A20,'Return Data'!$B$7:$R$2292,17,0)</f>
        <v>17.303899999999999</v>
      </c>
      <c r="M20" s="61">
        <f t="shared" si="4"/>
        <v>20</v>
      </c>
      <c r="N20" s="60"/>
      <c r="O20" s="61"/>
      <c r="P20" s="60"/>
      <c r="Q20" s="61"/>
      <c r="R20" s="60">
        <f>VLOOKUP($A20,'Return Data'!$B$7:$R$2292,16,0)</f>
        <v>29.657</v>
      </c>
      <c r="S20" s="62">
        <f t="shared" si="6"/>
        <v>1</v>
      </c>
    </row>
    <row r="21" spans="1:19" x14ac:dyDescent="0.3">
      <c r="A21" s="58" t="s">
        <v>1337</v>
      </c>
      <c r="B21" s="59">
        <f>VLOOKUP($A21,'Return Data'!$B$7:$R$2292,3,0)</f>
        <v>44942</v>
      </c>
      <c r="C21" s="60">
        <f>VLOOKUP($A21,'Return Data'!$B$7:$R$2292,4,0)</f>
        <v>21.82</v>
      </c>
      <c r="D21" s="60">
        <f>VLOOKUP($A21,'Return Data'!$B$7:$R$2292,10,0)</f>
        <v>2.6341000000000001</v>
      </c>
      <c r="E21" s="61">
        <f t="shared" si="0"/>
        <v>4</v>
      </c>
      <c r="F21" s="60">
        <f>VLOOKUP($A21,'Return Data'!$B$7:$R$2292,11,0)</f>
        <v>12.9984</v>
      </c>
      <c r="G21" s="61">
        <f t="shared" si="1"/>
        <v>6</v>
      </c>
      <c r="H21" s="60">
        <f>VLOOKUP($A21,'Return Data'!$B$7:$R$2292,12,0)</f>
        <v>3.6579999999999999</v>
      </c>
      <c r="I21" s="61">
        <f t="shared" si="2"/>
        <v>8</v>
      </c>
      <c r="J21" s="60">
        <f>VLOOKUP($A21,'Return Data'!$B$7:$R$2292,13,0)</f>
        <v>-3.8342999999999998</v>
      </c>
      <c r="K21" s="61">
        <f t="shared" si="3"/>
        <v>13</v>
      </c>
      <c r="L21" s="60">
        <f>VLOOKUP($A21,'Return Data'!$B$7:$R$2292,17,0)</f>
        <v>25.613900000000001</v>
      </c>
      <c r="M21" s="61">
        <f t="shared" si="4"/>
        <v>11</v>
      </c>
      <c r="N21" s="60">
        <f>VLOOKUP($A21,'Return Data'!$B$7:$R$2292,14,0)</f>
        <v>24.099699999999999</v>
      </c>
      <c r="O21" s="61">
        <f>RANK(N21,N$8:N$29,0)</f>
        <v>15</v>
      </c>
      <c r="P21" s="60"/>
      <c r="Q21" s="61"/>
      <c r="R21" s="60">
        <f>VLOOKUP($A21,'Return Data'!$B$7:$R$2292,16,0)</f>
        <v>20.3276</v>
      </c>
      <c r="S21" s="62">
        <f t="shared" si="6"/>
        <v>7</v>
      </c>
    </row>
    <row r="22" spans="1:19" x14ac:dyDescent="0.3">
      <c r="A22" s="58" t="s">
        <v>1339</v>
      </c>
      <c r="B22" s="59">
        <f>VLOOKUP($A22,'Return Data'!$B$7:$R$2292,3,0)</f>
        <v>44942</v>
      </c>
      <c r="C22" s="60">
        <f>VLOOKUP($A22,'Return Data'!$B$7:$R$2292,4,0)</f>
        <v>14.2652</v>
      </c>
      <c r="D22" s="60">
        <f>VLOOKUP($A22,'Return Data'!$B$7:$R$2292,10,0)</f>
        <v>0.49740000000000001</v>
      </c>
      <c r="E22" s="61">
        <f t="shared" si="0"/>
        <v>13</v>
      </c>
      <c r="F22" s="60">
        <f>VLOOKUP($A22,'Return Data'!$B$7:$R$2292,11,0)</f>
        <v>12.087899999999999</v>
      </c>
      <c r="G22" s="61">
        <f t="shared" si="1"/>
        <v>9</v>
      </c>
      <c r="H22" s="60">
        <f>VLOOKUP($A22,'Return Data'!$B$7:$R$2292,12,0)</f>
        <v>1.7002999999999999</v>
      </c>
      <c r="I22" s="61">
        <f t="shared" si="2"/>
        <v>11</v>
      </c>
      <c r="J22" s="60">
        <f>VLOOKUP($A22,'Return Data'!$B$7:$R$2292,13,0)</f>
        <v>-7.0810000000000004</v>
      </c>
      <c r="K22" s="61">
        <f t="shared" si="3"/>
        <v>20</v>
      </c>
      <c r="L22" s="60">
        <f>VLOOKUP($A22,'Return Data'!$B$7:$R$2292,17,0)</f>
        <v>9.3539999999999992</v>
      </c>
      <c r="M22" s="61">
        <f t="shared" si="4"/>
        <v>21</v>
      </c>
      <c r="N22" s="60"/>
      <c r="O22" s="61"/>
      <c r="P22" s="60"/>
      <c r="Q22" s="61"/>
      <c r="R22" s="60">
        <f>VLOOKUP($A22,'Return Data'!$B$7:$R$2292,16,0)</f>
        <v>12.959899999999999</v>
      </c>
      <c r="S22" s="62">
        <f t="shared" si="6"/>
        <v>17</v>
      </c>
    </row>
    <row r="23" spans="1:19" x14ac:dyDescent="0.3">
      <c r="A23" s="108" t="s">
        <v>1340</v>
      </c>
      <c r="B23" s="59">
        <f>VLOOKUP($A23,'Return Data'!$B$7:$R$2292,3,0)</f>
        <v>44942</v>
      </c>
      <c r="C23" s="60">
        <f>VLOOKUP($A23,'Return Data'!$B$7:$R$2292,4,0)</f>
        <v>161.875</v>
      </c>
      <c r="D23" s="60">
        <f>VLOOKUP($A23,'Return Data'!$B$7:$R$2292,10,0)</f>
        <v>-1.2783</v>
      </c>
      <c r="E23" s="61">
        <f t="shared" si="0"/>
        <v>18</v>
      </c>
      <c r="F23" s="60">
        <f>VLOOKUP($A23,'Return Data'!$B$7:$R$2292,11,0)</f>
        <v>6.6321000000000003</v>
      </c>
      <c r="G23" s="61">
        <f t="shared" si="1"/>
        <v>20</v>
      </c>
      <c r="H23" s="60">
        <f>VLOOKUP($A23,'Return Data'!$B$7:$R$2292,12,0)</f>
        <v>-3.3755000000000002</v>
      </c>
      <c r="I23" s="61">
        <f t="shared" si="2"/>
        <v>22</v>
      </c>
      <c r="J23" s="60">
        <f>VLOOKUP($A23,'Return Data'!$B$7:$R$2292,13,0)</f>
        <v>-6.7652999999999999</v>
      </c>
      <c r="K23" s="61">
        <f t="shared" si="3"/>
        <v>19</v>
      </c>
      <c r="L23" s="60">
        <f>VLOOKUP($A23,'Return Data'!$B$7:$R$2292,17,0)</f>
        <v>25.314499999999999</v>
      </c>
      <c r="M23" s="61">
        <f t="shared" si="4"/>
        <v>13</v>
      </c>
      <c r="N23" s="60">
        <f>VLOOKUP($A23,'Return Data'!$B$7:$R$2292,14,0)</f>
        <v>27.6936</v>
      </c>
      <c r="O23" s="61">
        <f t="shared" ref="O23:O29" si="8">RANK(N23,N$8:N$29,0)</f>
        <v>7</v>
      </c>
      <c r="P23" s="60">
        <f>VLOOKUP($A23,'Return Data'!$B$7:$R$2292,15,0)</f>
        <v>14.0105</v>
      </c>
      <c r="Q23" s="61">
        <f>RANK(P23,P$8:P$29,0)</f>
        <v>3</v>
      </c>
      <c r="R23" s="60">
        <f>VLOOKUP($A23,'Return Data'!$B$7:$R$2292,16,0)</f>
        <v>16.825199999999999</v>
      </c>
      <c r="S23" s="62">
        <f t="shared" si="6"/>
        <v>12</v>
      </c>
    </row>
    <row r="24" spans="1:19" x14ac:dyDescent="0.3">
      <c r="A24" s="58" t="s">
        <v>1342</v>
      </c>
      <c r="B24" s="59">
        <f>VLOOKUP($A24,'Return Data'!$B$7:$R$2292,3,0)</f>
        <v>44942</v>
      </c>
      <c r="C24" s="60">
        <f>VLOOKUP($A24,'Return Data'!$B$7:$R$2292,4,0)</f>
        <v>92.697599999999994</v>
      </c>
      <c r="D24" s="60">
        <f>VLOOKUP($A24,'Return Data'!$B$7:$R$2292,10,0)</f>
        <v>2.0173999999999999</v>
      </c>
      <c r="E24" s="61">
        <f t="shared" si="0"/>
        <v>7</v>
      </c>
      <c r="F24" s="60">
        <f>VLOOKUP($A24,'Return Data'!$B$7:$R$2292,11,0)</f>
        <v>14.539099999999999</v>
      </c>
      <c r="G24" s="61">
        <f t="shared" si="1"/>
        <v>5</v>
      </c>
      <c r="H24" s="60">
        <f>VLOOKUP($A24,'Return Data'!$B$7:$R$2292,12,0)</f>
        <v>4.1711</v>
      </c>
      <c r="I24" s="61">
        <f t="shared" si="2"/>
        <v>6</v>
      </c>
      <c r="J24" s="60">
        <f>VLOOKUP($A24,'Return Data'!$B$7:$R$2292,13,0)</f>
        <v>0.72660000000000002</v>
      </c>
      <c r="K24" s="61">
        <f t="shared" si="3"/>
        <v>6</v>
      </c>
      <c r="L24" s="60">
        <f>VLOOKUP($A24,'Return Data'!$B$7:$R$2292,17,0)</f>
        <v>33.744799999999998</v>
      </c>
      <c r="M24" s="61">
        <f t="shared" si="4"/>
        <v>3</v>
      </c>
      <c r="N24" s="60">
        <f>VLOOKUP($A24,'Return Data'!$B$7:$R$2292,14,0)</f>
        <v>30.689399999999999</v>
      </c>
      <c r="O24" s="61">
        <f t="shared" si="8"/>
        <v>4</v>
      </c>
      <c r="P24" s="60">
        <f>VLOOKUP($A24,'Return Data'!$B$7:$R$2292,15,0)</f>
        <v>13.646699999999999</v>
      </c>
      <c r="Q24" s="61">
        <f>RANK(P24,P$8:P$29,0)</f>
        <v>4</v>
      </c>
      <c r="R24" s="60">
        <f>VLOOKUP($A24,'Return Data'!$B$7:$R$2292,16,0)</f>
        <v>19.7713</v>
      </c>
      <c r="S24" s="62">
        <f t="shared" si="6"/>
        <v>9</v>
      </c>
    </row>
    <row r="25" spans="1:19" x14ac:dyDescent="0.3">
      <c r="A25" s="58" t="s">
        <v>1346</v>
      </c>
      <c r="B25" s="59">
        <f>VLOOKUP($A25,'Return Data'!$B$7:$R$2292,3,0)</f>
        <v>44942</v>
      </c>
      <c r="C25" s="60">
        <f>VLOOKUP($A25,'Return Data'!$B$7:$R$2292,4,0)</f>
        <v>165.50270877568201</v>
      </c>
      <c r="D25" s="60">
        <f>VLOOKUP($A25,'Return Data'!$B$7:$R$2292,10,0)</f>
        <v>11.2613</v>
      </c>
      <c r="E25" s="61">
        <f t="shared" si="0"/>
        <v>1</v>
      </c>
      <c r="F25" s="60">
        <f>VLOOKUP($A25,'Return Data'!$B$7:$R$2292,11,0)</f>
        <v>24.128499999999999</v>
      </c>
      <c r="G25" s="61">
        <f t="shared" si="1"/>
        <v>1</v>
      </c>
      <c r="H25" s="60">
        <f>VLOOKUP($A25,'Return Data'!$B$7:$R$2292,12,0)</f>
        <v>3.8252000000000002</v>
      </c>
      <c r="I25" s="61">
        <f t="shared" si="2"/>
        <v>7</v>
      </c>
      <c r="J25" s="60">
        <f>VLOOKUP($A25,'Return Data'!$B$7:$R$2292,13,0)</f>
        <v>3.0903999999999998</v>
      </c>
      <c r="K25" s="61">
        <f t="shared" si="3"/>
        <v>2</v>
      </c>
      <c r="L25" s="60">
        <f>VLOOKUP($A25,'Return Data'!$B$7:$R$2292,17,0)</f>
        <v>39.5595</v>
      </c>
      <c r="M25" s="61">
        <f t="shared" si="4"/>
        <v>1</v>
      </c>
      <c r="N25" s="60">
        <f>VLOOKUP($A25,'Return Data'!$B$7:$R$2292,14,0)</f>
        <v>50.512799999999999</v>
      </c>
      <c r="O25" s="61">
        <f t="shared" si="8"/>
        <v>1</v>
      </c>
      <c r="P25" s="60">
        <f>VLOOKUP($A25,'Return Data'!$B$7:$R$2292,15,0)</f>
        <v>23.583100000000002</v>
      </c>
      <c r="Q25" s="61">
        <f>RANK(P25,P$8:P$29,0)</f>
        <v>1</v>
      </c>
      <c r="R25" s="60">
        <f>VLOOKUP($A25,'Return Data'!$B$7:$R$2292,16,0)</f>
        <v>11.2751</v>
      </c>
      <c r="S25" s="62">
        <f t="shared" si="6"/>
        <v>19</v>
      </c>
    </row>
    <row r="26" spans="1:19" x14ac:dyDescent="0.3">
      <c r="A26" s="58" t="s">
        <v>1349</v>
      </c>
      <c r="B26" s="59">
        <f>VLOOKUP($A26,'Return Data'!$B$7:$R$2292,3,0)</f>
        <v>44942</v>
      </c>
      <c r="C26" s="60">
        <f>VLOOKUP($A26,'Return Data'!$B$7:$R$2292,4,0)</f>
        <v>112.754</v>
      </c>
      <c r="D26" s="60">
        <f>VLOOKUP($A26,'Return Data'!$B$7:$R$2292,10,0)</f>
        <v>-1.3387</v>
      </c>
      <c r="E26" s="61">
        <f t="shared" si="0"/>
        <v>19</v>
      </c>
      <c r="F26" s="60">
        <f>VLOOKUP($A26,'Return Data'!$B$7:$R$2292,11,0)</f>
        <v>12.686400000000001</v>
      </c>
      <c r="G26" s="61">
        <f t="shared" si="1"/>
        <v>7</v>
      </c>
      <c r="H26" s="60">
        <f>VLOOKUP($A26,'Return Data'!$B$7:$R$2292,12,0)</f>
        <v>6.3323999999999998</v>
      </c>
      <c r="I26" s="61">
        <f t="shared" si="2"/>
        <v>3</v>
      </c>
      <c r="J26" s="60">
        <f>VLOOKUP($A26,'Return Data'!$B$7:$R$2292,13,0)</f>
        <v>2.577</v>
      </c>
      <c r="K26" s="61">
        <f t="shared" si="3"/>
        <v>3</v>
      </c>
      <c r="L26" s="60">
        <f>VLOOKUP($A26,'Return Data'!$B$7:$R$2292,17,0)</f>
        <v>23.7316</v>
      </c>
      <c r="M26" s="61">
        <f t="shared" si="4"/>
        <v>18</v>
      </c>
      <c r="N26" s="60">
        <f>VLOOKUP($A26,'Return Data'!$B$7:$R$2292,14,0)</f>
        <v>26.493500000000001</v>
      </c>
      <c r="O26" s="61">
        <f t="shared" si="8"/>
        <v>8</v>
      </c>
      <c r="P26" s="60">
        <f>VLOOKUP($A26,'Return Data'!$B$7:$R$2292,15,0)</f>
        <v>11.9559</v>
      </c>
      <c r="Q26" s="61">
        <f>RANK(P26,P$8:P$29,0)</f>
        <v>6</v>
      </c>
      <c r="R26" s="60">
        <f>VLOOKUP($A26,'Return Data'!$B$7:$R$2292,16,0)</f>
        <v>19.878900000000002</v>
      </c>
      <c r="S26" s="62">
        <f t="shared" si="6"/>
        <v>8</v>
      </c>
    </row>
    <row r="27" spans="1:19" x14ac:dyDescent="0.3">
      <c r="A27" s="58" t="s">
        <v>1350</v>
      </c>
      <c r="B27" s="59">
        <f>VLOOKUP($A27,'Return Data'!$B$7:$R$2292,3,0)</f>
        <v>44942</v>
      </c>
      <c r="C27" s="60">
        <f>VLOOKUP($A27,'Return Data'!$B$7:$R$2292,4,0)</f>
        <v>149.65989999999999</v>
      </c>
      <c r="D27" s="60">
        <f>VLOOKUP($A27,'Return Data'!$B$7:$R$2292,10,0)</f>
        <v>1.0637000000000001</v>
      </c>
      <c r="E27" s="61">
        <f t="shared" si="0"/>
        <v>9</v>
      </c>
      <c r="F27" s="60">
        <f>VLOOKUP($A27,'Return Data'!$B$7:$R$2292,11,0)</f>
        <v>12.2796</v>
      </c>
      <c r="G27" s="61">
        <f t="shared" si="1"/>
        <v>8</v>
      </c>
      <c r="H27" s="60">
        <f>VLOOKUP($A27,'Return Data'!$B$7:$R$2292,12,0)</f>
        <v>1.0955999999999999</v>
      </c>
      <c r="I27" s="61">
        <f t="shared" si="2"/>
        <v>14</v>
      </c>
      <c r="J27" s="60">
        <f>VLOOKUP($A27,'Return Data'!$B$7:$R$2292,13,0)</f>
        <v>-5.3829000000000002</v>
      </c>
      <c r="K27" s="61">
        <f t="shared" si="3"/>
        <v>16</v>
      </c>
      <c r="L27" s="60">
        <f>VLOOKUP($A27,'Return Data'!$B$7:$R$2292,17,0)</f>
        <v>23.846800000000002</v>
      </c>
      <c r="M27" s="61">
        <f t="shared" si="4"/>
        <v>17</v>
      </c>
      <c r="N27" s="60">
        <f>VLOOKUP($A27,'Return Data'!$B$7:$R$2292,14,0)</f>
        <v>22.555599999999998</v>
      </c>
      <c r="O27" s="61">
        <f t="shared" si="8"/>
        <v>17</v>
      </c>
      <c r="P27" s="60">
        <f>VLOOKUP($A27,'Return Data'!$B$7:$R$2292,15,0)</f>
        <v>5.5183</v>
      </c>
      <c r="Q27" s="61">
        <f>RANK(P27,P$8:P$29,0)</f>
        <v>13</v>
      </c>
      <c r="R27" s="60">
        <f>VLOOKUP($A27,'Return Data'!$B$7:$R$2292,16,0)</f>
        <v>16.290199999999999</v>
      </c>
      <c r="S27" s="62">
        <f t="shared" si="6"/>
        <v>13</v>
      </c>
    </row>
    <row r="28" spans="1:19" x14ac:dyDescent="0.3">
      <c r="A28" s="58" t="s">
        <v>1353</v>
      </c>
      <c r="B28" s="59">
        <f>VLOOKUP($A28,'Return Data'!$B$7:$R$2292,3,0)</f>
        <v>44942</v>
      </c>
      <c r="C28" s="60">
        <f>VLOOKUP($A28,'Return Data'!$B$7:$R$2292,4,0)</f>
        <v>23.9117</v>
      </c>
      <c r="D28" s="60">
        <f>VLOOKUP($A28,'Return Data'!$B$7:$R$2292,10,0)</f>
        <v>5.3871000000000002</v>
      </c>
      <c r="E28" s="61">
        <f t="shared" si="0"/>
        <v>2</v>
      </c>
      <c r="F28" s="60">
        <f>VLOOKUP($A28,'Return Data'!$B$7:$R$2292,11,0)</f>
        <v>17.584800000000001</v>
      </c>
      <c r="G28" s="61">
        <f t="shared" si="1"/>
        <v>2</v>
      </c>
      <c r="H28" s="60">
        <f>VLOOKUP($A28,'Return Data'!$B$7:$R$2292,12,0)</f>
        <v>11.692600000000001</v>
      </c>
      <c r="I28" s="61">
        <f t="shared" si="2"/>
        <v>1</v>
      </c>
      <c r="J28" s="60">
        <f>VLOOKUP($A28,'Return Data'!$B$7:$R$2292,13,0)</f>
        <v>4.8464</v>
      </c>
      <c r="K28" s="61">
        <f t="shared" si="3"/>
        <v>1</v>
      </c>
      <c r="L28" s="60">
        <f>VLOOKUP($A28,'Return Data'!$B$7:$R$2292,17,0)</f>
        <v>34.787100000000002</v>
      </c>
      <c r="M28" s="61">
        <f t="shared" si="4"/>
        <v>2</v>
      </c>
      <c r="N28" s="60">
        <f>VLOOKUP($A28,'Return Data'!$B$7:$R$2292,14,0)</f>
        <v>28.828700000000001</v>
      </c>
      <c r="O28" s="61">
        <f t="shared" si="8"/>
        <v>6</v>
      </c>
      <c r="P28" s="60"/>
      <c r="Q28" s="61"/>
      <c r="R28" s="60">
        <f>VLOOKUP($A28,'Return Data'!$B$7:$R$2292,16,0)</f>
        <v>23.185300000000002</v>
      </c>
      <c r="S28" s="62">
        <f t="shared" si="6"/>
        <v>5</v>
      </c>
    </row>
    <row r="29" spans="1:19" x14ac:dyDescent="0.3">
      <c r="A29" s="58" t="s">
        <v>1355</v>
      </c>
      <c r="B29" s="59">
        <f>VLOOKUP($A29,'Return Data'!$B$7:$R$2292,3,0)</f>
        <v>44942</v>
      </c>
      <c r="C29" s="60">
        <f>VLOOKUP($A29,'Return Data'!$B$7:$R$2292,4,0)</f>
        <v>29.14</v>
      </c>
      <c r="D29" s="60">
        <f>VLOOKUP($A29,'Return Data'!$B$7:$R$2292,10,0)</f>
        <v>-6.3925000000000001</v>
      </c>
      <c r="E29" s="61">
        <f t="shared" si="0"/>
        <v>22</v>
      </c>
      <c r="F29" s="60">
        <f>VLOOKUP($A29,'Return Data'!$B$7:$R$2292,11,0)</f>
        <v>5.0468999999999999</v>
      </c>
      <c r="G29" s="61">
        <f t="shared" si="1"/>
        <v>21</v>
      </c>
      <c r="H29" s="60">
        <f>VLOOKUP($A29,'Return Data'!$B$7:$R$2292,12,0)</f>
        <v>-2.4765999999999999</v>
      </c>
      <c r="I29" s="61">
        <f t="shared" si="2"/>
        <v>20</v>
      </c>
      <c r="J29" s="60">
        <f>VLOOKUP($A29,'Return Data'!$B$7:$R$2292,13,0)</f>
        <v>-5.9696999999999996</v>
      </c>
      <c r="K29" s="61">
        <f t="shared" si="3"/>
        <v>17</v>
      </c>
      <c r="L29" s="60">
        <f>VLOOKUP($A29,'Return Data'!$B$7:$R$2292,17,0)</f>
        <v>24.230899999999998</v>
      </c>
      <c r="M29" s="61">
        <f t="shared" si="4"/>
        <v>15</v>
      </c>
      <c r="N29" s="60">
        <f>VLOOKUP($A29,'Return Data'!$B$7:$R$2292,14,0)</f>
        <v>24.806699999999999</v>
      </c>
      <c r="O29" s="61">
        <f t="shared" si="8"/>
        <v>13</v>
      </c>
      <c r="P29" s="60">
        <f>VLOOKUP($A29,'Return Data'!$B$7:$R$2292,15,0)</f>
        <v>10.7302</v>
      </c>
      <c r="Q29" s="61">
        <f>RANK(P29,P$8:P$29,0)</f>
        <v>8</v>
      </c>
      <c r="R29" s="60">
        <f>VLOOKUP($A29,'Return Data'!$B$7:$R$2292,16,0)</f>
        <v>13.2293</v>
      </c>
      <c r="S29" s="62">
        <f t="shared" si="6"/>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1.0866636363636366</v>
      </c>
      <c r="E31" s="69"/>
      <c r="F31" s="70">
        <f>AVERAGE(F8:F29)</f>
        <v>11.178940909090906</v>
      </c>
      <c r="G31" s="69"/>
      <c r="H31" s="70">
        <f>AVERAGE(H8:H29)</f>
        <v>1.9722272727272725</v>
      </c>
      <c r="I31" s="69"/>
      <c r="J31" s="70">
        <f>AVERAGE(J8:J29)</f>
        <v>-2.4716545454545455</v>
      </c>
      <c r="K31" s="69"/>
      <c r="L31" s="70">
        <f>AVERAGE(L8:L29)</f>
        <v>25.141218181818182</v>
      </c>
      <c r="M31" s="69"/>
      <c r="N31" s="70">
        <f>AVERAGE(N8:N29)</f>
        <v>26.047144999999993</v>
      </c>
      <c r="O31" s="69"/>
      <c r="P31" s="70">
        <f>AVERAGE(P8:P29)</f>
        <v>10.678066666666668</v>
      </c>
      <c r="Q31" s="69"/>
      <c r="R31" s="70">
        <f>AVERAGE(R8:R29)</f>
        <v>17.494472727272726</v>
      </c>
      <c r="S31" s="71"/>
    </row>
    <row r="32" spans="1:19" x14ac:dyDescent="0.3">
      <c r="A32" s="68" t="s">
        <v>28</v>
      </c>
      <c r="B32" s="69"/>
      <c r="C32" s="69"/>
      <c r="D32" s="70">
        <f>MIN(D8:D29)</f>
        <v>-6.3925000000000001</v>
      </c>
      <c r="E32" s="69"/>
      <c r="F32" s="70">
        <f>MIN(F8:F29)</f>
        <v>0</v>
      </c>
      <c r="G32" s="69"/>
      <c r="H32" s="70">
        <f>MIN(H8:H29)</f>
        <v>-3.3755000000000002</v>
      </c>
      <c r="I32" s="69"/>
      <c r="J32" s="70">
        <f>MIN(J8:J29)</f>
        <v>-9.6334</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11.2613</v>
      </c>
      <c r="E33" s="73"/>
      <c r="F33" s="74">
        <f>MAX(F8:F29)</f>
        <v>24.128499999999999</v>
      </c>
      <c r="G33" s="73"/>
      <c r="H33" s="74">
        <f>MAX(H8:H29)</f>
        <v>11.692600000000001</v>
      </c>
      <c r="I33" s="73"/>
      <c r="J33" s="74">
        <f>MAX(J8:J29)</f>
        <v>4.8464</v>
      </c>
      <c r="K33" s="73"/>
      <c r="L33" s="74">
        <f>MAX(L8:L29)</f>
        <v>39.5595</v>
      </c>
      <c r="M33" s="73"/>
      <c r="N33" s="74">
        <f>MAX(N8:N29)</f>
        <v>50.512799999999999</v>
      </c>
      <c r="O33" s="73"/>
      <c r="P33" s="74">
        <f>MAX(P8:P29)</f>
        <v>23.583100000000002</v>
      </c>
      <c r="Q33" s="73"/>
      <c r="R33" s="74">
        <f>MAX(R8:R29)</f>
        <v>29.657</v>
      </c>
      <c r="S33" s="75"/>
    </row>
    <row r="34" spans="1:19" x14ac:dyDescent="0.3">
      <c r="A34" s="99" t="s">
        <v>428</v>
      </c>
    </row>
    <row r="35" spans="1:19" x14ac:dyDescent="0.3">
      <c r="A35" s="14" t="s">
        <v>340</v>
      </c>
    </row>
  </sheetData>
  <sheetProtection algorithmName="SHA-512" hashValue="5Bij7mRYvu1VuvhEDogwPoxObBEKCCDcn8RZmDjza1FceVxxTCS4SprTQnly9XexF3ccmUWL2VAZKmMzder4/g==" saltValue="55UY/yFuvNTrHJy8qmnxwA=="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1056</v>
      </c>
      <c r="B8" s="59">
        <f>VLOOKUP($A8,'Return Data'!$B$7:$R$2292,3,0)</f>
        <v>44942</v>
      </c>
      <c r="C8" s="60">
        <f>VLOOKUP($A8,'Return Data'!$B$7:$R$2292,4,0)</f>
        <v>489.14</v>
      </c>
      <c r="D8" s="60">
        <f>VLOOKUP($A8,'Return Data'!$B$7:$R$2292,10,0)</f>
        <v>-2.2033</v>
      </c>
      <c r="E8" s="61">
        <f t="shared" ref="E8:E31" si="0">RANK(D8,D$8:D$31,0)</f>
        <v>22</v>
      </c>
      <c r="F8" s="60">
        <f>VLOOKUP($A8,'Return Data'!$B$7:$R$2292,11,0)</f>
        <v>3.5676999999999999</v>
      </c>
      <c r="G8" s="61">
        <f t="shared" ref="G8:G31" si="1">RANK(F8,F$8:F$31,0)</f>
        <v>24</v>
      </c>
      <c r="H8" s="60">
        <f>VLOOKUP($A8,'Return Data'!$B$7:$R$2292,12,0)</f>
        <v>-4.8403</v>
      </c>
      <c r="I8" s="61">
        <f t="shared" ref="I8:I31" si="2">RANK(H8,H$8:H$31,0)</f>
        <v>24</v>
      </c>
      <c r="J8" s="60">
        <f>VLOOKUP($A8,'Return Data'!$B$7:$R$2292,13,0)</f>
        <v>-9.0123999999999995</v>
      </c>
      <c r="K8" s="61">
        <f t="shared" ref="K8:K31" si="3">RANK(J8,J$8:J$31,0)</f>
        <v>23</v>
      </c>
      <c r="L8" s="60">
        <f>VLOOKUP($A8,'Return Data'!$B$7:$R$2292,17,0)</f>
        <v>17.492100000000001</v>
      </c>
      <c r="M8" s="61">
        <f t="shared" ref="M8:M31" si="4">RANK(L8,L$8:L$31,0)</f>
        <v>17</v>
      </c>
      <c r="N8" s="60">
        <f>VLOOKUP($A8,'Return Data'!$B$7:$R$2292,14,0)</f>
        <v>16.7576</v>
      </c>
      <c r="O8" s="61">
        <f t="shared" ref="O8:O29" si="5">RANK(N8,N$8:N$31,0)</f>
        <v>18</v>
      </c>
      <c r="P8" s="60">
        <f>VLOOKUP($A8,'Return Data'!$B$7:$R$2292,15,0)</f>
        <v>7.0065</v>
      </c>
      <c r="Q8" s="61">
        <f t="shared" ref="Q8:Q19" si="6">RANK(P8,P$8:P$31,0)</f>
        <v>21</v>
      </c>
      <c r="R8" s="60">
        <f>VLOOKUP($A8,'Return Data'!$B$7:$R$2292,16,0)</f>
        <v>15.0175</v>
      </c>
      <c r="S8" s="62">
        <f t="shared" ref="S8:S31" si="7">RANK(R8,R$8:R$31,0)</f>
        <v>22</v>
      </c>
    </row>
    <row r="9" spans="1:20" x14ac:dyDescent="0.3">
      <c r="A9" s="58" t="s">
        <v>1057</v>
      </c>
      <c r="B9" s="59">
        <f>VLOOKUP($A9,'Return Data'!$B$7:$R$2292,3,0)</f>
        <v>44942</v>
      </c>
      <c r="C9" s="60">
        <f>VLOOKUP($A9,'Return Data'!$B$7:$R$2292,4,0)</f>
        <v>73.86</v>
      </c>
      <c r="D9" s="60">
        <f>VLOOKUP($A9,'Return Data'!$B$7:$R$2292,10,0)</f>
        <v>-3.1343999999999999</v>
      </c>
      <c r="E9" s="61">
        <f t="shared" si="0"/>
        <v>23</v>
      </c>
      <c r="F9" s="60">
        <f>VLOOKUP($A9,'Return Data'!$B$7:$R$2292,11,0)</f>
        <v>4.766</v>
      </c>
      <c r="G9" s="61">
        <f t="shared" si="1"/>
        <v>23</v>
      </c>
      <c r="H9" s="60">
        <f>VLOOKUP($A9,'Return Data'!$B$7:$R$2292,12,0)</f>
        <v>-2.4693000000000001</v>
      </c>
      <c r="I9" s="61">
        <f t="shared" si="2"/>
        <v>23</v>
      </c>
      <c r="J9" s="60">
        <f>VLOOKUP($A9,'Return Data'!$B$7:$R$2292,13,0)</f>
        <v>-8.0885999999999996</v>
      </c>
      <c r="K9" s="61">
        <f t="shared" si="3"/>
        <v>21</v>
      </c>
      <c r="L9" s="60">
        <f>VLOOKUP($A9,'Return Data'!$B$7:$R$2292,17,0)</f>
        <v>14.6187</v>
      </c>
      <c r="M9" s="61">
        <f t="shared" si="4"/>
        <v>20</v>
      </c>
      <c r="N9" s="60">
        <f>VLOOKUP($A9,'Return Data'!$B$7:$R$2292,14,0)</f>
        <v>18.5322</v>
      </c>
      <c r="O9" s="61">
        <f t="shared" si="5"/>
        <v>17</v>
      </c>
      <c r="P9" s="60">
        <f>VLOOKUP($A9,'Return Data'!$B$7:$R$2292,15,0)</f>
        <v>15.2378</v>
      </c>
      <c r="Q9" s="61">
        <f t="shared" si="6"/>
        <v>3</v>
      </c>
      <c r="R9" s="60">
        <f>VLOOKUP($A9,'Return Data'!$B$7:$R$2292,16,0)</f>
        <v>18.266400000000001</v>
      </c>
      <c r="S9" s="62">
        <f t="shared" si="7"/>
        <v>14</v>
      </c>
    </row>
    <row r="10" spans="1:20" x14ac:dyDescent="0.3">
      <c r="A10" s="58" t="s">
        <v>1927</v>
      </c>
      <c r="B10" s="59">
        <f>VLOOKUP($A10,'Return Data'!$B$7:$R$2292,3,0)</f>
        <v>44942</v>
      </c>
      <c r="C10" s="60">
        <f>VLOOKUP($A10,'Return Data'!$B$7:$R$2292,4,0)</f>
        <v>67.742500000000007</v>
      </c>
      <c r="D10" s="60">
        <f>VLOOKUP($A10,'Return Data'!$B$7:$R$2292,10,0)</f>
        <v>0.97889999999999999</v>
      </c>
      <c r="E10" s="61">
        <f t="shared" si="0"/>
        <v>13</v>
      </c>
      <c r="F10" s="60">
        <f>VLOOKUP($A10,'Return Data'!$B$7:$R$2292,11,0)</f>
        <v>9.1653000000000002</v>
      </c>
      <c r="G10" s="61">
        <f t="shared" si="1"/>
        <v>14</v>
      </c>
      <c r="H10" s="60">
        <f>VLOOKUP($A10,'Return Data'!$B$7:$R$2292,12,0)</f>
        <v>0.55589999999999995</v>
      </c>
      <c r="I10" s="61">
        <f t="shared" si="2"/>
        <v>20</v>
      </c>
      <c r="J10" s="60">
        <f>VLOOKUP($A10,'Return Data'!$B$7:$R$2292,13,0)</f>
        <v>-1.3979999999999999</v>
      </c>
      <c r="K10" s="61">
        <f t="shared" si="3"/>
        <v>11</v>
      </c>
      <c r="L10" s="60">
        <f>VLOOKUP($A10,'Return Data'!$B$7:$R$2292,17,0)</f>
        <v>20.234999999999999</v>
      </c>
      <c r="M10" s="61">
        <f t="shared" si="4"/>
        <v>12</v>
      </c>
      <c r="N10" s="60">
        <f>VLOOKUP($A10,'Return Data'!$B$7:$R$2292,14,0)</f>
        <v>20.888300000000001</v>
      </c>
      <c r="O10" s="61">
        <f t="shared" si="5"/>
        <v>12</v>
      </c>
      <c r="P10" s="60">
        <f>VLOOKUP($A10,'Return Data'!$B$7:$R$2292,15,0)</f>
        <v>11.025600000000001</v>
      </c>
      <c r="Q10" s="61">
        <f t="shared" si="6"/>
        <v>12</v>
      </c>
      <c r="R10" s="60">
        <f>VLOOKUP($A10,'Return Data'!$B$7:$R$2292,16,0)</f>
        <v>18.355699999999999</v>
      </c>
      <c r="S10" s="62">
        <f t="shared" si="7"/>
        <v>12</v>
      </c>
    </row>
    <row r="11" spans="1:20" x14ac:dyDescent="0.3">
      <c r="A11" s="58" t="s">
        <v>1061</v>
      </c>
      <c r="B11" s="59">
        <f>VLOOKUP($A11,'Return Data'!$B$7:$R$2292,3,0)</f>
        <v>44942</v>
      </c>
      <c r="C11" s="60">
        <f>VLOOKUP($A11,'Return Data'!$B$7:$R$2292,4,0)</f>
        <v>93.597999999999999</v>
      </c>
      <c r="D11" s="60">
        <f>VLOOKUP($A11,'Return Data'!$B$7:$R$2292,10,0)</f>
        <v>0.2979</v>
      </c>
      <c r="E11" s="61">
        <f t="shared" si="0"/>
        <v>14</v>
      </c>
      <c r="F11" s="60">
        <f>VLOOKUP($A11,'Return Data'!$B$7:$R$2292,11,0)</f>
        <v>6.3456999999999999</v>
      </c>
      <c r="G11" s="61">
        <f t="shared" si="1"/>
        <v>21</v>
      </c>
      <c r="H11" s="60">
        <f>VLOOKUP($A11,'Return Data'!$B$7:$R$2292,12,0)</f>
        <v>-1.6776</v>
      </c>
      <c r="I11" s="61">
        <f t="shared" si="2"/>
        <v>22</v>
      </c>
      <c r="J11" s="60">
        <f>VLOOKUP($A11,'Return Data'!$B$7:$R$2292,13,0)</f>
        <v>-9.0319000000000003</v>
      </c>
      <c r="K11" s="61">
        <f t="shared" si="3"/>
        <v>24</v>
      </c>
      <c r="L11" s="60">
        <f>VLOOKUP($A11,'Return Data'!$B$7:$R$2292,17,0)</f>
        <v>9.3317999999999994</v>
      </c>
      <c r="M11" s="61">
        <f t="shared" si="4"/>
        <v>24</v>
      </c>
      <c r="N11" s="60">
        <f>VLOOKUP($A11,'Return Data'!$B$7:$R$2292,14,0)</f>
        <v>13.956300000000001</v>
      </c>
      <c r="O11" s="61">
        <f t="shared" si="5"/>
        <v>23</v>
      </c>
      <c r="P11" s="60">
        <f>VLOOKUP($A11,'Return Data'!$B$7:$R$2292,15,0)</f>
        <v>8.9469999999999992</v>
      </c>
      <c r="Q11" s="61">
        <f t="shared" si="6"/>
        <v>17</v>
      </c>
      <c r="R11" s="60">
        <f>VLOOKUP($A11,'Return Data'!$B$7:$R$2292,16,0)</f>
        <v>16.4985</v>
      </c>
      <c r="S11" s="62">
        <f t="shared" si="7"/>
        <v>18</v>
      </c>
    </row>
    <row r="12" spans="1:20" x14ac:dyDescent="0.3">
      <c r="A12" s="58" t="s">
        <v>1063</v>
      </c>
      <c r="B12" s="59">
        <f>VLOOKUP($A12,'Return Data'!$B$7:$R$2292,3,0)</f>
        <v>44942</v>
      </c>
      <c r="C12" s="60">
        <f>VLOOKUP($A12,'Return Data'!$B$7:$R$2292,4,0)</f>
        <v>58.305</v>
      </c>
      <c r="D12" s="60">
        <f>VLOOKUP($A12,'Return Data'!$B$7:$R$2292,10,0)</f>
        <v>-0.36059999999999998</v>
      </c>
      <c r="E12" s="61">
        <f t="shared" si="0"/>
        <v>16</v>
      </c>
      <c r="F12" s="60">
        <f>VLOOKUP($A12,'Return Data'!$B$7:$R$2292,11,0)</f>
        <v>9.6349999999999998</v>
      </c>
      <c r="G12" s="61">
        <f t="shared" si="1"/>
        <v>13</v>
      </c>
      <c r="H12" s="60">
        <f>VLOOKUP($A12,'Return Data'!$B$7:$R$2292,12,0)</f>
        <v>2.9704999999999999</v>
      </c>
      <c r="I12" s="61">
        <f t="shared" si="2"/>
        <v>10</v>
      </c>
      <c r="J12" s="60">
        <f>VLOOKUP($A12,'Return Data'!$B$7:$R$2292,13,0)</f>
        <v>-0.61529999999999996</v>
      </c>
      <c r="K12" s="61">
        <f t="shared" si="3"/>
        <v>10</v>
      </c>
      <c r="L12" s="60">
        <f>VLOOKUP($A12,'Return Data'!$B$7:$R$2292,17,0)</f>
        <v>21.596900000000002</v>
      </c>
      <c r="M12" s="61">
        <f t="shared" si="4"/>
        <v>10</v>
      </c>
      <c r="N12" s="60">
        <f>VLOOKUP($A12,'Return Data'!$B$7:$R$2292,14,0)</f>
        <v>24.170999999999999</v>
      </c>
      <c r="O12" s="61">
        <f t="shared" si="5"/>
        <v>5</v>
      </c>
      <c r="P12" s="60">
        <f>VLOOKUP($A12,'Return Data'!$B$7:$R$2292,15,0)</f>
        <v>12.415900000000001</v>
      </c>
      <c r="Q12" s="61">
        <f t="shared" si="6"/>
        <v>8</v>
      </c>
      <c r="R12" s="60">
        <f>VLOOKUP($A12,'Return Data'!$B$7:$R$2292,16,0)</f>
        <v>20.198799999999999</v>
      </c>
      <c r="S12" s="62">
        <f t="shared" si="7"/>
        <v>4</v>
      </c>
    </row>
    <row r="13" spans="1:20" x14ac:dyDescent="0.3">
      <c r="A13" s="58" t="s">
        <v>1066</v>
      </c>
      <c r="B13" s="59">
        <f>VLOOKUP($A13,'Return Data'!$B$7:$R$2292,3,0)</f>
        <v>44942</v>
      </c>
      <c r="C13" s="60">
        <f>VLOOKUP($A13,'Return Data'!$B$7:$R$2292,4,0)</f>
        <v>1672.3696</v>
      </c>
      <c r="D13" s="60">
        <f>VLOOKUP($A13,'Return Data'!$B$7:$R$2292,10,0)</f>
        <v>1.2488999999999999</v>
      </c>
      <c r="E13" s="61">
        <f t="shared" si="0"/>
        <v>12</v>
      </c>
      <c r="F13" s="60">
        <f>VLOOKUP($A13,'Return Data'!$B$7:$R$2292,11,0)</f>
        <v>11.8085</v>
      </c>
      <c r="G13" s="61">
        <f t="shared" si="1"/>
        <v>5</v>
      </c>
      <c r="H13" s="60">
        <f>VLOOKUP($A13,'Return Data'!$B$7:$R$2292,12,0)</f>
        <v>4.5544000000000002</v>
      </c>
      <c r="I13" s="61">
        <f t="shared" si="2"/>
        <v>5</v>
      </c>
      <c r="J13" s="60">
        <f>VLOOKUP($A13,'Return Data'!$B$7:$R$2292,13,0)</f>
        <v>-2.6560000000000001</v>
      </c>
      <c r="K13" s="61">
        <f t="shared" si="3"/>
        <v>14</v>
      </c>
      <c r="L13" s="60">
        <f>VLOOKUP($A13,'Return Data'!$B$7:$R$2292,17,0)</f>
        <v>14.4443</v>
      </c>
      <c r="M13" s="61">
        <f t="shared" si="4"/>
        <v>22</v>
      </c>
      <c r="N13" s="60">
        <f>VLOOKUP($A13,'Return Data'!$B$7:$R$2292,14,0)</f>
        <v>15.9381</v>
      </c>
      <c r="O13" s="61">
        <f t="shared" si="5"/>
        <v>20</v>
      </c>
      <c r="P13" s="60">
        <f>VLOOKUP($A13,'Return Data'!$B$7:$R$2292,15,0)</f>
        <v>9.0907</v>
      </c>
      <c r="Q13" s="61">
        <f t="shared" si="6"/>
        <v>16</v>
      </c>
      <c r="R13" s="60">
        <f>VLOOKUP($A13,'Return Data'!$B$7:$R$2292,16,0)</f>
        <v>17.419699999999999</v>
      </c>
      <c r="S13" s="62">
        <f t="shared" si="7"/>
        <v>16</v>
      </c>
    </row>
    <row r="14" spans="1:20" x14ac:dyDescent="0.3">
      <c r="A14" s="58" t="s">
        <v>1068</v>
      </c>
      <c r="B14" s="59">
        <f>VLOOKUP($A14,'Return Data'!$B$7:$R$2292,3,0)</f>
        <v>44942</v>
      </c>
      <c r="C14" s="60">
        <f>VLOOKUP($A14,'Return Data'!$B$7:$R$2292,4,0)</f>
        <v>111.19799999999999</v>
      </c>
      <c r="D14" s="60">
        <f>VLOOKUP($A14,'Return Data'!$B$7:$R$2292,10,0)</f>
        <v>5.4999000000000002</v>
      </c>
      <c r="E14" s="61">
        <f t="shared" si="0"/>
        <v>2</v>
      </c>
      <c r="F14" s="60">
        <f>VLOOKUP($A14,'Return Data'!$B$7:$R$2292,11,0)</f>
        <v>16.767800000000001</v>
      </c>
      <c r="G14" s="61">
        <f t="shared" si="1"/>
        <v>2</v>
      </c>
      <c r="H14" s="60">
        <f>VLOOKUP($A14,'Return Data'!$B$7:$R$2292,12,0)</f>
        <v>9.9641999999999999</v>
      </c>
      <c r="I14" s="61">
        <f t="shared" si="2"/>
        <v>1</v>
      </c>
      <c r="J14" s="60">
        <f>VLOOKUP($A14,'Return Data'!$B$7:$R$2292,13,0)</f>
        <v>8.0283999999999995</v>
      </c>
      <c r="K14" s="61">
        <f t="shared" si="3"/>
        <v>2</v>
      </c>
      <c r="L14" s="60">
        <f>VLOOKUP($A14,'Return Data'!$B$7:$R$2292,17,0)</f>
        <v>24.248000000000001</v>
      </c>
      <c r="M14" s="61">
        <f t="shared" si="4"/>
        <v>4</v>
      </c>
      <c r="N14" s="60">
        <f>VLOOKUP($A14,'Return Data'!$B$7:$R$2292,14,0)</f>
        <v>23.393599999999999</v>
      </c>
      <c r="O14" s="61">
        <f t="shared" si="5"/>
        <v>7</v>
      </c>
      <c r="P14" s="60">
        <f>VLOOKUP($A14,'Return Data'!$B$7:$R$2292,15,0)</f>
        <v>12.0701</v>
      </c>
      <c r="Q14" s="61">
        <f t="shared" si="6"/>
        <v>9</v>
      </c>
      <c r="R14" s="60">
        <f>VLOOKUP($A14,'Return Data'!$B$7:$R$2292,16,0)</f>
        <v>19.4495</v>
      </c>
      <c r="S14" s="62">
        <f t="shared" si="7"/>
        <v>6</v>
      </c>
    </row>
    <row r="15" spans="1:20" x14ac:dyDescent="0.3">
      <c r="A15" s="102" t="s">
        <v>2045</v>
      </c>
      <c r="B15" s="59">
        <f>VLOOKUP($A15,'Return Data'!$B$7:$R$2292,3,0)</f>
        <v>44942</v>
      </c>
      <c r="C15" s="60">
        <f>VLOOKUP($A15,'Return Data'!$B$7:$R$2292,4,0)</f>
        <v>228.30889999999999</v>
      </c>
      <c r="D15" s="60">
        <f>VLOOKUP($A15,'Return Data'!$B$7:$R$2292,10,0)</f>
        <v>1.9782</v>
      </c>
      <c r="E15" s="61">
        <f t="shared" si="0"/>
        <v>8</v>
      </c>
      <c r="F15" s="60">
        <f>VLOOKUP($A15,'Return Data'!$B$7:$R$2292,11,0)</f>
        <v>7.3788</v>
      </c>
      <c r="G15" s="61">
        <f t="shared" si="1"/>
        <v>18</v>
      </c>
      <c r="H15" s="60">
        <f>VLOOKUP($A15,'Return Data'!$B$7:$R$2292,12,0)</f>
        <v>1.3129999999999999</v>
      </c>
      <c r="I15" s="61">
        <f t="shared" si="2"/>
        <v>14</v>
      </c>
      <c r="J15" s="60">
        <f>VLOOKUP($A15,'Return Data'!$B$7:$R$2292,13,0)</f>
        <v>-1.7857000000000001</v>
      </c>
      <c r="K15" s="61">
        <f t="shared" si="3"/>
        <v>12</v>
      </c>
      <c r="L15" s="60">
        <f>VLOOKUP($A15,'Return Data'!$B$7:$R$2292,17,0)</f>
        <v>14.447699999999999</v>
      </c>
      <c r="M15" s="61">
        <f t="shared" si="4"/>
        <v>21</v>
      </c>
      <c r="N15" s="60">
        <f>VLOOKUP($A15,'Return Data'!$B$7:$R$2292,14,0)</f>
        <v>15.5486</v>
      </c>
      <c r="O15" s="61">
        <f t="shared" si="5"/>
        <v>22</v>
      </c>
      <c r="P15" s="60">
        <f>VLOOKUP($A15,'Return Data'!$B$7:$R$2292,15,0)</f>
        <v>7.4634</v>
      </c>
      <c r="Q15" s="61">
        <f t="shared" si="6"/>
        <v>18</v>
      </c>
      <c r="R15" s="60">
        <f>VLOOKUP($A15,'Return Data'!$B$7:$R$2292,16,0)</f>
        <v>18.113700000000001</v>
      </c>
      <c r="S15" s="62">
        <f t="shared" si="7"/>
        <v>15</v>
      </c>
    </row>
    <row r="16" spans="1:20" x14ac:dyDescent="0.3">
      <c r="A16" s="58" t="s">
        <v>1070</v>
      </c>
      <c r="B16" s="59">
        <f>VLOOKUP($A16,'Return Data'!$B$7:$R$2292,3,0)</f>
        <v>44942</v>
      </c>
      <c r="C16" s="60">
        <f>VLOOKUP($A16,'Return Data'!$B$7:$R$2292,4,0)</f>
        <v>184.62</v>
      </c>
      <c r="D16" s="60">
        <f>VLOOKUP($A16,'Return Data'!$B$7:$R$2292,10,0)</f>
        <v>2.6749999999999998</v>
      </c>
      <c r="E16" s="61">
        <f t="shared" si="0"/>
        <v>4</v>
      </c>
      <c r="F16" s="60">
        <f>VLOOKUP($A16,'Return Data'!$B$7:$R$2292,11,0)</f>
        <v>9.9713999999999992</v>
      </c>
      <c r="G16" s="61">
        <f t="shared" si="1"/>
        <v>12</v>
      </c>
      <c r="H16" s="60">
        <f>VLOOKUP($A16,'Return Data'!$B$7:$R$2292,12,0)</f>
        <v>4.8441000000000001</v>
      </c>
      <c r="I16" s="61">
        <f t="shared" si="2"/>
        <v>4</v>
      </c>
      <c r="J16" s="60">
        <f>VLOOKUP($A16,'Return Data'!$B$7:$R$2292,13,0)</f>
        <v>-0.2</v>
      </c>
      <c r="K16" s="61">
        <f t="shared" si="3"/>
        <v>9</v>
      </c>
      <c r="L16" s="60">
        <f>VLOOKUP($A16,'Return Data'!$B$7:$R$2292,17,0)</f>
        <v>20.2271</v>
      </c>
      <c r="M16" s="61">
        <f t="shared" si="4"/>
        <v>13</v>
      </c>
      <c r="N16" s="60">
        <f>VLOOKUP($A16,'Return Data'!$B$7:$R$2292,14,0)</f>
        <v>20.703099999999999</v>
      </c>
      <c r="O16" s="61">
        <f t="shared" si="5"/>
        <v>14</v>
      </c>
      <c r="P16" s="60">
        <f>VLOOKUP($A16,'Return Data'!$B$7:$R$2292,15,0)</f>
        <v>10.445600000000001</v>
      </c>
      <c r="Q16" s="61">
        <f t="shared" si="6"/>
        <v>15</v>
      </c>
      <c r="R16" s="60">
        <f>VLOOKUP($A16,'Return Data'!$B$7:$R$2292,16,0)</f>
        <v>18.304099999999998</v>
      </c>
      <c r="S16" s="62">
        <f t="shared" si="7"/>
        <v>13</v>
      </c>
    </row>
    <row r="17" spans="1:19" x14ac:dyDescent="0.3">
      <c r="A17" s="58" t="s">
        <v>1072</v>
      </c>
      <c r="B17" s="59">
        <f>VLOOKUP($A17,'Return Data'!$B$7:$R$2292,3,0)</f>
        <v>44942</v>
      </c>
      <c r="C17" s="60">
        <f>VLOOKUP($A17,'Return Data'!$B$7:$R$2292,4,0)</f>
        <v>18.2</v>
      </c>
      <c r="D17" s="60">
        <f>VLOOKUP($A17,'Return Data'!$B$7:$R$2292,10,0)</f>
        <v>0.27550000000000002</v>
      </c>
      <c r="E17" s="61">
        <f t="shared" si="0"/>
        <v>15</v>
      </c>
      <c r="F17" s="60">
        <f>VLOOKUP($A17,'Return Data'!$B$7:$R$2292,11,0)</f>
        <v>7.2481</v>
      </c>
      <c r="G17" s="61">
        <f t="shared" si="1"/>
        <v>19</v>
      </c>
      <c r="H17" s="60">
        <f>VLOOKUP($A17,'Return Data'!$B$7:$R$2292,12,0)</f>
        <v>-0.43759999999999999</v>
      </c>
      <c r="I17" s="61">
        <f t="shared" si="2"/>
        <v>21</v>
      </c>
      <c r="J17" s="60">
        <f>VLOOKUP($A17,'Return Data'!$B$7:$R$2292,13,0)</f>
        <v>-8.5885999999999996</v>
      </c>
      <c r="K17" s="61">
        <f t="shared" si="3"/>
        <v>22</v>
      </c>
      <c r="L17" s="60">
        <f>VLOOKUP($A17,'Return Data'!$B$7:$R$2292,17,0)</f>
        <v>13.2324</v>
      </c>
      <c r="M17" s="61">
        <f t="shared" si="4"/>
        <v>23</v>
      </c>
      <c r="N17" s="60">
        <f>VLOOKUP($A17,'Return Data'!$B$7:$R$2292,14,0)</f>
        <v>16.418099999999999</v>
      </c>
      <c r="O17" s="61">
        <f t="shared" si="5"/>
        <v>19</v>
      </c>
      <c r="P17" s="60">
        <f>VLOOKUP($A17,'Return Data'!$B$7:$R$2292,15,0)</f>
        <v>7.0891999999999999</v>
      </c>
      <c r="Q17" s="61">
        <f t="shared" si="6"/>
        <v>19</v>
      </c>
      <c r="R17" s="60">
        <f>VLOOKUP($A17,'Return Data'!$B$7:$R$2292,16,0)</f>
        <v>10.536099999999999</v>
      </c>
      <c r="S17" s="62">
        <f t="shared" si="7"/>
        <v>24</v>
      </c>
    </row>
    <row r="18" spans="1:19" x14ac:dyDescent="0.3">
      <c r="A18" s="58" t="s">
        <v>1074</v>
      </c>
      <c r="B18" s="59">
        <f>VLOOKUP($A18,'Return Data'!$B$7:$R$2292,3,0)</f>
        <v>44942</v>
      </c>
      <c r="C18" s="60">
        <f>VLOOKUP($A18,'Return Data'!$B$7:$R$2292,4,0)</f>
        <v>102.89</v>
      </c>
      <c r="D18" s="60">
        <f>VLOOKUP($A18,'Return Data'!$B$7:$R$2292,10,0)</f>
        <v>2.5516000000000001</v>
      </c>
      <c r="E18" s="61">
        <f t="shared" si="0"/>
        <v>5</v>
      </c>
      <c r="F18" s="60">
        <f>VLOOKUP($A18,'Return Data'!$B$7:$R$2292,11,0)</f>
        <v>11.2324</v>
      </c>
      <c r="G18" s="61">
        <f t="shared" si="1"/>
        <v>7</v>
      </c>
      <c r="H18" s="60">
        <f>VLOOKUP($A18,'Return Data'!$B$7:$R$2292,12,0)</f>
        <v>2.8386</v>
      </c>
      <c r="I18" s="61">
        <f t="shared" si="2"/>
        <v>11</v>
      </c>
      <c r="J18" s="60">
        <f>VLOOKUP($A18,'Return Data'!$B$7:$R$2292,13,0)</f>
        <v>-3.0163000000000002</v>
      </c>
      <c r="K18" s="61">
        <f t="shared" si="3"/>
        <v>16</v>
      </c>
      <c r="L18" s="60">
        <f>VLOOKUP($A18,'Return Data'!$B$7:$R$2292,17,0)</f>
        <v>18.032299999999999</v>
      </c>
      <c r="M18" s="61">
        <f t="shared" si="4"/>
        <v>14</v>
      </c>
      <c r="N18" s="60">
        <f>VLOOKUP($A18,'Return Data'!$B$7:$R$2292,14,0)</f>
        <v>20.756900000000002</v>
      </c>
      <c r="O18" s="61">
        <f t="shared" si="5"/>
        <v>13</v>
      </c>
      <c r="P18" s="60">
        <f>VLOOKUP($A18,'Return Data'!$B$7:$R$2292,15,0)</f>
        <v>13.0105</v>
      </c>
      <c r="Q18" s="61">
        <f t="shared" si="6"/>
        <v>7</v>
      </c>
      <c r="R18" s="60">
        <f>VLOOKUP($A18,'Return Data'!$B$7:$R$2292,16,0)</f>
        <v>19.1812</v>
      </c>
      <c r="S18" s="62">
        <f t="shared" si="7"/>
        <v>7</v>
      </c>
    </row>
    <row r="19" spans="1:19" x14ac:dyDescent="0.3">
      <c r="A19" s="108" t="s">
        <v>1076</v>
      </c>
      <c r="B19" s="59">
        <f>VLOOKUP($A19,'Return Data'!$B$7:$R$2292,3,0)</f>
        <v>44942</v>
      </c>
      <c r="C19" s="60">
        <f>VLOOKUP($A19,'Return Data'!$B$7:$R$2292,4,0)</f>
        <v>85.378</v>
      </c>
      <c r="D19" s="60">
        <f>VLOOKUP($A19,'Return Data'!$B$7:$R$2292,10,0)</f>
        <v>1.7616000000000001</v>
      </c>
      <c r="E19" s="61">
        <f t="shared" si="0"/>
        <v>9</v>
      </c>
      <c r="F19" s="60">
        <f>VLOOKUP($A19,'Return Data'!$B$7:$R$2292,11,0)</f>
        <v>11.1823</v>
      </c>
      <c r="G19" s="61">
        <f t="shared" si="1"/>
        <v>8</v>
      </c>
      <c r="H19" s="60">
        <f>VLOOKUP($A19,'Return Data'!$B$7:$R$2292,12,0)</f>
        <v>3.4207999999999998</v>
      </c>
      <c r="I19" s="61">
        <f t="shared" si="2"/>
        <v>8</v>
      </c>
      <c r="J19" s="60">
        <f>VLOOKUP($A19,'Return Data'!$B$7:$R$2292,13,0)</f>
        <v>1.6138999999999999</v>
      </c>
      <c r="K19" s="61">
        <f t="shared" si="3"/>
        <v>4</v>
      </c>
      <c r="L19" s="60">
        <f>VLOOKUP($A19,'Return Data'!$B$7:$R$2292,17,0)</f>
        <v>22.606999999999999</v>
      </c>
      <c r="M19" s="61">
        <f t="shared" si="4"/>
        <v>7</v>
      </c>
      <c r="N19" s="60">
        <f>VLOOKUP($A19,'Return Data'!$B$7:$R$2292,14,0)</f>
        <v>22.742699999999999</v>
      </c>
      <c r="O19" s="61">
        <f t="shared" si="5"/>
        <v>8</v>
      </c>
      <c r="P19" s="60">
        <f>VLOOKUP($A19,'Return Data'!$B$7:$R$2292,15,0)</f>
        <v>13.9224</v>
      </c>
      <c r="Q19" s="61">
        <f t="shared" si="6"/>
        <v>5</v>
      </c>
      <c r="R19" s="60">
        <f>VLOOKUP($A19,'Return Data'!$B$7:$R$2292,16,0)</f>
        <v>19.791</v>
      </c>
      <c r="S19" s="62">
        <f t="shared" si="7"/>
        <v>5</v>
      </c>
    </row>
    <row r="20" spans="1:19" x14ac:dyDescent="0.3">
      <c r="A20" s="58" t="s">
        <v>1077</v>
      </c>
      <c r="B20" s="59">
        <f>VLOOKUP($A20,'Return Data'!$B$7:$R$2292,3,0)</f>
        <v>44942</v>
      </c>
      <c r="C20" s="60">
        <f>VLOOKUP($A20,'Return Data'!$B$7:$R$2292,4,0)</f>
        <v>19.202200000000001</v>
      </c>
      <c r="D20" s="60">
        <f>VLOOKUP($A20,'Return Data'!$B$7:$R$2292,10,0)</f>
        <v>1.5828</v>
      </c>
      <c r="E20" s="61">
        <f t="shared" si="0"/>
        <v>11</v>
      </c>
      <c r="F20" s="60">
        <f>VLOOKUP($A20,'Return Data'!$B$7:$R$2292,11,0)</f>
        <v>10.993499999999999</v>
      </c>
      <c r="G20" s="61">
        <f t="shared" si="1"/>
        <v>10</v>
      </c>
      <c r="H20" s="60">
        <f>VLOOKUP($A20,'Return Data'!$B$7:$R$2292,12,0)</f>
        <v>0.57299999999999995</v>
      </c>
      <c r="I20" s="61">
        <f t="shared" si="2"/>
        <v>19</v>
      </c>
      <c r="J20" s="60">
        <f>VLOOKUP($A20,'Return Data'!$B$7:$R$2292,13,0)</f>
        <v>-3.1429999999999998</v>
      </c>
      <c r="K20" s="61">
        <f t="shared" si="3"/>
        <v>17</v>
      </c>
      <c r="L20" s="60">
        <f>VLOOKUP($A20,'Return Data'!$B$7:$R$2292,17,0)</f>
        <v>22.674600000000002</v>
      </c>
      <c r="M20" s="61">
        <f t="shared" si="4"/>
        <v>6</v>
      </c>
      <c r="N20" s="60">
        <f>VLOOKUP($A20,'Return Data'!$B$7:$R$2292,14,0)</f>
        <v>22.284300000000002</v>
      </c>
      <c r="O20" s="61">
        <f t="shared" si="5"/>
        <v>10</v>
      </c>
      <c r="P20" s="60"/>
      <c r="Q20" s="61"/>
      <c r="R20" s="60">
        <f>VLOOKUP($A20,'Return Data'!$B$7:$R$2292,16,0)</f>
        <v>14.0451</v>
      </c>
      <c r="S20" s="62">
        <f t="shared" si="7"/>
        <v>23</v>
      </c>
    </row>
    <row r="21" spans="1:19" x14ac:dyDescent="0.3">
      <c r="A21" s="58" t="s">
        <v>1079</v>
      </c>
      <c r="B21" s="59">
        <f>VLOOKUP($A21,'Return Data'!$B$7:$R$2292,3,0)</f>
        <v>44942</v>
      </c>
      <c r="C21" s="60">
        <f>VLOOKUP($A21,'Return Data'!$B$7:$R$2292,4,0)</f>
        <v>22.728000000000002</v>
      </c>
      <c r="D21" s="60">
        <f>VLOOKUP($A21,'Return Data'!$B$7:$R$2292,10,0)</f>
        <v>2.4476</v>
      </c>
      <c r="E21" s="61">
        <f t="shared" si="0"/>
        <v>6</v>
      </c>
      <c r="F21" s="60">
        <f>VLOOKUP($A21,'Return Data'!$B$7:$R$2292,11,0)</f>
        <v>10.383699999999999</v>
      </c>
      <c r="G21" s="61">
        <f t="shared" si="1"/>
        <v>11</v>
      </c>
      <c r="H21" s="60">
        <f>VLOOKUP($A21,'Return Data'!$B$7:$R$2292,12,0)</f>
        <v>3.2292999999999998</v>
      </c>
      <c r="I21" s="61">
        <f t="shared" si="2"/>
        <v>9</v>
      </c>
      <c r="J21" s="60">
        <f>VLOOKUP($A21,'Return Data'!$B$7:$R$2292,13,0)</f>
        <v>3.0800000000000001E-2</v>
      </c>
      <c r="K21" s="61">
        <f t="shared" si="3"/>
        <v>7</v>
      </c>
      <c r="L21" s="60">
        <f>VLOOKUP($A21,'Return Data'!$B$7:$R$2292,17,0)</f>
        <v>21.991099999999999</v>
      </c>
      <c r="M21" s="61">
        <f t="shared" si="4"/>
        <v>8</v>
      </c>
      <c r="N21" s="60">
        <f>VLOOKUP($A21,'Return Data'!$B$7:$R$2292,14,0)</f>
        <v>24.238399999999999</v>
      </c>
      <c r="O21" s="61">
        <f t="shared" si="5"/>
        <v>4</v>
      </c>
      <c r="P21" s="60"/>
      <c r="Q21" s="61"/>
      <c r="R21" s="60">
        <f>VLOOKUP($A21,'Return Data'!$B$7:$R$2292,16,0)</f>
        <v>26.683199999999999</v>
      </c>
      <c r="S21" s="62">
        <f t="shared" si="7"/>
        <v>2</v>
      </c>
    </row>
    <row r="22" spans="1:19" x14ac:dyDescent="0.3">
      <c r="A22" s="58" t="s">
        <v>2001</v>
      </c>
      <c r="B22" s="59">
        <f>VLOOKUP($A22,'Return Data'!$B$7:$R$2292,3,0)</f>
        <v>44942</v>
      </c>
      <c r="C22" s="60">
        <f>VLOOKUP($A22,'Return Data'!$B$7:$R$2292,4,0)</f>
        <v>56.428100000000001</v>
      </c>
      <c r="D22" s="60">
        <f>VLOOKUP($A22,'Return Data'!$B$7:$R$2292,10,0)</f>
        <v>-0.53939999999999999</v>
      </c>
      <c r="E22" s="61">
        <f t="shared" si="0"/>
        <v>18</v>
      </c>
      <c r="F22" s="60">
        <f>VLOOKUP($A22,'Return Data'!$B$7:$R$2292,11,0)</f>
        <v>14.915699999999999</v>
      </c>
      <c r="G22" s="61">
        <f t="shared" si="1"/>
        <v>3</v>
      </c>
      <c r="H22" s="60">
        <f>VLOOKUP($A22,'Return Data'!$B$7:$R$2292,12,0)</f>
        <v>8.6</v>
      </c>
      <c r="I22" s="61">
        <f t="shared" si="2"/>
        <v>2</v>
      </c>
      <c r="J22" s="60">
        <f>VLOOKUP($A22,'Return Data'!$B$7:$R$2292,13,0)</f>
        <v>7.5731000000000002</v>
      </c>
      <c r="K22" s="61">
        <f t="shared" si="3"/>
        <v>3</v>
      </c>
      <c r="L22" s="60">
        <f>VLOOKUP($A22,'Return Data'!$B$7:$R$2292,17,0)</f>
        <v>31.6922</v>
      </c>
      <c r="M22" s="61">
        <f t="shared" si="4"/>
        <v>2</v>
      </c>
      <c r="N22" s="60">
        <f>VLOOKUP($A22,'Return Data'!$B$7:$R$2292,14,0)</f>
        <v>23.546500000000002</v>
      </c>
      <c r="O22" s="61">
        <f t="shared" si="5"/>
        <v>6</v>
      </c>
      <c r="P22" s="60">
        <f>VLOOKUP($A22,'Return Data'!$B$7:$R$2292,15,0)</f>
        <v>14.4817</v>
      </c>
      <c r="Q22" s="61">
        <f t="shared" ref="Q22:Q29" si="8">RANK(P22,P$8:P$31,0)</f>
        <v>4</v>
      </c>
      <c r="R22" s="60">
        <f>VLOOKUP($A22,'Return Data'!$B$7:$R$2292,16,0)</f>
        <v>21.4649</v>
      </c>
      <c r="S22" s="62">
        <f t="shared" si="7"/>
        <v>3</v>
      </c>
    </row>
    <row r="23" spans="1:19" x14ac:dyDescent="0.3">
      <c r="A23" s="58" t="s">
        <v>1082</v>
      </c>
      <c r="B23" s="59">
        <f>VLOOKUP($A23,'Return Data'!$B$7:$R$2292,3,0)</f>
        <v>44942</v>
      </c>
      <c r="C23" s="60">
        <f>VLOOKUP($A23,'Return Data'!$B$7:$R$2292,4,0)</f>
        <v>2311.2294000000002</v>
      </c>
      <c r="D23" s="60">
        <f>VLOOKUP($A23,'Return Data'!$B$7:$R$2292,10,0)</f>
        <v>1.6419999999999999</v>
      </c>
      <c r="E23" s="61">
        <f t="shared" si="0"/>
        <v>10</v>
      </c>
      <c r="F23" s="60">
        <f>VLOOKUP($A23,'Return Data'!$B$7:$R$2292,11,0)</f>
        <v>11.4682</v>
      </c>
      <c r="G23" s="61">
        <f t="shared" si="1"/>
        <v>6</v>
      </c>
      <c r="H23" s="60">
        <f>VLOOKUP($A23,'Return Data'!$B$7:$R$2292,12,0)</f>
        <v>4.5425000000000004</v>
      </c>
      <c r="I23" s="61">
        <f t="shared" si="2"/>
        <v>6</v>
      </c>
      <c r="J23" s="60">
        <f>VLOOKUP($A23,'Return Data'!$B$7:$R$2292,13,0)</f>
        <v>0.85829999999999995</v>
      </c>
      <c r="K23" s="61">
        <f t="shared" si="3"/>
        <v>5</v>
      </c>
      <c r="L23" s="60">
        <f>VLOOKUP($A23,'Return Data'!$B$7:$R$2292,17,0)</f>
        <v>21.9101</v>
      </c>
      <c r="M23" s="61">
        <f t="shared" si="4"/>
        <v>9</v>
      </c>
      <c r="N23" s="60">
        <f>VLOOKUP($A23,'Return Data'!$B$7:$R$2292,14,0)</f>
        <v>22.485800000000001</v>
      </c>
      <c r="O23" s="61">
        <f t="shared" si="5"/>
        <v>9</v>
      </c>
      <c r="P23" s="60">
        <f>VLOOKUP($A23,'Return Data'!$B$7:$R$2292,15,0)</f>
        <v>13.078200000000001</v>
      </c>
      <c r="Q23" s="61">
        <f t="shared" si="8"/>
        <v>6</v>
      </c>
      <c r="R23" s="60">
        <f>VLOOKUP($A23,'Return Data'!$B$7:$R$2292,16,0)</f>
        <v>16.3367</v>
      </c>
      <c r="S23" s="62">
        <f t="shared" si="7"/>
        <v>19</v>
      </c>
    </row>
    <row r="24" spans="1:19" x14ac:dyDescent="0.3">
      <c r="A24" s="58" t="s">
        <v>1083</v>
      </c>
      <c r="B24" s="59">
        <f>VLOOKUP($A24,'Return Data'!$B$7:$R$2292,3,0)</f>
        <v>44942</v>
      </c>
      <c r="C24" s="60">
        <f>VLOOKUP($A24,'Return Data'!$B$7:$R$2292,4,0)</f>
        <v>48.62</v>
      </c>
      <c r="D24" s="60">
        <f>VLOOKUP($A24,'Return Data'!$B$7:$R$2292,10,0)</f>
        <v>-1.4593</v>
      </c>
      <c r="E24" s="61">
        <f t="shared" si="0"/>
        <v>20</v>
      </c>
      <c r="F24" s="60">
        <f>VLOOKUP($A24,'Return Data'!$B$7:$R$2292,11,0)</f>
        <v>7.9005999999999998</v>
      </c>
      <c r="G24" s="61">
        <f t="shared" si="1"/>
        <v>17</v>
      </c>
      <c r="H24" s="60">
        <f>VLOOKUP($A24,'Return Data'!$B$7:$R$2292,12,0)</f>
        <v>2.0785</v>
      </c>
      <c r="I24" s="61">
        <f t="shared" si="2"/>
        <v>13</v>
      </c>
      <c r="J24" s="60">
        <f>VLOOKUP($A24,'Return Data'!$B$7:$R$2292,13,0)</f>
        <v>-4.4794</v>
      </c>
      <c r="K24" s="61">
        <f t="shared" si="3"/>
        <v>18</v>
      </c>
      <c r="L24" s="60">
        <f>VLOOKUP($A24,'Return Data'!$B$7:$R$2292,17,0)</f>
        <v>25.257300000000001</v>
      </c>
      <c r="M24" s="61">
        <f t="shared" si="4"/>
        <v>3</v>
      </c>
      <c r="N24" s="60">
        <f>VLOOKUP($A24,'Return Data'!$B$7:$R$2292,14,0)</f>
        <v>33.236899999999999</v>
      </c>
      <c r="O24" s="61">
        <f t="shared" si="5"/>
        <v>2</v>
      </c>
      <c r="P24" s="60">
        <f>VLOOKUP($A24,'Return Data'!$B$7:$R$2292,15,0)</f>
        <v>17.617999999999999</v>
      </c>
      <c r="Q24" s="61">
        <f t="shared" si="8"/>
        <v>2</v>
      </c>
      <c r="R24" s="60">
        <f>VLOOKUP($A24,'Return Data'!$B$7:$R$2292,16,0)</f>
        <v>18.914899999999999</v>
      </c>
      <c r="S24" s="62">
        <f t="shared" si="7"/>
        <v>8</v>
      </c>
    </row>
    <row r="25" spans="1:19" x14ac:dyDescent="0.3">
      <c r="A25" s="58" t="s">
        <v>1088</v>
      </c>
      <c r="B25" s="59">
        <f>VLOOKUP($A25,'Return Data'!$B$7:$R$2292,3,0)</f>
        <v>44942</v>
      </c>
      <c r="C25" s="60">
        <f>VLOOKUP($A25,'Return Data'!$B$7:$R$2292,4,0)</f>
        <v>151.41800000000001</v>
      </c>
      <c r="D25" s="60">
        <f>VLOOKUP($A25,'Return Data'!$B$7:$R$2292,10,0)</f>
        <v>8.9187999999999992</v>
      </c>
      <c r="E25" s="61">
        <f t="shared" si="0"/>
        <v>1</v>
      </c>
      <c r="F25" s="60">
        <f>VLOOKUP($A25,'Return Data'!$B$7:$R$2292,11,0)</f>
        <v>20.241199999999999</v>
      </c>
      <c r="G25" s="61">
        <f t="shared" si="1"/>
        <v>1</v>
      </c>
      <c r="H25" s="60">
        <f>VLOOKUP($A25,'Return Data'!$B$7:$R$2292,12,0)</f>
        <v>8.5074000000000005</v>
      </c>
      <c r="I25" s="61">
        <f t="shared" si="2"/>
        <v>3</v>
      </c>
      <c r="J25" s="60">
        <f>VLOOKUP($A25,'Return Data'!$B$7:$R$2292,13,0)</f>
        <v>15.3005</v>
      </c>
      <c r="K25" s="61">
        <f t="shared" si="3"/>
        <v>1</v>
      </c>
      <c r="L25" s="60">
        <f>VLOOKUP($A25,'Return Data'!$B$7:$R$2292,17,0)</f>
        <v>33.440199999999997</v>
      </c>
      <c r="M25" s="61">
        <f t="shared" si="4"/>
        <v>1</v>
      </c>
      <c r="N25" s="60">
        <f>VLOOKUP($A25,'Return Data'!$B$7:$R$2292,14,0)</f>
        <v>37.1873</v>
      </c>
      <c r="O25" s="61">
        <f t="shared" si="5"/>
        <v>1</v>
      </c>
      <c r="P25" s="60">
        <f>VLOOKUP($A25,'Return Data'!$B$7:$R$2292,15,0)</f>
        <v>21.038799999999998</v>
      </c>
      <c r="Q25" s="61">
        <f t="shared" si="8"/>
        <v>1</v>
      </c>
      <c r="R25" s="60">
        <f>VLOOKUP($A25,'Return Data'!$B$7:$R$2292,16,0)</f>
        <v>17.2806</v>
      </c>
      <c r="S25" s="62">
        <f t="shared" si="7"/>
        <v>17</v>
      </c>
    </row>
    <row r="26" spans="1:19" x14ac:dyDescent="0.3">
      <c r="A26" s="58" t="s">
        <v>1089</v>
      </c>
      <c r="B26" s="59">
        <f>VLOOKUP($A26,'Return Data'!$B$7:$R$2292,3,0)</f>
        <v>44942</v>
      </c>
      <c r="C26" s="60">
        <f>VLOOKUP($A26,'Return Data'!$B$7:$R$2292,4,0)</f>
        <v>158.00540000000001</v>
      </c>
      <c r="D26" s="60">
        <f>VLOOKUP($A26,'Return Data'!$B$7:$R$2292,10,0)</f>
        <v>-1.8238000000000001</v>
      </c>
      <c r="E26" s="61">
        <f t="shared" si="0"/>
        <v>21</v>
      </c>
      <c r="F26" s="60">
        <f>VLOOKUP($A26,'Return Data'!$B$7:$R$2292,11,0)</f>
        <v>7.2461000000000002</v>
      </c>
      <c r="G26" s="61">
        <f t="shared" si="1"/>
        <v>20</v>
      </c>
      <c r="H26" s="60">
        <f>VLOOKUP($A26,'Return Data'!$B$7:$R$2292,12,0)</f>
        <v>2.4718</v>
      </c>
      <c r="I26" s="61">
        <f t="shared" si="2"/>
        <v>12</v>
      </c>
      <c r="J26" s="60">
        <f>VLOOKUP($A26,'Return Data'!$B$7:$R$2292,13,0)</f>
        <v>-2.5356999999999998</v>
      </c>
      <c r="K26" s="61">
        <f t="shared" si="3"/>
        <v>13</v>
      </c>
      <c r="L26" s="60">
        <f>VLOOKUP($A26,'Return Data'!$B$7:$R$2292,17,0)</f>
        <v>23.3719</v>
      </c>
      <c r="M26" s="61">
        <f t="shared" si="4"/>
        <v>5</v>
      </c>
      <c r="N26" s="60">
        <f>VLOOKUP($A26,'Return Data'!$B$7:$R$2292,14,0)</f>
        <v>25.795400000000001</v>
      </c>
      <c r="O26" s="61">
        <f t="shared" si="5"/>
        <v>3</v>
      </c>
      <c r="P26" s="60">
        <f>VLOOKUP($A26,'Return Data'!$B$7:$R$2292,15,0)</f>
        <v>11.684200000000001</v>
      </c>
      <c r="Q26" s="61">
        <f t="shared" si="8"/>
        <v>10</v>
      </c>
      <c r="R26" s="60">
        <f>VLOOKUP($A26,'Return Data'!$B$7:$R$2292,16,0)</f>
        <v>18.868400000000001</v>
      </c>
      <c r="S26" s="62">
        <f t="shared" si="7"/>
        <v>9</v>
      </c>
    </row>
    <row r="27" spans="1:19" x14ac:dyDescent="0.3">
      <c r="A27" s="58" t="s">
        <v>1091</v>
      </c>
      <c r="B27" s="59">
        <f>VLOOKUP($A27,'Return Data'!$B$7:$R$2292,3,0)</f>
        <v>44942</v>
      </c>
      <c r="C27" s="60">
        <f>VLOOKUP($A27,'Return Data'!$B$7:$R$2292,4,0)</f>
        <v>786.11059999999998</v>
      </c>
      <c r="D27" s="60">
        <f>VLOOKUP($A27,'Return Data'!$B$7:$R$2292,10,0)</f>
        <v>-0.36780000000000002</v>
      </c>
      <c r="E27" s="61">
        <f t="shared" si="0"/>
        <v>17</v>
      </c>
      <c r="F27" s="60">
        <f>VLOOKUP($A27,'Return Data'!$B$7:$R$2292,11,0)</f>
        <v>11.133100000000001</v>
      </c>
      <c r="G27" s="61">
        <f t="shared" si="1"/>
        <v>9</v>
      </c>
      <c r="H27" s="60">
        <f>VLOOKUP($A27,'Return Data'!$B$7:$R$2292,12,0)</f>
        <v>3.8965999999999998</v>
      </c>
      <c r="I27" s="61">
        <f t="shared" si="2"/>
        <v>7</v>
      </c>
      <c r="J27" s="60">
        <f>VLOOKUP($A27,'Return Data'!$B$7:$R$2292,13,0)</f>
        <v>0.29149999999999998</v>
      </c>
      <c r="K27" s="61">
        <f t="shared" si="3"/>
        <v>6</v>
      </c>
      <c r="L27" s="60">
        <f>VLOOKUP($A27,'Return Data'!$B$7:$R$2292,17,0)</f>
        <v>18.031700000000001</v>
      </c>
      <c r="M27" s="61">
        <f t="shared" si="4"/>
        <v>15</v>
      </c>
      <c r="N27" s="60">
        <f>VLOOKUP($A27,'Return Data'!$B$7:$R$2292,14,0)</f>
        <v>15.8103</v>
      </c>
      <c r="O27" s="61">
        <f t="shared" si="5"/>
        <v>21</v>
      </c>
      <c r="P27" s="60">
        <f>VLOOKUP($A27,'Return Data'!$B$7:$R$2292,15,0)</f>
        <v>7.0617000000000001</v>
      </c>
      <c r="Q27" s="61">
        <f t="shared" si="8"/>
        <v>20</v>
      </c>
      <c r="R27" s="60">
        <f>VLOOKUP($A27,'Return Data'!$B$7:$R$2292,16,0)</f>
        <v>16.215299999999999</v>
      </c>
      <c r="S27" s="62">
        <f t="shared" si="7"/>
        <v>20</v>
      </c>
    </row>
    <row r="28" spans="1:19" x14ac:dyDescent="0.3">
      <c r="A28" s="58" t="s">
        <v>1092</v>
      </c>
      <c r="B28" s="59">
        <f>VLOOKUP($A28,'Return Data'!$B$7:$R$2292,3,0)</f>
        <v>44942</v>
      </c>
      <c r="C28" s="60">
        <f>VLOOKUP($A28,'Return Data'!$B$7:$R$2292,4,0)</f>
        <v>270.46800000000002</v>
      </c>
      <c r="D28" s="60">
        <f>VLOOKUP($A28,'Return Data'!$B$7:$R$2292,10,0)</f>
        <v>2.1709999999999998</v>
      </c>
      <c r="E28" s="61">
        <f t="shared" si="0"/>
        <v>7</v>
      </c>
      <c r="F28" s="60">
        <f>VLOOKUP($A28,'Return Data'!$B$7:$R$2292,11,0)</f>
        <v>8.1635000000000009</v>
      </c>
      <c r="G28" s="61">
        <f t="shared" si="1"/>
        <v>16</v>
      </c>
      <c r="H28" s="60">
        <f>VLOOKUP($A28,'Return Data'!$B$7:$R$2292,12,0)</f>
        <v>0.98360000000000003</v>
      </c>
      <c r="I28" s="61">
        <f t="shared" si="2"/>
        <v>18</v>
      </c>
      <c r="J28" s="60">
        <f>VLOOKUP($A28,'Return Data'!$B$7:$R$2292,13,0)</f>
        <v>-2.7652000000000001</v>
      </c>
      <c r="K28" s="61">
        <f t="shared" si="3"/>
        <v>15</v>
      </c>
      <c r="L28" s="60">
        <f>VLOOKUP($A28,'Return Data'!$B$7:$R$2292,17,0)</f>
        <v>17.439900000000002</v>
      </c>
      <c r="M28" s="61">
        <f t="shared" si="4"/>
        <v>18</v>
      </c>
      <c r="N28" s="60">
        <f>VLOOKUP($A28,'Return Data'!$B$7:$R$2292,14,0)</f>
        <v>19.613</v>
      </c>
      <c r="O28" s="61">
        <f t="shared" si="5"/>
        <v>15</v>
      </c>
      <c r="P28" s="60">
        <f>VLOOKUP($A28,'Return Data'!$B$7:$R$2292,15,0)</f>
        <v>11.5267</v>
      </c>
      <c r="Q28" s="61">
        <f t="shared" si="8"/>
        <v>11</v>
      </c>
      <c r="R28" s="60">
        <f>VLOOKUP($A28,'Return Data'!$B$7:$R$2292,16,0)</f>
        <v>18.463799999999999</v>
      </c>
      <c r="S28" s="62">
        <f t="shared" si="7"/>
        <v>11</v>
      </c>
    </row>
    <row r="29" spans="1:19" x14ac:dyDescent="0.3">
      <c r="A29" s="58" t="s">
        <v>1093</v>
      </c>
      <c r="B29" s="59">
        <f>VLOOKUP($A29,'Return Data'!$B$7:$R$2292,3,0)</f>
        <v>44942</v>
      </c>
      <c r="C29" s="60">
        <f>VLOOKUP($A29,'Return Data'!$B$7:$R$2292,4,0)</f>
        <v>80.040000000000006</v>
      </c>
      <c r="D29" s="60">
        <f>VLOOKUP($A29,'Return Data'!$B$7:$R$2292,10,0)</f>
        <v>4.0021000000000004</v>
      </c>
      <c r="E29" s="61">
        <f t="shared" si="0"/>
        <v>3</v>
      </c>
      <c r="F29" s="60">
        <f>VLOOKUP($A29,'Return Data'!$B$7:$R$2292,11,0)</f>
        <v>13.596399999999999</v>
      </c>
      <c r="G29" s="61">
        <f t="shared" si="1"/>
        <v>4</v>
      </c>
      <c r="H29" s="60">
        <f>VLOOKUP($A29,'Return Data'!$B$7:$R$2292,12,0)</f>
        <v>1.2524</v>
      </c>
      <c r="I29" s="61">
        <f t="shared" si="2"/>
        <v>15</v>
      </c>
      <c r="J29" s="60">
        <f>VLOOKUP($A29,'Return Data'!$B$7:$R$2292,13,0)</f>
        <v>-0.12479999999999999</v>
      </c>
      <c r="K29" s="61">
        <f t="shared" si="3"/>
        <v>8</v>
      </c>
      <c r="L29" s="60">
        <f>VLOOKUP($A29,'Return Data'!$B$7:$R$2292,17,0)</f>
        <v>16.995200000000001</v>
      </c>
      <c r="M29" s="61">
        <f t="shared" si="4"/>
        <v>19</v>
      </c>
      <c r="N29" s="60">
        <f>VLOOKUP($A29,'Return Data'!$B$7:$R$2292,14,0)</f>
        <v>19.474900000000002</v>
      </c>
      <c r="O29" s="61">
        <f t="shared" si="5"/>
        <v>16</v>
      </c>
      <c r="P29" s="60">
        <f>VLOOKUP($A29,'Return Data'!$B$7:$R$2292,15,0)</f>
        <v>10.793799999999999</v>
      </c>
      <c r="Q29" s="61">
        <f t="shared" si="8"/>
        <v>13</v>
      </c>
      <c r="R29" s="60">
        <f>VLOOKUP($A29,'Return Data'!$B$7:$R$2292,16,0)</f>
        <v>16.1997</v>
      </c>
      <c r="S29" s="62">
        <f t="shared" si="7"/>
        <v>21</v>
      </c>
    </row>
    <row r="30" spans="1:19" x14ac:dyDescent="0.3">
      <c r="A30" s="58" t="s">
        <v>1095</v>
      </c>
      <c r="B30" s="59">
        <f>VLOOKUP($A30,'Return Data'!$B$7:$R$2292,3,0)</f>
        <v>44942</v>
      </c>
      <c r="C30" s="60">
        <f>VLOOKUP($A30,'Return Data'!$B$7:$R$2292,4,0)</f>
        <v>28.46</v>
      </c>
      <c r="D30" s="60">
        <f>VLOOKUP($A30,'Return Data'!$B$7:$R$2292,10,0)</f>
        <v>-4.0458999999999996</v>
      </c>
      <c r="E30" s="61">
        <f t="shared" si="0"/>
        <v>24</v>
      </c>
      <c r="F30" s="60">
        <f>VLOOKUP($A30,'Return Data'!$B$7:$R$2292,11,0)</f>
        <v>5.7992999999999997</v>
      </c>
      <c r="G30" s="61">
        <f t="shared" si="1"/>
        <v>22</v>
      </c>
      <c r="H30" s="60">
        <f>VLOOKUP($A30,'Return Data'!$B$7:$R$2292,12,0)</f>
        <v>1.0652999999999999</v>
      </c>
      <c r="I30" s="61">
        <f t="shared" si="2"/>
        <v>17</v>
      </c>
      <c r="J30" s="60">
        <f>VLOOKUP($A30,'Return Data'!$B$7:$R$2292,13,0)</f>
        <v>-5.0384000000000002</v>
      </c>
      <c r="K30" s="61">
        <f t="shared" si="3"/>
        <v>20</v>
      </c>
      <c r="L30" s="60">
        <f>VLOOKUP($A30,'Return Data'!$B$7:$R$2292,17,0)</f>
        <v>20.716200000000001</v>
      </c>
      <c r="M30" s="61">
        <f t="shared" si="4"/>
        <v>11</v>
      </c>
      <c r="N30" s="60"/>
      <c r="O30" s="61"/>
      <c r="P30" s="60"/>
      <c r="Q30" s="61"/>
      <c r="R30" s="60">
        <f>VLOOKUP($A30,'Return Data'!$B$7:$R$2292,16,0)</f>
        <v>44.918300000000002</v>
      </c>
      <c r="S30" s="62">
        <f t="shared" si="7"/>
        <v>1</v>
      </c>
    </row>
    <row r="31" spans="1:19" x14ac:dyDescent="0.3">
      <c r="A31" s="58" t="s">
        <v>1750</v>
      </c>
      <c r="B31" s="59">
        <f>VLOOKUP($A31,'Return Data'!$B$7:$R$2292,3,0)</f>
        <v>44942</v>
      </c>
      <c r="C31" s="60">
        <f>VLOOKUP($A31,'Return Data'!$B$7:$R$2292,4,0)</f>
        <v>203.1395</v>
      </c>
      <c r="D31" s="60">
        <f>VLOOKUP($A31,'Return Data'!$B$7:$R$2292,10,0)</f>
        <v>-1.2990999999999999</v>
      </c>
      <c r="E31" s="61">
        <f t="shared" si="0"/>
        <v>19</v>
      </c>
      <c r="F31" s="60">
        <f>VLOOKUP($A31,'Return Data'!$B$7:$R$2292,11,0)</f>
        <v>8.2225000000000001</v>
      </c>
      <c r="G31" s="61">
        <f t="shared" si="1"/>
        <v>15</v>
      </c>
      <c r="H31" s="60">
        <f>VLOOKUP($A31,'Return Data'!$B$7:$R$2292,12,0)</f>
        <v>1.0813999999999999</v>
      </c>
      <c r="I31" s="61">
        <f t="shared" si="2"/>
        <v>16</v>
      </c>
      <c r="J31" s="60">
        <f>VLOOKUP($A31,'Return Data'!$B$7:$R$2292,13,0)</f>
        <v>-4.7294999999999998</v>
      </c>
      <c r="K31" s="61">
        <f t="shared" si="3"/>
        <v>19</v>
      </c>
      <c r="L31" s="60">
        <f>VLOOKUP($A31,'Return Data'!$B$7:$R$2292,17,0)</f>
        <v>17.561800000000002</v>
      </c>
      <c r="M31" s="61">
        <f t="shared" si="4"/>
        <v>16</v>
      </c>
      <c r="N31" s="60">
        <f>VLOOKUP($A31,'Return Data'!$B$7:$R$2292,14,0)</f>
        <v>22.195</v>
      </c>
      <c r="O31" s="61">
        <f>RANK(N31,N$8:N$31,0)</f>
        <v>11</v>
      </c>
      <c r="P31" s="60">
        <f>VLOOKUP($A31,'Return Data'!$B$7:$R$2292,15,0)</f>
        <v>10.6137</v>
      </c>
      <c r="Q31" s="61">
        <f>RANK(P31,P$8:P$31,0)</f>
        <v>14</v>
      </c>
      <c r="R31" s="60">
        <f>VLOOKUP($A31,'Return Data'!$B$7:$R$2292,16,0)</f>
        <v>18.6846</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0.94992500000000002</v>
      </c>
      <c r="E33" s="69"/>
      <c r="F33" s="70">
        <f>AVERAGE(F8:F31)</f>
        <v>9.9638666666666662</v>
      </c>
      <c r="G33" s="69"/>
      <c r="H33" s="70">
        <f>AVERAGE(H8:H31)</f>
        <v>2.4716041666666668</v>
      </c>
      <c r="I33" s="69"/>
      <c r="J33" s="70">
        <f>AVERAGE(J8:J31)</f>
        <v>-1.3963458333333334</v>
      </c>
      <c r="K33" s="69"/>
      <c r="L33" s="70">
        <f>AVERAGE(L8:L31)</f>
        <v>20.066479166666667</v>
      </c>
      <c r="M33" s="69"/>
      <c r="N33" s="70">
        <f>AVERAGE(N8:N31)</f>
        <v>21.551056521739127</v>
      </c>
      <c r="O33" s="69"/>
      <c r="P33" s="70">
        <f>AVERAGE(P8:P31)</f>
        <v>11.696261904761906</v>
      </c>
      <c r="Q33" s="69"/>
      <c r="R33" s="70">
        <f>AVERAGE(R8:R31)</f>
        <v>19.133654166666666</v>
      </c>
      <c r="S33" s="71"/>
    </row>
    <row r="34" spans="1:19" x14ac:dyDescent="0.3">
      <c r="A34" s="68" t="s">
        <v>28</v>
      </c>
      <c r="B34" s="69"/>
      <c r="C34" s="69"/>
      <c r="D34" s="70">
        <f>MIN(D8:D31)</f>
        <v>-4.0458999999999996</v>
      </c>
      <c r="E34" s="69"/>
      <c r="F34" s="70">
        <f>MIN(F8:F31)</f>
        <v>3.5676999999999999</v>
      </c>
      <c r="G34" s="69"/>
      <c r="H34" s="70">
        <f>MIN(H8:H31)</f>
        <v>-4.8403</v>
      </c>
      <c r="I34" s="69"/>
      <c r="J34" s="70">
        <f>MIN(J8:J31)</f>
        <v>-9.0319000000000003</v>
      </c>
      <c r="K34" s="69"/>
      <c r="L34" s="70">
        <f>MIN(L8:L31)</f>
        <v>9.3317999999999994</v>
      </c>
      <c r="M34" s="69"/>
      <c r="N34" s="70">
        <f>MIN(N8:N31)</f>
        <v>13.956300000000001</v>
      </c>
      <c r="O34" s="69"/>
      <c r="P34" s="70">
        <f>MIN(P8:P31)</f>
        <v>7.0065</v>
      </c>
      <c r="Q34" s="69"/>
      <c r="R34" s="70">
        <f>MIN(R8:R31)</f>
        <v>10.536099999999999</v>
      </c>
      <c r="S34" s="71"/>
    </row>
    <row r="35" spans="1:19" ht="15" thickBot="1" x14ac:dyDescent="0.35">
      <c r="A35" s="72" t="s">
        <v>29</v>
      </c>
      <c r="B35" s="73"/>
      <c r="C35" s="73"/>
      <c r="D35" s="74">
        <f>MAX(D8:D31)</f>
        <v>8.9187999999999992</v>
      </c>
      <c r="E35" s="73"/>
      <c r="F35" s="74">
        <f>MAX(F8:F31)</f>
        <v>20.241199999999999</v>
      </c>
      <c r="G35" s="73"/>
      <c r="H35" s="74">
        <f>MAX(H8:H31)</f>
        <v>9.9641999999999999</v>
      </c>
      <c r="I35" s="73"/>
      <c r="J35" s="74">
        <f>MAX(J8:J31)</f>
        <v>15.3005</v>
      </c>
      <c r="K35" s="73"/>
      <c r="L35" s="74">
        <f>MAX(L8:L31)</f>
        <v>33.440199999999997</v>
      </c>
      <c r="M35" s="73"/>
      <c r="N35" s="74">
        <f>MAX(N8:N31)</f>
        <v>37.1873</v>
      </c>
      <c r="O35" s="73"/>
      <c r="P35" s="74">
        <f>MAX(P8:P31)</f>
        <v>21.038799999999998</v>
      </c>
      <c r="Q35" s="73"/>
      <c r="R35" s="74">
        <f>MAX(R8:R31)</f>
        <v>44.918300000000002</v>
      </c>
      <c r="S35" s="75"/>
    </row>
    <row r="36" spans="1:19" x14ac:dyDescent="0.3">
      <c r="A36" s="99" t="s">
        <v>428</v>
      </c>
    </row>
    <row r="37" spans="1:19" x14ac:dyDescent="0.3">
      <c r="A37" s="14" t="s">
        <v>340</v>
      </c>
    </row>
  </sheetData>
  <sheetProtection algorithmName="SHA-512" hashValue="I+2663JutG1M8vsgtXsYcHE9iPDHWfpWFqT2xS71ZFTKuUKJml2vqGeHfOC+tfaWTZR9+sqkj2YMNqNCBw/bbA==" saltValue="xf/CJhFyz5xXrFqrt7etz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1055</v>
      </c>
      <c r="B8" s="59">
        <f>VLOOKUP($A8,'Return Data'!$B$7:$R$2292,3,0)</f>
        <v>44942</v>
      </c>
      <c r="C8" s="60">
        <f>VLOOKUP($A8,'Return Data'!$B$7:$R$2292,4,0)</f>
        <v>448.46</v>
      </c>
      <c r="D8" s="60">
        <f>VLOOKUP($A8,'Return Data'!$B$7:$R$2292,10,0)</f>
        <v>-2.4260000000000002</v>
      </c>
      <c r="E8" s="61">
        <f t="shared" ref="E8:E31" si="0">RANK(D8,D$8:D$31,0)</f>
        <v>22</v>
      </c>
      <c r="F8" s="60">
        <f>VLOOKUP($A8,'Return Data'!$B$7:$R$2292,11,0)</f>
        <v>3.0634999999999999</v>
      </c>
      <c r="G8" s="61">
        <f t="shared" ref="G8:G31" si="1">RANK(F8,F$8:F$31,0)</f>
        <v>24</v>
      </c>
      <c r="H8" s="60">
        <f>VLOOKUP($A8,'Return Data'!$B$7:$R$2292,12,0)</f>
        <v>-5.5098000000000003</v>
      </c>
      <c r="I8" s="61">
        <f t="shared" ref="I8:I31" si="2">RANK(H8,H$8:H$31,0)</f>
        <v>24</v>
      </c>
      <c r="J8" s="60">
        <f>VLOOKUP($A8,'Return Data'!$B$7:$R$2292,13,0)</f>
        <v>-9.8391999999999999</v>
      </c>
      <c r="K8" s="61">
        <f t="shared" ref="K8:K31" si="3">RANK(J8,J$8:J$31,0)</f>
        <v>23</v>
      </c>
      <c r="L8" s="60">
        <f>VLOOKUP($A8,'Return Data'!$B$7:$R$2292,17,0)</f>
        <v>16.4483</v>
      </c>
      <c r="M8" s="61">
        <f t="shared" ref="M8:M31" si="4">RANK(L8,L$8:L$31,0)</f>
        <v>16</v>
      </c>
      <c r="N8" s="60">
        <f>VLOOKUP($A8,'Return Data'!$B$7:$R$2292,14,0)</f>
        <v>15.6873</v>
      </c>
      <c r="O8" s="61">
        <f t="shared" ref="O8:O29" si="5">RANK(N8,N$8:N$31,0)</f>
        <v>18</v>
      </c>
      <c r="P8" s="60">
        <f>VLOOKUP($A8,'Return Data'!$B$7:$R$2292,15,0)</f>
        <v>6.04</v>
      </c>
      <c r="Q8" s="61">
        <f t="shared" ref="Q8:Q19" si="6">RANK(P8,P$8:P$31,0)</f>
        <v>20</v>
      </c>
      <c r="R8" s="60">
        <f>VLOOKUP($A8,'Return Data'!$B$7:$R$2292,16,0)</f>
        <v>20.6036</v>
      </c>
      <c r="S8" s="62">
        <f t="shared" ref="S8:S31" si="7">RANK(R8,R$8:R$31,0)</f>
        <v>5</v>
      </c>
    </row>
    <row r="9" spans="1:20" x14ac:dyDescent="0.3">
      <c r="A9" s="58" t="s">
        <v>1058</v>
      </c>
      <c r="B9" s="59">
        <f>VLOOKUP($A9,'Return Data'!$B$7:$R$2292,3,0)</f>
        <v>44942</v>
      </c>
      <c r="C9" s="60">
        <f>VLOOKUP($A9,'Return Data'!$B$7:$R$2292,4,0)</f>
        <v>65.239999999999995</v>
      </c>
      <c r="D9" s="60">
        <f>VLOOKUP($A9,'Return Data'!$B$7:$R$2292,10,0)</f>
        <v>-3.4340000000000002</v>
      </c>
      <c r="E9" s="61">
        <f t="shared" si="0"/>
        <v>23</v>
      </c>
      <c r="F9" s="60">
        <f>VLOOKUP($A9,'Return Data'!$B$7:$R$2292,11,0)</f>
        <v>4.1174999999999997</v>
      </c>
      <c r="G9" s="61">
        <f t="shared" si="1"/>
        <v>23</v>
      </c>
      <c r="H9" s="60">
        <f>VLOOKUP($A9,'Return Data'!$B$7:$R$2292,12,0)</f>
        <v>-3.4054000000000002</v>
      </c>
      <c r="I9" s="61">
        <f t="shared" si="2"/>
        <v>23</v>
      </c>
      <c r="J9" s="60">
        <f>VLOOKUP($A9,'Return Data'!$B$7:$R$2292,13,0)</f>
        <v>-9.2501999999999995</v>
      </c>
      <c r="K9" s="61">
        <f t="shared" si="3"/>
        <v>21</v>
      </c>
      <c r="L9" s="60">
        <f>VLOOKUP($A9,'Return Data'!$B$7:$R$2292,17,0)</f>
        <v>13.1388</v>
      </c>
      <c r="M9" s="61">
        <f t="shared" si="4"/>
        <v>22</v>
      </c>
      <c r="N9" s="60">
        <f>VLOOKUP($A9,'Return Data'!$B$7:$R$2292,14,0)</f>
        <v>16.977399999999999</v>
      </c>
      <c r="O9" s="61">
        <f t="shared" si="5"/>
        <v>17</v>
      </c>
      <c r="P9" s="60">
        <f>VLOOKUP($A9,'Return Data'!$B$7:$R$2292,15,0)</f>
        <v>13.780200000000001</v>
      </c>
      <c r="Q9" s="61">
        <f t="shared" si="6"/>
        <v>3</v>
      </c>
      <c r="R9" s="60">
        <f>VLOOKUP($A9,'Return Data'!$B$7:$R$2292,16,0)</f>
        <v>17.0427</v>
      </c>
      <c r="S9" s="62">
        <f t="shared" si="7"/>
        <v>10</v>
      </c>
    </row>
    <row r="10" spans="1:20" x14ac:dyDescent="0.3">
      <c r="A10" s="58" t="s">
        <v>1949</v>
      </c>
      <c r="B10" s="59">
        <f>VLOOKUP($A10,'Return Data'!$B$7:$R$2292,3,0)</f>
        <v>44942</v>
      </c>
      <c r="C10" s="60">
        <f>VLOOKUP($A10,'Return Data'!$B$7:$R$2292,4,0)</f>
        <v>59.029499999999999</v>
      </c>
      <c r="D10" s="60">
        <f>VLOOKUP($A10,'Return Data'!$B$7:$R$2292,10,0)</f>
        <v>0.56179999999999997</v>
      </c>
      <c r="E10" s="61">
        <f t="shared" si="0"/>
        <v>13</v>
      </c>
      <c r="F10" s="60">
        <f>VLOOKUP($A10,'Return Data'!$B$7:$R$2292,11,0)</f>
        <v>8.2627000000000006</v>
      </c>
      <c r="G10" s="61">
        <f t="shared" si="1"/>
        <v>14</v>
      </c>
      <c r="H10" s="60">
        <f>VLOOKUP($A10,'Return Data'!$B$7:$R$2292,12,0)</f>
        <v>-0.67269999999999996</v>
      </c>
      <c r="I10" s="61">
        <f t="shared" si="2"/>
        <v>19</v>
      </c>
      <c r="J10" s="60">
        <f>VLOOKUP($A10,'Return Data'!$B$7:$R$2292,13,0)</f>
        <v>-2.9455</v>
      </c>
      <c r="K10" s="61">
        <f t="shared" si="3"/>
        <v>12</v>
      </c>
      <c r="L10" s="60">
        <f>VLOOKUP($A10,'Return Data'!$B$7:$R$2292,17,0)</f>
        <v>18.386800000000001</v>
      </c>
      <c r="M10" s="61">
        <f t="shared" si="4"/>
        <v>13</v>
      </c>
      <c r="N10" s="60">
        <f>VLOOKUP($A10,'Return Data'!$B$7:$R$2292,14,0)</f>
        <v>19.072900000000001</v>
      </c>
      <c r="O10" s="61">
        <f t="shared" si="5"/>
        <v>13</v>
      </c>
      <c r="P10" s="60">
        <f>VLOOKUP($A10,'Return Data'!$B$7:$R$2292,15,0)</f>
        <v>9.3469999999999995</v>
      </c>
      <c r="Q10" s="61">
        <f t="shared" si="6"/>
        <v>15</v>
      </c>
      <c r="R10" s="60">
        <f>VLOOKUP($A10,'Return Data'!$B$7:$R$2292,16,0)</f>
        <v>11.2026</v>
      </c>
      <c r="S10" s="62">
        <f t="shared" si="7"/>
        <v>22</v>
      </c>
    </row>
    <row r="11" spans="1:20" x14ac:dyDescent="0.3">
      <c r="A11" s="58" t="s">
        <v>1062</v>
      </c>
      <c r="B11" s="59">
        <f>VLOOKUP($A11,'Return Data'!$B$7:$R$2292,3,0)</f>
        <v>44942</v>
      </c>
      <c r="C11" s="60">
        <f>VLOOKUP($A11,'Return Data'!$B$7:$R$2292,4,0)</f>
        <v>86.177999999999997</v>
      </c>
      <c r="D11" s="60">
        <f>VLOOKUP($A11,'Return Data'!$B$7:$R$2292,10,0)</f>
        <v>3.95E-2</v>
      </c>
      <c r="E11" s="61">
        <f t="shared" si="0"/>
        <v>14</v>
      </c>
      <c r="F11" s="60">
        <f>VLOOKUP($A11,'Return Data'!$B$7:$R$2292,11,0)</f>
        <v>5.8074000000000003</v>
      </c>
      <c r="G11" s="61">
        <f t="shared" si="1"/>
        <v>21</v>
      </c>
      <c r="H11" s="60">
        <f>VLOOKUP($A11,'Return Data'!$B$7:$R$2292,12,0)</f>
        <v>-2.4285999999999999</v>
      </c>
      <c r="I11" s="61">
        <f t="shared" si="2"/>
        <v>22</v>
      </c>
      <c r="J11" s="60">
        <f>VLOOKUP($A11,'Return Data'!$B$7:$R$2292,13,0)</f>
        <v>-9.9480000000000004</v>
      </c>
      <c r="K11" s="61">
        <f t="shared" si="3"/>
        <v>24</v>
      </c>
      <c r="L11" s="60">
        <f>VLOOKUP($A11,'Return Data'!$B$7:$R$2292,17,0)</f>
        <v>8.2514000000000003</v>
      </c>
      <c r="M11" s="61">
        <f t="shared" si="4"/>
        <v>24</v>
      </c>
      <c r="N11" s="60">
        <f>VLOOKUP($A11,'Return Data'!$B$7:$R$2292,14,0)</f>
        <v>12.8583</v>
      </c>
      <c r="O11" s="61">
        <f t="shared" si="5"/>
        <v>23</v>
      </c>
      <c r="P11" s="60">
        <f>VLOOKUP($A11,'Return Data'!$B$7:$R$2292,15,0)</f>
        <v>7.9375</v>
      </c>
      <c r="Q11" s="61">
        <f t="shared" si="6"/>
        <v>17</v>
      </c>
      <c r="R11" s="60">
        <f>VLOOKUP($A11,'Return Data'!$B$7:$R$2292,16,0)</f>
        <v>14.234999999999999</v>
      </c>
      <c r="S11" s="62">
        <f t="shared" si="7"/>
        <v>16</v>
      </c>
    </row>
    <row r="12" spans="1:20" x14ac:dyDescent="0.3">
      <c r="A12" s="58" t="s">
        <v>1064</v>
      </c>
      <c r="B12" s="59">
        <f>VLOOKUP($A12,'Return Data'!$B$7:$R$2292,3,0)</f>
        <v>44942</v>
      </c>
      <c r="C12" s="60">
        <f>VLOOKUP($A12,'Return Data'!$B$7:$R$2292,4,0)</f>
        <v>51.701999999999998</v>
      </c>
      <c r="D12" s="60">
        <f>VLOOKUP($A12,'Return Data'!$B$7:$R$2292,10,0)</f>
        <v>-0.76959999999999995</v>
      </c>
      <c r="E12" s="61">
        <f t="shared" si="0"/>
        <v>17</v>
      </c>
      <c r="F12" s="60">
        <f>VLOOKUP($A12,'Return Data'!$B$7:$R$2292,11,0)</f>
        <v>8.7523999999999997</v>
      </c>
      <c r="G12" s="61">
        <f t="shared" si="1"/>
        <v>13</v>
      </c>
      <c r="H12" s="60">
        <f>VLOOKUP($A12,'Return Data'!$B$7:$R$2292,12,0)</f>
        <v>1.7435</v>
      </c>
      <c r="I12" s="61">
        <f t="shared" si="2"/>
        <v>11</v>
      </c>
      <c r="J12" s="60">
        <f>VLOOKUP($A12,'Return Data'!$B$7:$R$2292,13,0)</f>
        <v>-2.1758999999999999</v>
      </c>
      <c r="K12" s="61">
        <f t="shared" si="3"/>
        <v>10</v>
      </c>
      <c r="L12" s="60">
        <f>VLOOKUP($A12,'Return Data'!$B$7:$R$2292,17,0)</f>
        <v>19.770600000000002</v>
      </c>
      <c r="M12" s="61">
        <f t="shared" si="4"/>
        <v>10</v>
      </c>
      <c r="N12" s="60">
        <f>VLOOKUP($A12,'Return Data'!$B$7:$R$2292,14,0)</f>
        <v>22.284199999999998</v>
      </c>
      <c r="O12" s="61">
        <f t="shared" si="5"/>
        <v>6</v>
      </c>
      <c r="P12" s="60">
        <f>VLOOKUP($A12,'Return Data'!$B$7:$R$2292,15,0)</f>
        <v>10.7356</v>
      </c>
      <c r="Q12" s="61">
        <f t="shared" si="6"/>
        <v>9</v>
      </c>
      <c r="R12" s="60">
        <f>VLOOKUP($A12,'Return Data'!$B$7:$R$2292,16,0)</f>
        <v>11.519500000000001</v>
      </c>
      <c r="S12" s="62">
        <f t="shared" si="7"/>
        <v>21</v>
      </c>
    </row>
    <row r="13" spans="1:20" x14ac:dyDescent="0.3">
      <c r="A13" s="58" t="s">
        <v>1065</v>
      </c>
      <c r="B13" s="59">
        <f>VLOOKUP($A13,'Return Data'!$B$7:$R$2292,3,0)</f>
        <v>44942</v>
      </c>
      <c r="C13" s="60">
        <f>VLOOKUP($A13,'Return Data'!$B$7:$R$2292,4,0)</f>
        <v>1518.9408000000001</v>
      </c>
      <c r="D13" s="60">
        <f>VLOOKUP($A13,'Return Data'!$B$7:$R$2292,10,0)</f>
        <v>1.0394000000000001</v>
      </c>
      <c r="E13" s="61">
        <f t="shared" si="0"/>
        <v>12</v>
      </c>
      <c r="F13" s="60">
        <f>VLOOKUP($A13,'Return Data'!$B$7:$R$2292,11,0)</f>
        <v>11.3576</v>
      </c>
      <c r="G13" s="61">
        <f t="shared" si="1"/>
        <v>5</v>
      </c>
      <c r="H13" s="60">
        <f>VLOOKUP($A13,'Return Data'!$B$7:$R$2292,12,0)</f>
        <v>3.9156</v>
      </c>
      <c r="I13" s="61">
        <f t="shared" si="2"/>
        <v>5</v>
      </c>
      <c r="J13" s="60">
        <f>VLOOKUP($A13,'Return Data'!$B$7:$R$2292,13,0)</f>
        <v>-3.4447000000000001</v>
      </c>
      <c r="K13" s="61">
        <f t="shared" si="3"/>
        <v>14</v>
      </c>
      <c r="L13" s="60">
        <f>VLOOKUP($A13,'Return Data'!$B$7:$R$2292,17,0)</f>
        <v>13.5327</v>
      </c>
      <c r="M13" s="61">
        <f t="shared" si="4"/>
        <v>20</v>
      </c>
      <c r="N13" s="60">
        <f>VLOOKUP($A13,'Return Data'!$B$7:$R$2292,14,0)</f>
        <v>15.0052</v>
      </c>
      <c r="O13" s="61">
        <f t="shared" si="5"/>
        <v>20</v>
      </c>
      <c r="P13" s="60">
        <f>VLOOKUP($A13,'Return Data'!$B$7:$R$2292,15,0)</f>
        <v>8.1449999999999996</v>
      </c>
      <c r="Q13" s="61">
        <f t="shared" si="6"/>
        <v>16</v>
      </c>
      <c r="R13" s="60">
        <f>VLOOKUP($A13,'Return Data'!$B$7:$R$2292,16,0)</f>
        <v>18.8094</v>
      </c>
      <c r="S13" s="62">
        <f t="shared" si="7"/>
        <v>7</v>
      </c>
    </row>
    <row r="14" spans="1:20" x14ac:dyDescent="0.3">
      <c r="A14" s="58" t="s">
        <v>1067</v>
      </c>
      <c r="B14" s="59">
        <f>VLOOKUP($A14,'Return Data'!$B$7:$R$2292,3,0)</f>
        <v>44942</v>
      </c>
      <c r="C14" s="60">
        <f>VLOOKUP($A14,'Return Data'!$B$7:$R$2292,4,0)</f>
        <v>102.643</v>
      </c>
      <c r="D14" s="60">
        <f>VLOOKUP($A14,'Return Data'!$B$7:$R$2292,10,0)</f>
        <v>5.3072999999999997</v>
      </c>
      <c r="E14" s="61">
        <f t="shared" si="0"/>
        <v>2</v>
      </c>
      <c r="F14" s="60">
        <f>VLOOKUP($A14,'Return Data'!$B$7:$R$2292,11,0)</f>
        <v>16.350200000000001</v>
      </c>
      <c r="G14" s="61">
        <f t="shared" si="1"/>
        <v>2</v>
      </c>
      <c r="H14" s="60">
        <f>VLOOKUP($A14,'Return Data'!$B$7:$R$2292,12,0)</f>
        <v>9.3704000000000001</v>
      </c>
      <c r="I14" s="61">
        <f t="shared" si="2"/>
        <v>1</v>
      </c>
      <c r="J14" s="60">
        <f>VLOOKUP($A14,'Return Data'!$B$7:$R$2292,13,0)</f>
        <v>7.2572000000000001</v>
      </c>
      <c r="K14" s="61">
        <f t="shared" si="3"/>
        <v>2</v>
      </c>
      <c r="L14" s="60">
        <f>VLOOKUP($A14,'Return Data'!$B$7:$R$2292,17,0)</f>
        <v>23.374600000000001</v>
      </c>
      <c r="M14" s="61">
        <f t="shared" si="4"/>
        <v>3</v>
      </c>
      <c r="N14" s="60">
        <f>VLOOKUP($A14,'Return Data'!$B$7:$R$2292,14,0)</f>
        <v>22.532800000000002</v>
      </c>
      <c r="O14" s="61">
        <f t="shared" si="5"/>
        <v>4</v>
      </c>
      <c r="P14" s="60">
        <f>VLOOKUP($A14,'Return Data'!$B$7:$R$2292,15,0)</f>
        <v>11.1975</v>
      </c>
      <c r="Q14" s="61">
        <f t="shared" si="6"/>
        <v>8</v>
      </c>
      <c r="R14" s="60">
        <f>VLOOKUP($A14,'Return Data'!$B$7:$R$2292,16,0)</f>
        <v>16.1296</v>
      </c>
      <c r="S14" s="62">
        <f t="shared" si="7"/>
        <v>13</v>
      </c>
    </row>
    <row r="15" spans="1:20" x14ac:dyDescent="0.3">
      <c r="A15" s="102" t="s">
        <v>2046</v>
      </c>
      <c r="B15" s="59">
        <f>VLOOKUP($A15,'Return Data'!$B$7:$R$2292,3,0)</f>
        <v>44942</v>
      </c>
      <c r="C15" s="60">
        <f>VLOOKUP($A15,'Return Data'!$B$7:$R$2292,4,0)</f>
        <v>207.4753</v>
      </c>
      <c r="D15" s="60">
        <f>VLOOKUP($A15,'Return Data'!$B$7:$R$2292,10,0)</f>
        <v>1.6836</v>
      </c>
      <c r="E15" s="61">
        <f t="shared" si="0"/>
        <v>8</v>
      </c>
      <c r="F15" s="60">
        <f>VLOOKUP($A15,'Return Data'!$B$7:$R$2292,11,0)</f>
        <v>6.7754000000000003</v>
      </c>
      <c r="G15" s="61">
        <f t="shared" si="1"/>
        <v>19</v>
      </c>
      <c r="H15" s="60">
        <f>VLOOKUP($A15,'Return Data'!$B$7:$R$2292,12,0)</f>
        <v>0.45279999999999998</v>
      </c>
      <c r="I15" s="61">
        <f t="shared" si="2"/>
        <v>15</v>
      </c>
      <c r="J15" s="60">
        <f>VLOOKUP($A15,'Return Data'!$B$7:$R$2292,13,0)</f>
        <v>-2.8809999999999998</v>
      </c>
      <c r="K15" s="61">
        <f t="shared" si="3"/>
        <v>11</v>
      </c>
      <c r="L15" s="60">
        <f>VLOOKUP($A15,'Return Data'!$B$7:$R$2292,17,0)</f>
        <v>13.1633</v>
      </c>
      <c r="M15" s="61">
        <f t="shared" si="4"/>
        <v>21</v>
      </c>
      <c r="N15" s="60">
        <f>VLOOKUP($A15,'Return Data'!$B$7:$R$2292,14,0)</f>
        <v>14.2341</v>
      </c>
      <c r="O15" s="61">
        <f t="shared" si="5"/>
        <v>22</v>
      </c>
      <c r="P15" s="60">
        <f>VLOOKUP($A15,'Return Data'!$B$7:$R$2292,15,0)</f>
        <v>6.2801</v>
      </c>
      <c r="Q15" s="61">
        <f t="shared" si="6"/>
        <v>18</v>
      </c>
      <c r="R15" s="60">
        <f>VLOOKUP($A15,'Return Data'!$B$7:$R$2292,16,0)</f>
        <v>17.8645</v>
      </c>
      <c r="S15" s="62">
        <f t="shared" si="7"/>
        <v>8</v>
      </c>
    </row>
    <row r="16" spans="1:20" x14ac:dyDescent="0.3">
      <c r="A16" s="58" t="s">
        <v>1069</v>
      </c>
      <c r="B16" s="59">
        <f>VLOOKUP($A16,'Return Data'!$B$7:$R$2292,3,0)</f>
        <v>44942</v>
      </c>
      <c r="C16" s="60">
        <f>VLOOKUP($A16,'Return Data'!$B$7:$R$2292,4,0)</f>
        <v>168.25</v>
      </c>
      <c r="D16" s="60">
        <f>VLOOKUP($A16,'Return Data'!$B$7:$R$2292,10,0)</f>
        <v>2.4228000000000001</v>
      </c>
      <c r="E16" s="61">
        <f t="shared" si="0"/>
        <v>4</v>
      </c>
      <c r="F16" s="60">
        <f>VLOOKUP($A16,'Return Data'!$B$7:$R$2292,11,0)</f>
        <v>9.4451000000000001</v>
      </c>
      <c r="G16" s="61">
        <f t="shared" si="1"/>
        <v>12</v>
      </c>
      <c r="H16" s="60">
        <f>VLOOKUP($A16,'Return Data'!$B$7:$R$2292,12,0)</f>
        <v>4.07</v>
      </c>
      <c r="I16" s="61">
        <f t="shared" si="2"/>
        <v>4</v>
      </c>
      <c r="J16" s="60">
        <f>VLOOKUP($A16,'Return Data'!$B$7:$R$2292,13,0)</f>
        <v>-1.1747000000000001</v>
      </c>
      <c r="K16" s="61">
        <f t="shared" si="3"/>
        <v>8</v>
      </c>
      <c r="L16" s="60">
        <f>VLOOKUP($A16,'Return Data'!$B$7:$R$2292,17,0)</f>
        <v>19.093</v>
      </c>
      <c r="M16" s="61">
        <f t="shared" si="4"/>
        <v>11</v>
      </c>
      <c r="N16" s="60">
        <f>VLOOKUP($A16,'Return Data'!$B$7:$R$2292,14,0)</f>
        <v>19.575199999999999</v>
      </c>
      <c r="O16" s="61">
        <f t="shared" si="5"/>
        <v>12</v>
      </c>
      <c r="P16" s="60">
        <f>VLOOKUP($A16,'Return Data'!$B$7:$R$2292,15,0)</f>
        <v>9.3634000000000004</v>
      </c>
      <c r="Q16" s="61">
        <f t="shared" si="6"/>
        <v>14</v>
      </c>
      <c r="R16" s="60">
        <f>VLOOKUP($A16,'Return Data'!$B$7:$R$2292,16,0)</f>
        <v>16.747800000000002</v>
      </c>
      <c r="S16" s="62">
        <f t="shared" si="7"/>
        <v>11</v>
      </c>
    </row>
    <row r="17" spans="1:19" x14ac:dyDescent="0.3">
      <c r="A17" s="58" t="s">
        <v>1071</v>
      </c>
      <c r="B17" s="59">
        <f>VLOOKUP($A17,'Return Data'!$B$7:$R$2292,3,0)</f>
        <v>44942</v>
      </c>
      <c r="C17" s="60">
        <f>VLOOKUP($A17,'Return Data'!$B$7:$R$2292,4,0)</f>
        <v>16.670000000000002</v>
      </c>
      <c r="D17" s="60">
        <f>VLOOKUP($A17,'Return Data'!$B$7:$R$2292,10,0)</f>
        <v>0</v>
      </c>
      <c r="E17" s="61">
        <f t="shared" si="0"/>
        <v>15</v>
      </c>
      <c r="F17" s="60">
        <f>VLOOKUP($A17,'Return Data'!$B$7:$R$2292,11,0)</f>
        <v>6.7222</v>
      </c>
      <c r="G17" s="61">
        <f t="shared" si="1"/>
        <v>20</v>
      </c>
      <c r="H17" s="60">
        <f>VLOOKUP($A17,'Return Data'!$B$7:$R$2292,12,0)</f>
        <v>-1.0682</v>
      </c>
      <c r="I17" s="61">
        <f t="shared" si="2"/>
        <v>21</v>
      </c>
      <c r="J17" s="60">
        <f>VLOOKUP($A17,'Return Data'!$B$7:$R$2292,13,0)</f>
        <v>-9.4022000000000006</v>
      </c>
      <c r="K17" s="61">
        <f t="shared" si="3"/>
        <v>22</v>
      </c>
      <c r="L17" s="60">
        <f>VLOOKUP($A17,'Return Data'!$B$7:$R$2292,17,0)</f>
        <v>12.232699999999999</v>
      </c>
      <c r="M17" s="61">
        <f t="shared" si="4"/>
        <v>23</v>
      </c>
      <c r="N17" s="60">
        <f>VLOOKUP($A17,'Return Data'!$B$7:$R$2292,14,0)</f>
        <v>15.446</v>
      </c>
      <c r="O17" s="61">
        <f t="shared" si="5"/>
        <v>19</v>
      </c>
      <c r="P17" s="60">
        <f>VLOOKUP($A17,'Return Data'!$B$7:$R$2292,15,0)</f>
        <v>5.7546999999999997</v>
      </c>
      <c r="Q17" s="61">
        <f t="shared" si="6"/>
        <v>21</v>
      </c>
      <c r="R17" s="60">
        <f>VLOOKUP($A17,'Return Data'!$B$7:$R$2292,16,0)</f>
        <v>8.9243000000000006</v>
      </c>
      <c r="S17" s="62">
        <f t="shared" si="7"/>
        <v>23</v>
      </c>
    </row>
    <row r="18" spans="1:19" x14ac:dyDescent="0.3">
      <c r="A18" s="58" t="s">
        <v>1073</v>
      </c>
      <c r="B18" s="59">
        <f>VLOOKUP($A18,'Return Data'!$B$7:$R$2292,3,0)</f>
        <v>44942</v>
      </c>
      <c r="C18" s="60">
        <f>VLOOKUP($A18,'Return Data'!$B$7:$R$2292,4,0)</f>
        <v>88.32</v>
      </c>
      <c r="D18" s="60">
        <f>VLOOKUP($A18,'Return Data'!$B$7:$R$2292,10,0)</f>
        <v>2.1867000000000001</v>
      </c>
      <c r="E18" s="61">
        <f t="shared" si="0"/>
        <v>5</v>
      </c>
      <c r="F18" s="60">
        <f>VLOOKUP($A18,'Return Data'!$B$7:$R$2292,11,0)</f>
        <v>10.4552</v>
      </c>
      <c r="G18" s="61">
        <f t="shared" si="1"/>
        <v>9</v>
      </c>
      <c r="H18" s="60">
        <f>VLOOKUP($A18,'Return Data'!$B$7:$R$2292,12,0)</f>
        <v>1.7394000000000001</v>
      </c>
      <c r="I18" s="61">
        <f t="shared" si="2"/>
        <v>12</v>
      </c>
      <c r="J18" s="60">
        <f>VLOOKUP($A18,'Return Data'!$B$7:$R$2292,13,0)</f>
        <v>-4.4156000000000004</v>
      </c>
      <c r="K18" s="61">
        <f t="shared" si="3"/>
        <v>16</v>
      </c>
      <c r="L18" s="60">
        <f>VLOOKUP($A18,'Return Data'!$B$7:$R$2292,17,0)</f>
        <v>16.327500000000001</v>
      </c>
      <c r="M18" s="61">
        <f t="shared" si="4"/>
        <v>18</v>
      </c>
      <c r="N18" s="60">
        <f>VLOOKUP($A18,'Return Data'!$B$7:$R$2292,14,0)</f>
        <v>19.034500000000001</v>
      </c>
      <c r="O18" s="61">
        <f t="shared" si="5"/>
        <v>15</v>
      </c>
      <c r="P18" s="60">
        <f>VLOOKUP($A18,'Return Data'!$B$7:$R$2292,15,0)</f>
        <v>11.3111</v>
      </c>
      <c r="Q18" s="61">
        <f t="shared" si="6"/>
        <v>7</v>
      </c>
      <c r="R18" s="60">
        <f>VLOOKUP($A18,'Return Data'!$B$7:$R$2292,16,0)</f>
        <v>14.8269</v>
      </c>
      <c r="S18" s="62">
        <f t="shared" si="7"/>
        <v>15</v>
      </c>
    </row>
    <row r="19" spans="1:19" x14ac:dyDescent="0.3">
      <c r="A19" s="108" t="s">
        <v>1075</v>
      </c>
      <c r="B19" s="59">
        <f>VLOOKUP($A19,'Return Data'!$B$7:$R$2292,3,0)</f>
        <v>44942</v>
      </c>
      <c r="C19" s="60">
        <f>VLOOKUP($A19,'Return Data'!$B$7:$R$2292,4,0)</f>
        <v>75.811999999999998</v>
      </c>
      <c r="D19" s="60">
        <f>VLOOKUP($A19,'Return Data'!$B$7:$R$2292,10,0)</f>
        <v>1.4411</v>
      </c>
      <c r="E19" s="61">
        <f t="shared" si="0"/>
        <v>9</v>
      </c>
      <c r="F19" s="60">
        <f>VLOOKUP($A19,'Return Data'!$B$7:$R$2292,11,0)</f>
        <v>10.4938</v>
      </c>
      <c r="G19" s="61">
        <f t="shared" si="1"/>
        <v>8</v>
      </c>
      <c r="H19" s="60">
        <f>VLOOKUP($A19,'Return Data'!$B$7:$R$2292,12,0)</f>
        <v>2.4472999999999998</v>
      </c>
      <c r="I19" s="61">
        <f t="shared" si="2"/>
        <v>8</v>
      </c>
      <c r="J19" s="60">
        <f>VLOOKUP($A19,'Return Data'!$B$7:$R$2292,13,0)</f>
        <v>0.3468</v>
      </c>
      <c r="K19" s="61">
        <f t="shared" si="3"/>
        <v>4</v>
      </c>
      <c r="L19" s="60">
        <f>VLOOKUP($A19,'Return Data'!$B$7:$R$2292,17,0)</f>
        <v>21.080100000000002</v>
      </c>
      <c r="M19" s="61">
        <f t="shared" si="4"/>
        <v>6</v>
      </c>
      <c r="N19" s="60">
        <f>VLOOKUP($A19,'Return Data'!$B$7:$R$2292,14,0)</f>
        <v>21.201899999999998</v>
      </c>
      <c r="O19" s="61">
        <f t="shared" si="5"/>
        <v>9</v>
      </c>
      <c r="P19" s="60">
        <f>VLOOKUP($A19,'Return Data'!$B$7:$R$2292,15,0)</f>
        <v>12.525</v>
      </c>
      <c r="Q19" s="61">
        <f t="shared" si="6"/>
        <v>5</v>
      </c>
      <c r="R19" s="60">
        <f>VLOOKUP($A19,'Return Data'!$B$7:$R$2292,16,0)</f>
        <v>13.668699999999999</v>
      </c>
      <c r="S19" s="62">
        <f t="shared" si="7"/>
        <v>17</v>
      </c>
    </row>
    <row r="20" spans="1:19" x14ac:dyDescent="0.3">
      <c r="A20" s="58" t="s">
        <v>1078</v>
      </c>
      <c r="B20" s="59">
        <f>VLOOKUP($A20,'Return Data'!$B$7:$R$2292,3,0)</f>
        <v>44942</v>
      </c>
      <c r="C20" s="60">
        <f>VLOOKUP($A20,'Return Data'!$B$7:$R$2292,4,0)</f>
        <v>17.610199999999999</v>
      </c>
      <c r="D20" s="60">
        <f>VLOOKUP($A20,'Return Data'!$B$7:$R$2292,10,0)</f>
        <v>1.1348</v>
      </c>
      <c r="E20" s="61">
        <f t="shared" si="0"/>
        <v>11</v>
      </c>
      <c r="F20" s="60">
        <f>VLOOKUP($A20,'Return Data'!$B$7:$R$2292,11,0)</f>
        <v>10.028700000000001</v>
      </c>
      <c r="G20" s="61">
        <f t="shared" si="1"/>
        <v>10</v>
      </c>
      <c r="H20" s="60">
        <f>VLOOKUP($A20,'Return Data'!$B$7:$R$2292,12,0)</f>
        <v>-0.73950000000000005</v>
      </c>
      <c r="I20" s="61">
        <f t="shared" si="2"/>
        <v>20</v>
      </c>
      <c r="J20" s="60">
        <f>VLOOKUP($A20,'Return Data'!$B$7:$R$2292,13,0)</f>
        <v>-4.7953000000000001</v>
      </c>
      <c r="K20" s="61">
        <f t="shared" si="3"/>
        <v>17</v>
      </c>
      <c r="L20" s="60">
        <f>VLOOKUP($A20,'Return Data'!$B$7:$R$2292,17,0)</f>
        <v>20.616</v>
      </c>
      <c r="M20" s="61">
        <f t="shared" si="4"/>
        <v>8</v>
      </c>
      <c r="N20" s="60">
        <f>VLOOKUP($A20,'Return Data'!$B$7:$R$2292,14,0)</f>
        <v>20.268000000000001</v>
      </c>
      <c r="O20" s="61">
        <f t="shared" si="5"/>
        <v>11</v>
      </c>
      <c r="P20" s="60"/>
      <c r="Q20" s="61"/>
      <c r="R20" s="60">
        <f>VLOOKUP($A20,'Return Data'!$B$7:$R$2292,16,0)</f>
        <v>12.074199999999999</v>
      </c>
      <c r="S20" s="62">
        <f t="shared" si="7"/>
        <v>19</v>
      </c>
    </row>
    <row r="21" spans="1:19" x14ac:dyDescent="0.3">
      <c r="A21" s="58" t="s">
        <v>1080</v>
      </c>
      <c r="B21" s="59">
        <f>VLOOKUP($A21,'Return Data'!$B$7:$R$2292,3,0)</f>
        <v>44942</v>
      </c>
      <c r="C21" s="60">
        <f>VLOOKUP($A21,'Return Data'!$B$7:$R$2292,4,0)</f>
        <v>21.600999999999999</v>
      </c>
      <c r="D21" s="60">
        <f>VLOOKUP($A21,'Return Data'!$B$7:$R$2292,10,0)</f>
        <v>2.1227</v>
      </c>
      <c r="E21" s="61">
        <f t="shared" si="0"/>
        <v>6</v>
      </c>
      <c r="F21" s="60">
        <f>VLOOKUP($A21,'Return Data'!$B$7:$R$2292,11,0)</f>
        <v>9.7053999999999991</v>
      </c>
      <c r="G21" s="61">
        <f t="shared" si="1"/>
        <v>11</v>
      </c>
      <c r="H21" s="60">
        <f>VLOOKUP($A21,'Return Data'!$B$7:$R$2292,12,0)</f>
        <v>2.2871000000000001</v>
      </c>
      <c r="I21" s="61">
        <f t="shared" si="2"/>
        <v>9</v>
      </c>
      <c r="J21" s="60">
        <f>VLOOKUP($A21,'Return Data'!$B$7:$R$2292,13,0)</f>
        <v>-1.1893</v>
      </c>
      <c r="K21" s="61">
        <f t="shared" si="3"/>
        <v>9</v>
      </c>
      <c r="L21" s="60">
        <f>VLOOKUP($A21,'Return Data'!$B$7:$R$2292,17,0)</f>
        <v>20.382300000000001</v>
      </c>
      <c r="M21" s="61">
        <f t="shared" si="4"/>
        <v>9</v>
      </c>
      <c r="N21" s="60">
        <f>VLOOKUP($A21,'Return Data'!$B$7:$R$2292,14,0)</f>
        <v>22.486899999999999</v>
      </c>
      <c r="O21" s="61">
        <f t="shared" si="5"/>
        <v>5</v>
      </c>
      <c r="P21" s="60"/>
      <c r="Q21" s="61"/>
      <c r="R21" s="60">
        <f>VLOOKUP($A21,'Return Data'!$B$7:$R$2292,16,0)</f>
        <v>24.840599999999998</v>
      </c>
      <c r="S21" s="62">
        <f t="shared" si="7"/>
        <v>2</v>
      </c>
    </row>
    <row r="22" spans="1:19" x14ac:dyDescent="0.3">
      <c r="A22" s="58" t="s">
        <v>2002</v>
      </c>
      <c r="B22" s="59">
        <f>VLOOKUP($A22,'Return Data'!$B$7:$R$2292,3,0)</f>
        <v>44942</v>
      </c>
      <c r="C22" s="60">
        <f>VLOOKUP($A22,'Return Data'!$B$7:$R$2292,4,0)</f>
        <v>50.587200000000003</v>
      </c>
      <c r="D22" s="60">
        <f>VLOOKUP($A22,'Return Data'!$B$7:$R$2292,10,0)</f>
        <v>-0.84250000000000003</v>
      </c>
      <c r="E22" s="61">
        <f t="shared" si="0"/>
        <v>18</v>
      </c>
      <c r="F22" s="60">
        <f>VLOOKUP($A22,'Return Data'!$B$7:$R$2292,11,0)</f>
        <v>14.2318</v>
      </c>
      <c r="G22" s="61">
        <f t="shared" si="1"/>
        <v>3</v>
      </c>
      <c r="H22" s="60">
        <f>VLOOKUP($A22,'Return Data'!$B$7:$R$2292,12,0)</f>
        <v>7.6357999999999997</v>
      </c>
      <c r="I22" s="61">
        <f t="shared" si="2"/>
        <v>2</v>
      </c>
      <c r="J22" s="60">
        <f>VLOOKUP($A22,'Return Data'!$B$7:$R$2292,13,0)</f>
        <v>6.3350999999999997</v>
      </c>
      <c r="K22" s="61">
        <f t="shared" si="3"/>
        <v>3</v>
      </c>
      <c r="L22" s="60">
        <f>VLOOKUP($A22,'Return Data'!$B$7:$R$2292,17,0)</f>
        <v>30.134</v>
      </c>
      <c r="M22" s="61">
        <f t="shared" si="4"/>
        <v>2</v>
      </c>
      <c r="N22" s="60">
        <f>VLOOKUP($A22,'Return Data'!$B$7:$R$2292,14,0)</f>
        <v>22.065799999999999</v>
      </c>
      <c r="O22" s="61">
        <f t="shared" si="5"/>
        <v>7</v>
      </c>
      <c r="P22" s="60">
        <f>VLOOKUP($A22,'Return Data'!$B$7:$R$2292,15,0)</f>
        <v>13.1045</v>
      </c>
      <c r="Q22" s="61">
        <f t="shared" ref="Q22:Q29" si="8">RANK(P22,P$8:P$31,0)</f>
        <v>4</v>
      </c>
      <c r="R22" s="60">
        <f>VLOOKUP($A22,'Return Data'!$B$7:$R$2292,16,0)</f>
        <v>19.982500000000002</v>
      </c>
      <c r="S22" s="62">
        <f t="shared" si="7"/>
        <v>6</v>
      </c>
    </row>
    <row r="23" spans="1:19" x14ac:dyDescent="0.3">
      <c r="A23" s="58" t="s">
        <v>1081</v>
      </c>
      <c r="B23" s="59">
        <f>VLOOKUP($A23,'Return Data'!$B$7:$R$2292,3,0)</f>
        <v>44942</v>
      </c>
      <c r="C23" s="60">
        <f>VLOOKUP($A23,'Return Data'!$B$7:$R$2292,4,0)</f>
        <v>2152.3523</v>
      </c>
      <c r="D23" s="60">
        <f>VLOOKUP($A23,'Return Data'!$B$7:$R$2292,10,0)</f>
        <v>1.4193</v>
      </c>
      <c r="E23" s="61">
        <f t="shared" si="0"/>
        <v>10</v>
      </c>
      <c r="F23" s="60">
        <f>VLOOKUP($A23,'Return Data'!$B$7:$R$2292,11,0)</f>
        <v>10.982900000000001</v>
      </c>
      <c r="G23" s="61">
        <f t="shared" si="1"/>
        <v>6</v>
      </c>
      <c r="H23" s="60">
        <f>VLOOKUP($A23,'Return Data'!$B$7:$R$2292,12,0)</f>
        <v>3.9016000000000002</v>
      </c>
      <c r="I23" s="61">
        <f t="shared" si="2"/>
        <v>6</v>
      </c>
      <c r="J23" s="60">
        <f>VLOOKUP($A23,'Return Data'!$B$7:$R$2292,13,0)</f>
        <v>3.5799999999999998E-2</v>
      </c>
      <c r="K23" s="61">
        <f t="shared" si="3"/>
        <v>5</v>
      </c>
      <c r="L23" s="60">
        <f>VLOOKUP($A23,'Return Data'!$B$7:$R$2292,17,0)</f>
        <v>20.963100000000001</v>
      </c>
      <c r="M23" s="61">
        <f t="shared" si="4"/>
        <v>7</v>
      </c>
      <c r="N23" s="60">
        <f>VLOOKUP($A23,'Return Data'!$B$7:$R$2292,14,0)</f>
        <v>21.5687</v>
      </c>
      <c r="O23" s="61">
        <f t="shared" si="5"/>
        <v>8</v>
      </c>
      <c r="P23" s="60">
        <f>VLOOKUP($A23,'Return Data'!$B$7:$R$2292,15,0)</f>
        <v>12.275399999999999</v>
      </c>
      <c r="Q23" s="61">
        <f t="shared" si="8"/>
        <v>6</v>
      </c>
      <c r="R23" s="60">
        <f>VLOOKUP($A23,'Return Data'!$B$7:$R$2292,16,0)</f>
        <v>21.751999999999999</v>
      </c>
      <c r="S23" s="62">
        <f t="shared" si="7"/>
        <v>4</v>
      </c>
    </row>
    <row r="24" spans="1:19" x14ac:dyDescent="0.3">
      <c r="A24" s="58" t="s">
        <v>1084</v>
      </c>
      <c r="B24" s="59">
        <f>VLOOKUP($A24,'Return Data'!$B$7:$R$2292,3,0)</f>
        <v>44942</v>
      </c>
      <c r="C24" s="60">
        <f>VLOOKUP($A24,'Return Data'!$B$7:$R$2292,4,0)</f>
        <v>43.35</v>
      </c>
      <c r="D24" s="60">
        <f>VLOOKUP($A24,'Return Data'!$B$7:$R$2292,10,0)</f>
        <v>-1.8342000000000001</v>
      </c>
      <c r="E24" s="61">
        <f t="shared" si="0"/>
        <v>20</v>
      </c>
      <c r="F24" s="60">
        <f>VLOOKUP($A24,'Return Data'!$B$7:$R$2292,11,0)</f>
        <v>7.0635000000000003</v>
      </c>
      <c r="G24" s="61">
        <f t="shared" si="1"/>
        <v>17</v>
      </c>
      <c r="H24" s="60">
        <f>VLOOKUP($A24,'Return Data'!$B$7:$R$2292,12,0)</f>
        <v>0.8609</v>
      </c>
      <c r="I24" s="61">
        <f t="shared" si="2"/>
        <v>14</v>
      </c>
      <c r="J24" s="60">
        <f>VLOOKUP($A24,'Return Data'!$B$7:$R$2292,13,0)</f>
        <v>-5.9856999999999996</v>
      </c>
      <c r="K24" s="61">
        <f t="shared" si="3"/>
        <v>19</v>
      </c>
      <c r="L24" s="60">
        <f>VLOOKUP($A24,'Return Data'!$B$7:$R$2292,17,0)</f>
        <v>23.101600000000001</v>
      </c>
      <c r="M24" s="61">
        <f t="shared" si="4"/>
        <v>4</v>
      </c>
      <c r="N24" s="60">
        <f>VLOOKUP($A24,'Return Data'!$B$7:$R$2292,14,0)</f>
        <v>30.9068</v>
      </c>
      <c r="O24" s="61">
        <f t="shared" si="5"/>
        <v>2</v>
      </c>
      <c r="P24" s="60">
        <f>VLOOKUP($A24,'Return Data'!$B$7:$R$2292,15,0)</f>
        <v>15.633900000000001</v>
      </c>
      <c r="Q24" s="61">
        <f t="shared" si="8"/>
        <v>2</v>
      </c>
      <c r="R24" s="60">
        <f>VLOOKUP($A24,'Return Data'!$B$7:$R$2292,16,0)</f>
        <v>17.4298</v>
      </c>
      <c r="S24" s="62">
        <f t="shared" si="7"/>
        <v>9</v>
      </c>
    </row>
    <row r="25" spans="1:19" x14ac:dyDescent="0.3">
      <c r="A25" s="58" t="s">
        <v>1087</v>
      </c>
      <c r="B25" s="59">
        <f>VLOOKUP($A25,'Return Data'!$B$7:$R$2292,3,0)</f>
        <v>44942</v>
      </c>
      <c r="C25" s="60">
        <f>VLOOKUP($A25,'Return Data'!$B$7:$R$2292,4,0)</f>
        <v>139.03909999999999</v>
      </c>
      <c r="D25" s="60">
        <f>VLOOKUP($A25,'Return Data'!$B$7:$R$2292,10,0)</f>
        <v>7.8868999999999998</v>
      </c>
      <c r="E25" s="61">
        <f t="shared" si="0"/>
        <v>1</v>
      </c>
      <c r="F25" s="60">
        <f>VLOOKUP($A25,'Return Data'!$B$7:$R$2292,11,0)</f>
        <v>18.556000000000001</v>
      </c>
      <c r="G25" s="61">
        <f t="shared" si="1"/>
        <v>1</v>
      </c>
      <c r="H25" s="60">
        <f>VLOOKUP($A25,'Return Data'!$B$7:$R$2292,12,0)</f>
        <v>6.4332000000000003</v>
      </c>
      <c r="I25" s="61">
        <f t="shared" si="2"/>
        <v>3</v>
      </c>
      <c r="J25" s="60">
        <f>VLOOKUP($A25,'Return Data'!$B$7:$R$2292,13,0)</f>
        <v>12.5968</v>
      </c>
      <c r="K25" s="61">
        <f t="shared" si="3"/>
        <v>1</v>
      </c>
      <c r="L25" s="60">
        <f>VLOOKUP($A25,'Return Data'!$B$7:$R$2292,17,0)</f>
        <v>30.3614</v>
      </c>
      <c r="M25" s="61">
        <f t="shared" si="4"/>
        <v>1</v>
      </c>
      <c r="N25" s="60">
        <f>VLOOKUP($A25,'Return Data'!$B$7:$R$2292,14,0)</f>
        <v>34.363</v>
      </c>
      <c r="O25" s="61">
        <f t="shared" si="5"/>
        <v>1</v>
      </c>
      <c r="P25" s="60">
        <f>VLOOKUP($A25,'Return Data'!$B$7:$R$2292,15,0)</f>
        <v>19.125</v>
      </c>
      <c r="Q25" s="61">
        <f t="shared" si="8"/>
        <v>1</v>
      </c>
      <c r="R25" s="60">
        <f>VLOOKUP($A25,'Return Data'!$B$7:$R$2292,16,0)</f>
        <v>12.770300000000001</v>
      </c>
      <c r="S25" s="62">
        <f t="shared" si="7"/>
        <v>18</v>
      </c>
    </row>
    <row r="26" spans="1:19" x14ac:dyDescent="0.3">
      <c r="A26" s="58" t="s">
        <v>1090</v>
      </c>
      <c r="B26" s="59">
        <f>VLOOKUP($A26,'Return Data'!$B$7:$R$2292,3,0)</f>
        <v>44942</v>
      </c>
      <c r="C26" s="60">
        <f>VLOOKUP($A26,'Return Data'!$B$7:$R$2292,4,0)</f>
        <v>144.0966</v>
      </c>
      <c r="D26" s="60">
        <f>VLOOKUP($A26,'Return Data'!$B$7:$R$2292,10,0)</f>
        <v>-2.0365000000000002</v>
      </c>
      <c r="E26" s="61">
        <f t="shared" si="0"/>
        <v>21</v>
      </c>
      <c r="F26" s="60">
        <f>VLOOKUP($A26,'Return Data'!$B$7:$R$2292,11,0)</f>
        <v>6.7855999999999996</v>
      </c>
      <c r="G26" s="61">
        <f t="shared" si="1"/>
        <v>18</v>
      </c>
      <c r="H26" s="60">
        <f>VLOOKUP($A26,'Return Data'!$B$7:$R$2292,12,0)</f>
        <v>1.8138000000000001</v>
      </c>
      <c r="I26" s="61">
        <f t="shared" si="2"/>
        <v>10</v>
      </c>
      <c r="J26" s="60">
        <f>VLOOKUP($A26,'Return Data'!$B$7:$R$2292,13,0)</f>
        <v>-3.3879000000000001</v>
      </c>
      <c r="K26" s="61">
        <f t="shared" si="3"/>
        <v>13</v>
      </c>
      <c r="L26" s="60">
        <f>VLOOKUP($A26,'Return Data'!$B$7:$R$2292,17,0)</f>
        <v>22.279599999999999</v>
      </c>
      <c r="M26" s="61">
        <f t="shared" si="4"/>
        <v>5</v>
      </c>
      <c r="N26" s="60">
        <f>VLOOKUP($A26,'Return Data'!$B$7:$R$2292,14,0)</f>
        <v>24.6858</v>
      </c>
      <c r="O26" s="61">
        <f t="shared" si="5"/>
        <v>3</v>
      </c>
      <c r="P26" s="60">
        <f>VLOOKUP($A26,'Return Data'!$B$7:$R$2292,15,0)</f>
        <v>10.6638</v>
      </c>
      <c r="Q26" s="61">
        <f t="shared" si="8"/>
        <v>10</v>
      </c>
      <c r="R26" s="60">
        <f>VLOOKUP($A26,'Return Data'!$B$7:$R$2292,16,0)</f>
        <v>16.156300000000002</v>
      </c>
      <c r="S26" s="62">
        <f t="shared" si="7"/>
        <v>12</v>
      </c>
    </row>
    <row r="27" spans="1:19" x14ac:dyDescent="0.3">
      <c r="A27" s="58" t="s">
        <v>2003</v>
      </c>
      <c r="B27" s="59">
        <f>VLOOKUP($A27,'Return Data'!$B$7:$R$2292,3,0)</f>
        <v>44942</v>
      </c>
      <c r="C27" s="60">
        <f>VLOOKUP($A27,'Return Data'!$B$7:$R$2292,4,0)</f>
        <v>735.1481</v>
      </c>
      <c r="D27" s="60">
        <f>VLOOKUP($A27,'Return Data'!$B$7:$R$2292,10,0)</f>
        <v>-0.5927</v>
      </c>
      <c r="E27" s="61">
        <f t="shared" si="0"/>
        <v>16</v>
      </c>
      <c r="F27" s="60">
        <f>VLOOKUP($A27,'Return Data'!$B$7:$R$2292,11,0)</f>
        <v>10.621600000000001</v>
      </c>
      <c r="G27" s="61">
        <f t="shared" si="1"/>
        <v>7</v>
      </c>
      <c r="H27" s="60">
        <f>VLOOKUP($A27,'Return Data'!$B$7:$R$2292,12,0)</f>
        <v>3.1648999999999998</v>
      </c>
      <c r="I27" s="61">
        <f t="shared" si="2"/>
        <v>7</v>
      </c>
      <c r="J27" s="60">
        <f>VLOOKUP($A27,'Return Data'!$B$7:$R$2292,13,0)</f>
        <v>-0.64290000000000003</v>
      </c>
      <c r="K27" s="61">
        <f t="shared" si="3"/>
        <v>7</v>
      </c>
      <c r="L27" s="60">
        <f>VLOOKUP($A27,'Return Data'!$B$7:$R$2292,17,0)</f>
        <v>17.007200000000001</v>
      </c>
      <c r="M27" s="61">
        <f t="shared" si="4"/>
        <v>14</v>
      </c>
      <c r="N27" s="60">
        <f>VLOOKUP($A27,'Return Data'!$B$7:$R$2292,14,0)</f>
        <v>14.832800000000001</v>
      </c>
      <c r="O27" s="61">
        <f t="shared" si="5"/>
        <v>21</v>
      </c>
      <c r="P27" s="60">
        <f>VLOOKUP($A27,'Return Data'!$B$7:$R$2292,15,0)</f>
        <v>6.1898999999999997</v>
      </c>
      <c r="Q27" s="61">
        <f t="shared" si="8"/>
        <v>19</v>
      </c>
      <c r="R27" s="60">
        <f>VLOOKUP($A27,'Return Data'!$B$7:$R$2292,16,0)</f>
        <v>23.310500000000001</v>
      </c>
      <c r="S27" s="62">
        <f t="shared" si="7"/>
        <v>3</v>
      </c>
    </row>
    <row r="28" spans="1:19" x14ac:dyDescent="0.3">
      <c r="A28" s="58" t="s">
        <v>2067</v>
      </c>
      <c r="B28" s="59">
        <f>VLOOKUP($A28,'Return Data'!$B$7:$R$2292,3,0)</f>
        <v>44942</v>
      </c>
      <c r="C28" s="60">
        <f>VLOOKUP($A28,'Return Data'!$B$7:$R$2292,4,0)</f>
        <v>245.0147</v>
      </c>
      <c r="D28" s="60">
        <f>VLOOKUP($A28,'Return Data'!$B$7:$R$2292,10,0)</f>
        <v>1.8302</v>
      </c>
      <c r="E28" s="61">
        <f t="shared" si="0"/>
        <v>7</v>
      </c>
      <c r="F28" s="60">
        <f>VLOOKUP($A28,'Return Data'!$B$7:$R$2292,11,0)</f>
        <v>7.4439000000000002</v>
      </c>
      <c r="G28" s="61">
        <f t="shared" si="1"/>
        <v>16</v>
      </c>
      <c r="H28" s="60">
        <f>VLOOKUP($A28,'Return Data'!$B$7:$R$2292,12,0)</f>
        <v>-2.7400000000000001E-2</v>
      </c>
      <c r="I28" s="61">
        <f t="shared" si="2"/>
        <v>17</v>
      </c>
      <c r="J28" s="60">
        <f>VLOOKUP($A28,'Return Data'!$B$7:$R$2292,13,0)</f>
        <v>-4.0309999999999997</v>
      </c>
      <c r="K28" s="61">
        <f t="shared" si="3"/>
        <v>15</v>
      </c>
      <c r="L28" s="60">
        <f>VLOOKUP($A28,'Return Data'!$B$7:$R$2292,17,0)</f>
        <v>15.968299999999999</v>
      </c>
      <c r="M28" s="61">
        <f t="shared" si="4"/>
        <v>19</v>
      </c>
      <c r="N28" s="60">
        <f>VLOOKUP($A28,'Return Data'!$B$7:$R$2292,14,0)</f>
        <v>18.099599999999999</v>
      </c>
      <c r="O28" s="61">
        <f t="shared" si="5"/>
        <v>16</v>
      </c>
      <c r="P28" s="60">
        <f>VLOOKUP($A28,'Return Data'!$B$7:$R$2292,15,0)</f>
        <v>10.1792</v>
      </c>
      <c r="Q28" s="61">
        <f t="shared" si="8"/>
        <v>12</v>
      </c>
      <c r="R28" s="60">
        <f>VLOOKUP($A28,'Return Data'!$B$7:$R$2292,16,0)</f>
        <v>11.849399999999999</v>
      </c>
      <c r="S28" s="62">
        <f t="shared" si="7"/>
        <v>20</v>
      </c>
    </row>
    <row r="29" spans="1:19" x14ac:dyDescent="0.3">
      <c r="A29" s="58" t="s">
        <v>1094</v>
      </c>
      <c r="B29" s="59">
        <f>VLOOKUP($A29,'Return Data'!$B$7:$R$2292,3,0)</f>
        <v>44942</v>
      </c>
      <c r="C29" s="60">
        <f>VLOOKUP($A29,'Return Data'!$B$7:$R$2292,4,0)</f>
        <v>76.55</v>
      </c>
      <c r="D29" s="60">
        <f>VLOOKUP($A29,'Return Data'!$B$7:$R$2292,10,0)</f>
        <v>3.8952</v>
      </c>
      <c r="E29" s="61">
        <f t="shared" si="0"/>
        <v>3</v>
      </c>
      <c r="F29" s="60">
        <f>VLOOKUP($A29,'Return Data'!$B$7:$R$2292,11,0)</f>
        <v>13.390599999999999</v>
      </c>
      <c r="G29" s="61">
        <f t="shared" si="1"/>
        <v>4</v>
      </c>
      <c r="H29" s="60">
        <f>VLOOKUP($A29,'Return Data'!$B$7:$R$2292,12,0)</f>
        <v>1.0027999999999999</v>
      </c>
      <c r="I29" s="61">
        <f t="shared" si="2"/>
        <v>13</v>
      </c>
      <c r="J29" s="60">
        <f>VLOOKUP($A29,'Return Data'!$B$7:$R$2292,13,0)</f>
        <v>-0.4551</v>
      </c>
      <c r="K29" s="61">
        <f t="shared" si="3"/>
        <v>6</v>
      </c>
      <c r="L29" s="60">
        <f>VLOOKUP($A29,'Return Data'!$B$7:$R$2292,17,0)</f>
        <v>16.570499999999999</v>
      </c>
      <c r="M29" s="61">
        <f t="shared" si="4"/>
        <v>15</v>
      </c>
      <c r="N29" s="60">
        <f>VLOOKUP($A29,'Return Data'!$B$7:$R$2292,14,0)</f>
        <v>19.047499999999999</v>
      </c>
      <c r="O29" s="61">
        <f t="shared" si="5"/>
        <v>14</v>
      </c>
      <c r="P29" s="60">
        <f>VLOOKUP($A29,'Return Data'!$B$7:$R$2292,15,0)</f>
        <v>10.3405</v>
      </c>
      <c r="Q29" s="61">
        <f t="shared" si="8"/>
        <v>11</v>
      </c>
      <c r="R29" s="60">
        <f>VLOOKUP($A29,'Return Data'!$B$7:$R$2292,16,0)</f>
        <v>7.4343000000000004</v>
      </c>
      <c r="S29" s="62">
        <f t="shared" si="7"/>
        <v>24</v>
      </c>
    </row>
    <row r="30" spans="1:19" x14ac:dyDescent="0.3">
      <c r="A30" s="58" t="s">
        <v>1096</v>
      </c>
      <c r="B30" s="59">
        <f>VLOOKUP($A30,'Return Data'!$B$7:$R$2292,3,0)</f>
        <v>44942</v>
      </c>
      <c r="C30" s="60">
        <f>VLOOKUP($A30,'Return Data'!$B$7:$R$2292,4,0)</f>
        <v>27.44</v>
      </c>
      <c r="D30" s="60">
        <f>VLOOKUP($A30,'Return Data'!$B$7:$R$2292,10,0)</f>
        <v>-4.3902000000000001</v>
      </c>
      <c r="E30" s="61">
        <f t="shared" si="0"/>
        <v>24</v>
      </c>
      <c r="F30" s="60">
        <f>VLOOKUP($A30,'Return Data'!$B$7:$R$2292,11,0)</f>
        <v>5.0133999999999999</v>
      </c>
      <c r="G30" s="61">
        <f t="shared" si="1"/>
        <v>22</v>
      </c>
      <c r="H30" s="60">
        <f>VLOOKUP($A30,'Return Data'!$B$7:$R$2292,12,0)</f>
        <v>-7.2800000000000004E-2</v>
      </c>
      <c r="I30" s="61">
        <f t="shared" si="2"/>
        <v>18</v>
      </c>
      <c r="J30" s="60">
        <f>VLOOKUP($A30,'Return Data'!$B$7:$R$2292,13,0)</f>
        <v>-6.4119999999999999</v>
      </c>
      <c r="K30" s="61">
        <f t="shared" si="3"/>
        <v>20</v>
      </c>
      <c r="L30" s="60">
        <f>VLOOKUP($A30,'Return Data'!$B$7:$R$2292,17,0)</f>
        <v>19.0243</v>
      </c>
      <c r="M30" s="61">
        <f t="shared" si="4"/>
        <v>12</v>
      </c>
      <c r="N30" s="60"/>
      <c r="O30" s="61"/>
      <c r="P30" s="60"/>
      <c r="Q30" s="61"/>
      <c r="R30" s="60">
        <f>VLOOKUP($A30,'Return Data'!$B$7:$R$2292,16,0)</f>
        <v>43.054200000000002</v>
      </c>
      <c r="S30" s="62">
        <f t="shared" si="7"/>
        <v>1</v>
      </c>
    </row>
    <row r="31" spans="1:19" x14ac:dyDescent="0.3">
      <c r="A31" s="58" t="s">
        <v>1751</v>
      </c>
      <c r="B31" s="59">
        <f>VLOOKUP($A31,'Return Data'!$B$7:$R$2292,3,0)</f>
        <v>44942</v>
      </c>
      <c r="C31" s="60">
        <f>VLOOKUP($A31,'Return Data'!$B$7:$R$2292,4,0)</f>
        <v>186.48840000000001</v>
      </c>
      <c r="D31" s="60">
        <f>VLOOKUP($A31,'Return Data'!$B$7:$R$2292,10,0)</f>
        <v>-1.5512999999999999</v>
      </c>
      <c r="E31" s="61">
        <f t="shared" si="0"/>
        <v>19</v>
      </c>
      <c r="F31" s="60">
        <f>VLOOKUP($A31,'Return Data'!$B$7:$R$2292,11,0)</f>
        <v>7.6814</v>
      </c>
      <c r="G31" s="61">
        <f t="shared" si="1"/>
        <v>15</v>
      </c>
      <c r="H31" s="60">
        <f>VLOOKUP($A31,'Return Data'!$B$7:$R$2292,12,0)</f>
        <v>0.30969999999999998</v>
      </c>
      <c r="I31" s="61">
        <f t="shared" si="2"/>
        <v>16</v>
      </c>
      <c r="J31" s="60">
        <f>VLOOKUP($A31,'Return Data'!$B$7:$R$2292,13,0)</f>
        <v>-5.7008000000000001</v>
      </c>
      <c r="K31" s="61">
        <f t="shared" si="3"/>
        <v>18</v>
      </c>
      <c r="L31" s="60">
        <f>VLOOKUP($A31,'Return Data'!$B$7:$R$2292,17,0)</f>
        <v>16.406099999999999</v>
      </c>
      <c r="M31" s="61">
        <f t="shared" si="4"/>
        <v>17</v>
      </c>
      <c r="N31" s="60">
        <f>VLOOKUP($A31,'Return Data'!$B$7:$R$2292,14,0)</f>
        <v>21.026399999999999</v>
      </c>
      <c r="O31" s="61">
        <f>RANK(N31,N$8:N$31,0)</f>
        <v>10</v>
      </c>
      <c r="P31" s="60">
        <f>VLOOKUP($A31,'Return Data'!$B$7:$R$2292,15,0)</f>
        <v>9.6006999999999998</v>
      </c>
      <c r="Q31" s="61">
        <f>RANK(P31,P$8:P$31,0)</f>
        <v>13</v>
      </c>
      <c r="R31" s="60">
        <f>VLOOKUP($A31,'Return Data'!$B$7:$R$2292,16,0)</f>
        <v>15.199</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0.62892916666666676</v>
      </c>
      <c r="E33" s="69"/>
      <c r="F33" s="70">
        <f>AVERAGE(F8:F31)</f>
        <v>9.2961583333333344</v>
      </c>
      <c r="G33" s="69"/>
      <c r="H33" s="70">
        <f>AVERAGE(H8:H31)</f>
        <v>1.5510166666666667</v>
      </c>
      <c r="I33" s="69"/>
      <c r="J33" s="70">
        <f>AVERAGE(J8:J31)</f>
        <v>-2.5627208333333331</v>
      </c>
      <c r="K33" s="69"/>
      <c r="L33" s="70">
        <f>AVERAGE(L8:L31)</f>
        <v>18.650591666666667</v>
      </c>
      <c r="M33" s="69"/>
      <c r="N33" s="70">
        <f>AVERAGE(N8:N31)</f>
        <v>20.141786956521745</v>
      </c>
      <c r="O33" s="69"/>
      <c r="P33" s="70">
        <f>AVERAGE(P8:P31)</f>
        <v>10.453809523809523</v>
      </c>
      <c r="Q33" s="69"/>
      <c r="R33" s="70">
        <f>AVERAGE(R8:R31)</f>
        <v>16.976154166666664</v>
      </c>
      <c r="S33" s="71"/>
    </row>
    <row r="34" spans="1:19" x14ac:dyDescent="0.3">
      <c r="A34" s="68" t="s">
        <v>28</v>
      </c>
      <c r="B34" s="69"/>
      <c r="C34" s="69"/>
      <c r="D34" s="70">
        <f>MIN(D8:D31)</f>
        <v>-4.3902000000000001</v>
      </c>
      <c r="E34" s="69"/>
      <c r="F34" s="70">
        <f>MIN(F8:F31)</f>
        <v>3.0634999999999999</v>
      </c>
      <c r="G34" s="69"/>
      <c r="H34" s="70">
        <f>MIN(H8:H31)</f>
        <v>-5.5098000000000003</v>
      </c>
      <c r="I34" s="69"/>
      <c r="J34" s="70">
        <f>MIN(J8:J31)</f>
        <v>-9.9480000000000004</v>
      </c>
      <c r="K34" s="69"/>
      <c r="L34" s="70">
        <f>MIN(L8:L31)</f>
        <v>8.2514000000000003</v>
      </c>
      <c r="M34" s="69"/>
      <c r="N34" s="70">
        <f>MIN(N8:N31)</f>
        <v>12.8583</v>
      </c>
      <c r="O34" s="69"/>
      <c r="P34" s="70">
        <f>MIN(P8:P31)</f>
        <v>5.7546999999999997</v>
      </c>
      <c r="Q34" s="69"/>
      <c r="R34" s="70">
        <f>MIN(R8:R31)</f>
        <v>7.4343000000000004</v>
      </c>
      <c r="S34" s="71"/>
    </row>
    <row r="35" spans="1:19" ht="15" thickBot="1" x14ac:dyDescent="0.35">
      <c r="A35" s="72" t="s">
        <v>29</v>
      </c>
      <c r="B35" s="73"/>
      <c r="C35" s="73"/>
      <c r="D35" s="74">
        <f>MAX(D8:D31)</f>
        <v>7.8868999999999998</v>
      </c>
      <c r="E35" s="73"/>
      <c r="F35" s="74">
        <f>MAX(F8:F31)</f>
        <v>18.556000000000001</v>
      </c>
      <c r="G35" s="73"/>
      <c r="H35" s="74">
        <f>MAX(H8:H31)</f>
        <v>9.3704000000000001</v>
      </c>
      <c r="I35" s="73"/>
      <c r="J35" s="74">
        <f>MAX(J8:J31)</f>
        <v>12.5968</v>
      </c>
      <c r="K35" s="73"/>
      <c r="L35" s="74">
        <f>MAX(L8:L31)</f>
        <v>30.3614</v>
      </c>
      <c r="M35" s="73"/>
      <c r="N35" s="74">
        <f>MAX(N8:N31)</f>
        <v>34.363</v>
      </c>
      <c r="O35" s="73"/>
      <c r="P35" s="74">
        <f>MAX(P8:P31)</f>
        <v>19.125</v>
      </c>
      <c r="Q35" s="73"/>
      <c r="R35" s="74">
        <f>MAX(R8:R31)</f>
        <v>43.054200000000002</v>
      </c>
      <c r="S35" s="75"/>
    </row>
    <row r="36" spans="1:19" x14ac:dyDescent="0.3">
      <c r="A36" s="99" t="s">
        <v>428</v>
      </c>
    </row>
    <row r="37" spans="1:19" x14ac:dyDescent="0.3">
      <c r="A37" s="14" t="s">
        <v>340</v>
      </c>
    </row>
  </sheetData>
  <sheetProtection algorithmName="SHA-512" hashValue="bJsWywMoRHY0U6mlQLkSAK+TmlMfhwV5BeZvgJ4fsLP9cOMRyVuFc0uyezzweNxdx3gtnWbp3IxrTaEPn35NUw==" saltValue="yGitWg6XSENzwh5cmuoUKA=="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1628</v>
      </c>
      <c r="B8" s="59">
        <f>VLOOKUP($A8,'Return Data'!$B$7:$R$2292,3,0)</f>
        <v>44942</v>
      </c>
      <c r="C8" s="60">
        <f>VLOOKUP($A8,'Return Data'!$B$7:$R$2292,4,0)</f>
        <v>1236.23</v>
      </c>
      <c r="D8" s="60">
        <f>VLOOKUP($A8,'Return Data'!$B$7:$R$2292,10,0)</f>
        <v>2.4369999999999998</v>
      </c>
      <c r="E8" s="61">
        <f t="shared" ref="E8:E39" si="0">RANK(D8,D$8:D$39,0)</f>
        <v>12</v>
      </c>
      <c r="F8" s="60">
        <f>VLOOKUP($A8,'Return Data'!$B$7:$R$2292,11,0)</f>
        <v>11.104799999999999</v>
      </c>
      <c r="G8" s="61">
        <f t="shared" ref="G8:G39" si="1">RANK(F8,F$8:F$39,0)</f>
        <v>13</v>
      </c>
      <c r="H8" s="60">
        <f>VLOOKUP($A8,'Return Data'!$B$7:$R$2292,12,0)</f>
        <v>-0.71719999999999995</v>
      </c>
      <c r="I8" s="61">
        <f t="shared" ref="I8:I39" si="2">RANK(H8,H$8:H$39,0)</f>
        <v>23</v>
      </c>
      <c r="J8" s="60">
        <f>VLOOKUP($A8,'Return Data'!$B$7:$R$2292,13,0)</f>
        <v>-5.44</v>
      </c>
      <c r="K8" s="61">
        <f t="shared" ref="K8:K39" si="3">RANK(J8,J$8:J$39,0)</f>
        <v>21</v>
      </c>
      <c r="L8" s="60">
        <f>VLOOKUP($A8,'Return Data'!$B$7:$R$2292,17,0)</f>
        <v>11.4405</v>
      </c>
      <c r="M8" s="61">
        <f t="shared" ref="M8:M39" si="4">RANK(L8,L$8:L$39,0)</f>
        <v>21</v>
      </c>
      <c r="N8" s="60">
        <f>VLOOKUP($A8,'Return Data'!$B$7:$R$2292,14,0)</f>
        <v>14.0214</v>
      </c>
      <c r="O8" s="61">
        <f t="shared" ref="O8:O20" si="5">RANK(N8,N$8:N$39,0)</f>
        <v>20</v>
      </c>
      <c r="P8" s="60">
        <f>VLOOKUP($A8,'Return Data'!$B$7:$R$2292,15,0)</f>
        <v>9.9228000000000005</v>
      </c>
      <c r="Q8" s="61">
        <f>RANK(P8,P$8:P$39,0)</f>
        <v>18</v>
      </c>
      <c r="R8" s="60">
        <f>VLOOKUP($A8,'Return Data'!$B$7:$R$2292,16,0)</f>
        <v>15.988899999999999</v>
      </c>
      <c r="S8" s="62">
        <f t="shared" ref="S8:S39" si="6">RANK(R8,R$8:R$39,0)</f>
        <v>7</v>
      </c>
    </row>
    <row r="9" spans="1:20" x14ac:dyDescent="0.3">
      <c r="A9" s="58" t="s">
        <v>1629</v>
      </c>
      <c r="B9" s="59">
        <f>VLOOKUP($A9,'Return Data'!$B$7:$R$2292,3,0)</f>
        <v>44942</v>
      </c>
      <c r="C9" s="60">
        <f>VLOOKUP($A9,'Return Data'!$B$7:$R$2292,4,0)</f>
        <v>18.66</v>
      </c>
      <c r="D9" s="60">
        <f>VLOOKUP($A9,'Return Data'!$B$7:$R$2292,10,0)</f>
        <v>-2.9136000000000002</v>
      </c>
      <c r="E9" s="61">
        <f t="shared" si="0"/>
        <v>31</v>
      </c>
      <c r="F9" s="60">
        <f>VLOOKUP($A9,'Return Data'!$B$7:$R$2292,11,0)</f>
        <v>5.5430000000000001</v>
      </c>
      <c r="G9" s="61">
        <f t="shared" si="1"/>
        <v>29</v>
      </c>
      <c r="H9" s="60">
        <f>VLOOKUP($A9,'Return Data'!$B$7:$R$2292,12,0)</f>
        <v>-4.9897999999999998</v>
      </c>
      <c r="I9" s="61">
        <f t="shared" si="2"/>
        <v>31</v>
      </c>
      <c r="J9" s="60">
        <f>VLOOKUP($A9,'Return Data'!$B$7:$R$2292,13,0)</f>
        <v>-12.885199999999999</v>
      </c>
      <c r="K9" s="61">
        <f t="shared" si="3"/>
        <v>31</v>
      </c>
      <c r="L9" s="60">
        <f>VLOOKUP($A9,'Return Data'!$B$7:$R$2292,17,0)</f>
        <v>7.7465999999999999</v>
      </c>
      <c r="M9" s="61">
        <f t="shared" si="4"/>
        <v>27</v>
      </c>
      <c r="N9" s="60">
        <f>VLOOKUP($A9,'Return Data'!$B$7:$R$2292,14,0)</f>
        <v>11.630800000000001</v>
      </c>
      <c r="O9" s="61">
        <f t="shared" si="5"/>
        <v>26</v>
      </c>
      <c r="P9" s="60"/>
      <c r="Q9" s="61"/>
      <c r="R9" s="60">
        <f>VLOOKUP($A9,'Return Data'!$B$7:$R$2292,16,0)</f>
        <v>12.8314</v>
      </c>
      <c r="S9" s="62">
        <f t="shared" si="6"/>
        <v>23</v>
      </c>
    </row>
    <row r="10" spans="1:20" x14ac:dyDescent="0.3">
      <c r="A10" s="58" t="s">
        <v>1930</v>
      </c>
      <c r="B10" s="59">
        <f>VLOOKUP($A10,'Return Data'!$B$7:$R$2292,3,0)</f>
        <v>44942</v>
      </c>
      <c r="C10" s="60">
        <f>VLOOKUP($A10,'Return Data'!$B$7:$R$2292,4,0)</f>
        <v>187.3954</v>
      </c>
      <c r="D10" s="60">
        <f>VLOOKUP($A10,'Return Data'!$B$7:$R$2292,10,0)</f>
        <v>2.665</v>
      </c>
      <c r="E10" s="61">
        <f t="shared" si="0"/>
        <v>11</v>
      </c>
      <c r="F10" s="60">
        <f>VLOOKUP($A10,'Return Data'!$B$7:$R$2292,11,0)</f>
        <v>11.5151</v>
      </c>
      <c r="G10" s="61">
        <f t="shared" si="1"/>
        <v>11</v>
      </c>
      <c r="H10" s="60">
        <f>VLOOKUP($A10,'Return Data'!$B$7:$R$2292,12,0)</f>
        <v>-0.61429999999999996</v>
      </c>
      <c r="I10" s="61">
        <f t="shared" si="2"/>
        <v>22</v>
      </c>
      <c r="J10" s="60">
        <f>VLOOKUP($A10,'Return Data'!$B$7:$R$2292,13,0)</f>
        <v>-5.5705</v>
      </c>
      <c r="K10" s="61">
        <f t="shared" si="3"/>
        <v>22</v>
      </c>
      <c r="L10" s="60">
        <f>VLOOKUP($A10,'Return Data'!$B$7:$R$2292,17,0)</f>
        <v>18.464099999999998</v>
      </c>
      <c r="M10" s="61">
        <f t="shared" si="4"/>
        <v>5</v>
      </c>
      <c r="N10" s="60">
        <f>VLOOKUP($A10,'Return Data'!$B$7:$R$2292,14,0)</f>
        <v>19.6708</v>
      </c>
      <c r="O10" s="61">
        <f t="shared" si="5"/>
        <v>6</v>
      </c>
      <c r="P10" s="60">
        <f>VLOOKUP($A10,'Return Data'!$B$7:$R$2292,15,0)</f>
        <v>11.4808</v>
      </c>
      <c r="Q10" s="61">
        <f t="shared" ref="Q10:Q20" si="7">RANK(P10,P$8:P$39,0)</f>
        <v>9</v>
      </c>
      <c r="R10" s="60">
        <f>VLOOKUP($A10,'Return Data'!$B$7:$R$2292,16,0)</f>
        <v>13.926</v>
      </c>
      <c r="S10" s="62">
        <f t="shared" si="6"/>
        <v>19</v>
      </c>
    </row>
    <row r="11" spans="1:20" x14ac:dyDescent="0.3">
      <c r="A11" s="58" t="s">
        <v>1648</v>
      </c>
      <c r="B11" s="59">
        <f>VLOOKUP($A11,'Return Data'!$B$7:$R$2292,3,0)</f>
        <v>44942</v>
      </c>
      <c r="C11" s="60">
        <f>VLOOKUP($A11,'Return Data'!$B$7:$R$2292,4,0)</f>
        <v>243.06</v>
      </c>
      <c r="D11" s="60">
        <f>VLOOKUP($A11,'Return Data'!$B$7:$R$2292,10,0)</f>
        <v>2.3712</v>
      </c>
      <c r="E11" s="61">
        <f t="shared" si="0"/>
        <v>13</v>
      </c>
      <c r="F11" s="60">
        <f>VLOOKUP($A11,'Return Data'!$B$7:$R$2292,11,0)</f>
        <v>9.8527000000000005</v>
      </c>
      <c r="G11" s="61">
        <f t="shared" si="1"/>
        <v>18</v>
      </c>
      <c r="H11" s="60">
        <f>VLOOKUP($A11,'Return Data'!$B$7:$R$2292,12,0)</f>
        <v>1.4948999999999999</v>
      </c>
      <c r="I11" s="61">
        <f t="shared" si="2"/>
        <v>14</v>
      </c>
      <c r="J11" s="60">
        <f>VLOOKUP($A11,'Return Data'!$B$7:$R$2292,13,0)</f>
        <v>-5.4203999999999999</v>
      </c>
      <c r="K11" s="61">
        <f t="shared" si="3"/>
        <v>20</v>
      </c>
      <c r="L11" s="60">
        <f>VLOOKUP($A11,'Return Data'!$B$7:$R$2292,17,0)</f>
        <v>13.5189</v>
      </c>
      <c r="M11" s="61">
        <f t="shared" si="4"/>
        <v>16</v>
      </c>
      <c r="N11" s="60">
        <f>VLOOKUP($A11,'Return Data'!$B$7:$R$2292,14,0)</f>
        <v>16.832000000000001</v>
      </c>
      <c r="O11" s="61">
        <f t="shared" si="5"/>
        <v>11</v>
      </c>
      <c r="P11" s="60">
        <f>VLOOKUP($A11,'Return Data'!$B$7:$R$2292,15,0)</f>
        <v>13.4716</v>
      </c>
      <c r="Q11" s="61">
        <f t="shared" si="7"/>
        <v>4</v>
      </c>
      <c r="R11" s="60">
        <f>VLOOKUP($A11,'Return Data'!$B$7:$R$2292,16,0)</f>
        <v>14.2173</v>
      </c>
      <c r="S11" s="62">
        <f t="shared" si="6"/>
        <v>16</v>
      </c>
    </row>
    <row r="12" spans="1:20" x14ac:dyDescent="0.3">
      <c r="A12" s="94" t="s">
        <v>1689</v>
      </c>
      <c r="B12" s="59">
        <f>VLOOKUP($A12,'Return Data'!$B$7:$R$2292,3,0)</f>
        <v>44942</v>
      </c>
      <c r="C12" s="60">
        <f>VLOOKUP($A12,'Return Data'!$B$7:$R$2292,4,0)</f>
        <v>68.658000000000001</v>
      </c>
      <c r="D12" s="60">
        <f>VLOOKUP($A12,'Return Data'!$B$7:$R$2292,10,0)</f>
        <v>0.95130000000000003</v>
      </c>
      <c r="E12" s="61">
        <f t="shared" si="0"/>
        <v>23</v>
      </c>
      <c r="F12" s="60">
        <f>VLOOKUP($A12,'Return Data'!$B$7:$R$2292,11,0)</f>
        <v>8.9931000000000001</v>
      </c>
      <c r="G12" s="61">
        <f t="shared" si="1"/>
        <v>22</v>
      </c>
      <c r="H12" s="60">
        <f>VLOOKUP($A12,'Return Data'!$B$7:$R$2292,12,0)</f>
        <v>0.13270000000000001</v>
      </c>
      <c r="I12" s="61">
        <f t="shared" si="2"/>
        <v>17</v>
      </c>
      <c r="J12" s="60">
        <f>VLOOKUP($A12,'Return Data'!$B$7:$R$2292,13,0)</f>
        <v>-7.6520000000000001</v>
      </c>
      <c r="K12" s="61">
        <f t="shared" si="3"/>
        <v>27</v>
      </c>
      <c r="L12" s="60">
        <f>VLOOKUP($A12,'Return Data'!$B$7:$R$2292,17,0)</f>
        <v>11.163</v>
      </c>
      <c r="M12" s="61">
        <f t="shared" si="4"/>
        <v>22</v>
      </c>
      <c r="N12" s="60">
        <f>VLOOKUP($A12,'Return Data'!$B$7:$R$2292,14,0)</f>
        <v>14.1393</v>
      </c>
      <c r="O12" s="61">
        <f t="shared" si="5"/>
        <v>17</v>
      </c>
      <c r="P12" s="60">
        <f>VLOOKUP($A12,'Return Data'!$B$7:$R$2292,15,0)</f>
        <v>10.9215</v>
      </c>
      <c r="Q12" s="61">
        <f t="shared" si="7"/>
        <v>16</v>
      </c>
      <c r="R12" s="60">
        <f>VLOOKUP($A12,'Return Data'!$B$7:$R$2292,16,0)</f>
        <v>14.354799999999999</v>
      </c>
      <c r="S12" s="62">
        <f t="shared" si="6"/>
        <v>15</v>
      </c>
    </row>
    <row r="13" spans="1:20" x14ac:dyDescent="0.3">
      <c r="A13" s="94" t="s">
        <v>1613</v>
      </c>
      <c r="B13" s="59">
        <f>VLOOKUP($A13,'Return Data'!$B$7:$R$2292,3,0)</f>
        <v>44942</v>
      </c>
      <c r="C13" s="60">
        <f>VLOOKUP($A13,'Return Data'!$B$7:$R$2292,4,0)</f>
        <v>25.731000000000002</v>
      </c>
      <c r="D13" s="60">
        <f>VLOOKUP($A13,'Return Data'!$B$7:$R$2292,10,0)</f>
        <v>2.2694999999999999</v>
      </c>
      <c r="E13" s="61">
        <f t="shared" si="0"/>
        <v>15</v>
      </c>
      <c r="F13" s="60">
        <f>VLOOKUP($A13,'Return Data'!$B$7:$R$2292,11,0)</f>
        <v>10.7424</v>
      </c>
      <c r="G13" s="61">
        <f t="shared" si="1"/>
        <v>15</v>
      </c>
      <c r="H13" s="60">
        <f>VLOOKUP($A13,'Return Data'!$B$7:$R$2292,12,0)</f>
        <v>2.6080000000000001</v>
      </c>
      <c r="I13" s="61">
        <f t="shared" si="2"/>
        <v>12</v>
      </c>
      <c r="J13" s="60">
        <f>VLOOKUP($A13,'Return Data'!$B$7:$R$2292,13,0)</f>
        <v>-2.1448999999999998</v>
      </c>
      <c r="K13" s="61">
        <f t="shared" si="3"/>
        <v>14</v>
      </c>
      <c r="L13" s="60">
        <f>VLOOKUP($A13,'Return Data'!$B$7:$R$2292,17,0)</f>
        <v>15.6487</v>
      </c>
      <c r="M13" s="61">
        <f t="shared" si="4"/>
        <v>12</v>
      </c>
      <c r="N13" s="60">
        <f>VLOOKUP($A13,'Return Data'!$B$7:$R$2292,14,0)</f>
        <v>16.4467</v>
      </c>
      <c r="O13" s="61">
        <f t="shared" si="5"/>
        <v>14</v>
      </c>
      <c r="P13" s="60">
        <f>VLOOKUP($A13,'Return Data'!$B$7:$R$2292,15,0)</f>
        <v>11.210100000000001</v>
      </c>
      <c r="Q13" s="61">
        <f t="shared" si="7"/>
        <v>14</v>
      </c>
      <c r="R13" s="60">
        <f>VLOOKUP($A13,'Return Data'!$B$7:$R$2292,16,0)</f>
        <v>12.613300000000001</v>
      </c>
      <c r="S13" s="62">
        <f t="shared" si="6"/>
        <v>25</v>
      </c>
    </row>
    <row r="14" spans="1:20" x14ac:dyDescent="0.3">
      <c r="A14" s="58" t="s">
        <v>1619</v>
      </c>
      <c r="B14" s="59">
        <f>VLOOKUP($A14,'Return Data'!$B$7:$R$2292,3,0)</f>
        <v>44942</v>
      </c>
      <c r="C14" s="60">
        <f>VLOOKUP($A14,'Return Data'!$B$7:$R$2292,4,0)</f>
        <v>1089.8195000000001</v>
      </c>
      <c r="D14" s="60">
        <f>VLOOKUP($A14,'Return Data'!$B$7:$R$2292,10,0)</f>
        <v>3.2073999999999998</v>
      </c>
      <c r="E14" s="61">
        <f t="shared" si="0"/>
        <v>7</v>
      </c>
      <c r="F14" s="60">
        <f>VLOOKUP($A14,'Return Data'!$B$7:$R$2292,11,0)</f>
        <v>12.5251</v>
      </c>
      <c r="G14" s="61">
        <f t="shared" si="1"/>
        <v>9</v>
      </c>
      <c r="H14" s="60">
        <f>VLOOKUP($A14,'Return Data'!$B$7:$R$2292,12,0)</f>
        <v>3.5396000000000001</v>
      </c>
      <c r="I14" s="61">
        <f t="shared" si="2"/>
        <v>11</v>
      </c>
      <c r="J14" s="60">
        <f>VLOOKUP($A14,'Return Data'!$B$7:$R$2292,13,0)</f>
        <v>-0.82969999999999999</v>
      </c>
      <c r="K14" s="61">
        <f t="shared" si="3"/>
        <v>10</v>
      </c>
      <c r="L14" s="60">
        <f>VLOOKUP($A14,'Return Data'!$B$7:$R$2292,17,0)</f>
        <v>17.0246</v>
      </c>
      <c r="M14" s="61">
        <f t="shared" si="4"/>
        <v>9</v>
      </c>
      <c r="N14" s="60">
        <f>VLOOKUP($A14,'Return Data'!$B$7:$R$2292,14,0)</f>
        <v>18.947700000000001</v>
      </c>
      <c r="O14" s="61">
        <f t="shared" si="5"/>
        <v>8</v>
      </c>
      <c r="P14" s="60">
        <f>VLOOKUP($A14,'Return Data'!$B$7:$R$2292,15,0)</f>
        <v>11.397600000000001</v>
      </c>
      <c r="Q14" s="61">
        <f t="shared" si="7"/>
        <v>11</v>
      </c>
      <c r="R14" s="60">
        <f>VLOOKUP($A14,'Return Data'!$B$7:$R$2292,16,0)</f>
        <v>15.6143</v>
      </c>
      <c r="S14" s="62">
        <f t="shared" si="6"/>
        <v>10</v>
      </c>
    </row>
    <row r="15" spans="1:20" x14ac:dyDescent="0.3">
      <c r="A15" s="58" t="s">
        <v>1621</v>
      </c>
      <c r="B15" s="59">
        <f>VLOOKUP($A15,'Return Data'!$B$7:$R$2292,3,0)</f>
        <v>44942</v>
      </c>
      <c r="C15" s="60">
        <f>VLOOKUP($A15,'Return Data'!$B$7:$R$2292,4,0)</f>
        <v>1236.771</v>
      </c>
      <c r="D15" s="60">
        <f>VLOOKUP($A15,'Return Data'!$B$7:$R$2292,10,0)</f>
        <v>7.0039999999999996</v>
      </c>
      <c r="E15" s="61">
        <f t="shared" si="0"/>
        <v>1</v>
      </c>
      <c r="F15" s="60">
        <f>VLOOKUP($A15,'Return Data'!$B$7:$R$2292,11,0)</f>
        <v>17.5898</v>
      </c>
      <c r="G15" s="61">
        <f t="shared" si="1"/>
        <v>2</v>
      </c>
      <c r="H15" s="60">
        <f>VLOOKUP($A15,'Return Data'!$B$7:$R$2292,12,0)</f>
        <v>10.417899999999999</v>
      </c>
      <c r="I15" s="61">
        <f t="shared" si="2"/>
        <v>1</v>
      </c>
      <c r="J15" s="60">
        <f>VLOOKUP($A15,'Return Data'!$B$7:$R$2292,13,0)</f>
        <v>11.5365</v>
      </c>
      <c r="K15" s="61">
        <f t="shared" si="3"/>
        <v>1</v>
      </c>
      <c r="L15" s="60">
        <f>VLOOKUP($A15,'Return Data'!$B$7:$R$2292,17,0)</f>
        <v>23.438600000000001</v>
      </c>
      <c r="M15" s="61">
        <f t="shared" si="4"/>
        <v>4</v>
      </c>
      <c r="N15" s="60">
        <f>VLOOKUP($A15,'Return Data'!$B$7:$R$2292,14,0)</f>
        <v>19.7623</v>
      </c>
      <c r="O15" s="61">
        <f t="shared" si="5"/>
        <v>5</v>
      </c>
      <c r="P15" s="60">
        <f>VLOOKUP($A15,'Return Data'!$B$7:$R$2292,15,0)</f>
        <v>12.3803</v>
      </c>
      <c r="Q15" s="61">
        <f t="shared" si="7"/>
        <v>7</v>
      </c>
      <c r="R15" s="60">
        <f>VLOOKUP($A15,'Return Data'!$B$7:$R$2292,16,0)</f>
        <v>15.391400000000001</v>
      </c>
      <c r="S15" s="62">
        <f t="shared" si="6"/>
        <v>12</v>
      </c>
    </row>
    <row r="16" spans="1:20" x14ac:dyDescent="0.3">
      <c r="A16" s="102" t="s">
        <v>1615</v>
      </c>
      <c r="B16" s="59">
        <f>VLOOKUP($A16,'Return Data'!$B$7:$R$2292,3,0)</f>
        <v>44942</v>
      </c>
      <c r="C16" s="60">
        <f>VLOOKUP($A16,'Return Data'!$B$7:$R$2292,4,0)</f>
        <v>141.066</v>
      </c>
      <c r="D16" s="60">
        <f>VLOOKUP($A16,'Return Data'!$B$7:$R$2292,10,0)</f>
        <v>3.1160000000000001</v>
      </c>
      <c r="E16" s="61">
        <f t="shared" si="0"/>
        <v>9</v>
      </c>
      <c r="F16" s="60">
        <f>VLOOKUP($A16,'Return Data'!$B$7:$R$2292,11,0)</f>
        <v>10.867100000000001</v>
      </c>
      <c r="G16" s="61">
        <f t="shared" si="1"/>
        <v>14</v>
      </c>
      <c r="H16" s="60">
        <f>VLOOKUP($A16,'Return Data'!$B$7:$R$2292,12,0)</f>
        <v>-1.7887</v>
      </c>
      <c r="I16" s="61">
        <f t="shared" si="2"/>
        <v>29</v>
      </c>
      <c r="J16" s="60">
        <f>VLOOKUP($A16,'Return Data'!$B$7:$R$2292,13,0)</f>
        <v>-8.3854000000000006</v>
      </c>
      <c r="K16" s="61">
        <f t="shared" si="3"/>
        <v>29</v>
      </c>
      <c r="L16" s="60">
        <f>VLOOKUP($A16,'Return Data'!$B$7:$R$2292,17,0)</f>
        <v>12.265599999999999</v>
      </c>
      <c r="M16" s="61">
        <f t="shared" si="4"/>
        <v>20</v>
      </c>
      <c r="N16" s="60">
        <f>VLOOKUP($A16,'Return Data'!$B$7:$R$2292,14,0)</f>
        <v>14.0923</v>
      </c>
      <c r="O16" s="61">
        <f t="shared" si="5"/>
        <v>19</v>
      </c>
      <c r="P16" s="60">
        <f>VLOOKUP($A16,'Return Data'!$B$7:$R$2292,15,0)</f>
        <v>7.9156000000000004</v>
      </c>
      <c r="Q16" s="61">
        <f t="shared" si="7"/>
        <v>20</v>
      </c>
      <c r="R16" s="60">
        <f>VLOOKUP($A16,'Return Data'!$B$7:$R$2292,16,0)</f>
        <v>13.867100000000001</v>
      </c>
      <c r="S16" s="62">
        <f t="shared" si="6"/>
        <v>20</v>
      </c>
    </row>
    <row r="17" spans="1:19" x14ac:dyDescent="0.3">
      <c r="A17" s="103" t="s">
        <v>1156</v>
      </c>
      <c r="B17" s="59">
        <f>VLOOKUP($A17,'Return Data'!$B$7:$R$2292,3,0)</f>
        <v>44942</v>
      </c>
      <c r="C17" s="60">
        <f>VLOOKUP($A17,'Return Data'!$B$7:$R$2292,4,0)</f>
        <v>508.74</v>
      </c>
      <c r="D17" s="60">
        <f>VLOOKUP($A17,'Return Data'!$B$7:$R$2292,10,0)</f>
        <v>3.6215000000000002</v>
      </c>
      <c r="E17" s="61">
        <f t="shared" si="0"/>
        <v>5</v>
      </c>
      <c r="F17" s="60">
        <f>VLOOKUP($A17,'Return Data'!$B$7:$R$2292,11,0)</f>
        <v>11.3436</v>
      </c>
      <c r="G17" s="61">
        <f t="shared" si="1"/>
        <v>12</v>
      </c>
      <c r="H17" s="60">
        <f>VLOOKUP($A17,'Return Data'!$B$7:$R$2292,12,0)</f>
        <v>4.4962999999999997</v>
      </c>
      <c r="I17" s="61">
        <f t="shared" si="2"/>
        <v>6</v>
      </c>
      <c r="J17" s="60">
        <f>VLOOKUP($A17,'Return Data'!$B$7:$R$2292,13,0)</f>
        <v>0.76649999999999996</v>
      </c>
      <c r="K17" s="61">
        <f t="shared" si="3"/>
        <v>5</v>
      </c>
      <c r="L17" s="60">
        <f>VLOOKUP($A17,'Return Data'!$B$7:$R$2292,17,0)</f>
        <v>18.029599999999999</v>
      </c>
      <c r="M17" s="61">
        <f t="shared" si="4"/>
        <v>6</v>
      </c>
      <c r="N17" s="60">
        <f>VLOOKUP($A17,'Return Data'!$B$7:$R$2292,14,0)</f>
        <v>15.8977</v>
      </c>
      <c r="O17" s="61">
        <f t="shared" si="5"/>
        <v>15</v>
      </c>
      <c r="P17" s="60">
        <f>VLOOKUP($A17,'Return Data'!$B$7:$R$2292,15,0)</f>
        <v>11.3163</v>
      </c>
      <c r="Q17" s="61">
        <f t="shared" si="7"/>
        <v>12</v>
      </c>
      <c r="R17" s="60">
        <f>VLOOKUP($A17,'Return Data'!$B$7:$R$2292,16,0)</f>
        <v>15.193899999999999</v>
      </c>
      <c r="S17" s="62">
        <f t="shared" si="6"/>
        <v>13</v>
      </c>
    </row>
    <row r="18" spans="1:19" x14ac:dyDescent="0.3">
      <c r="A18" s="58" t="s">
        <v>1623</v>
      </c>
      <c r="B18" s="59">
        <f>VLOOKUP($A18,'Return Data'!$B$7:$R$2292,3,0)</f>
        <v>44942</v>
      </c>
      <c r="C18" s="60">
        <f>VLOOKUP($A18,'Return Data'!$B$7:$R$2292,4,0)</f>
        <v>38.82</v>
      </c>
      <c r="D18" s="60">
        <f>VLOOKUP($A18,'Return Data'!$B$7:$R$2292,10,0)</f>
        <v>0.129</v>
      </c>
      <c r="E18" s="61">
        <f t="shared" si="0"/>
        <v>25</v>
      </c>
      <c r="F18" s="60">
        <f>VLOOKUP($A18,'Return Data'!$B$7:$R$2292,11,0)</f>
        <v>10.3782</v>
      </c>
      <c r="G18" s="61">
        <f t="shared" si="1"/>
        <v>17</v>
      </c>
      <c r="H18" s="60">
        <f>VLOOKUP($A18,'Return Data'!$B$7:$R$2292,12,0)</f>
        <v>0.59599999999999997</v>
      </c>
      <c r="I18" s="61">
        <f t="shared" si="2"/>
        <v>16</v>
      </c>
      <c r="J18" s="60">
        <f>VLOOKUP($A18,'Return Data'!$B$7:$R$2292,13,0)</f>
        <v>-4.8063000000000002</v>
      </c>
      <c r="K18" s="61">
        <f t="shared" si="3"/>
        <v>19</v>
      </c>
      <c r="L18" s="60">
        <f>VLOOKUP($A18,'Return Data'!$B$7:$R$2292,17,0)</f>
        <v>15.935499999999999</v>
      </c>
      <c r="M18" s="61">
        <f t="shared" si="4"/>
        <v>11</v>
      </c>
      <c r="N18" s="60">
        <f>VLOOKUP($A18,'Return Data'!$B$7:$R$2292,14,0)</f>
        <v>16.596900000000002</v>
      </c>
      <c r="O18" s="61">
        <f t="shared" si="5"/>
        <v>12</v>
      </c>
      <c r="P18" s="60">
        <f>VLOOKUP($A18,'Return Data'!$B$7:$R$2292,15,0)</f>
        <v>11.194800000000001</v>
      </c>
      <c r="Q18" s="61">
        <f t="shared" si="7"/>
        <v>15</v>
      </c>
      <c r="R18" s="60">
        <f>VLOOKUP($A18,'Return Data'!$B$7:$R$2292,16,0)</f>
        <v>16.641999999999999</v>
      </c>
      <c r="S18" s="62">
        <f t="shared" si="6"/>
        <v>4</v>
      </c>
    </row>
    <row r="19" spans="1:19" x14ac:dyDescent="0.3">
      <c r="A19" s="58" t="s">
        <v>1643</v>
      </c>
      <c r="B19" s="59">
        <f>VLOOKUP($A19,'Return Data'!$B$7:$R$2292,3,0)</f>
        <v>44942</v>
      </c>
      <c r="C19" s="60">
        <f>VLOOKUP($A19,'Return Data'!$B$7:$R$2292,4,0)</f>
        <v>146.066</v>
      </c>
      <c r="D19" s="60">
        <f>VLOOKUP($A19,'Return Data'!$B$7:$R$2292,10,0)</f>
        <v>1.9199999999999998E-2</v>
      </c>
      <c r="E19" s="61">
        <f t="shared" si="0"/>
        <v>26</v>
      </c>
      <c r="F19" s="60">
        <f>VLOOKUP($A19,'Return Data'!$B$7:$R$2292,11,0)</f>
        <v>9.3063000000000002</v>
      </c>
      <c r="G19" s="61">
        <f t="shared" si="1"/>
        <v>21</v>
      </c>
      <c r="H19" s="60">
        <f>VLOOKUP($A19,'Return Data'!$B$7:$R$2292,12,0)</f>
        <v>0.97189999999999999</v>
      </c>
      <c r="I19" s="61">
        <f t="shared" si="2"/>
        <v>15</v>
      </c>
      <c r="J19" s="60">
        <f>VLOOKUP($A19,'Return Data'!$B$7:$R$2292,13,0)</f>
        <v>-5.6848000000000001</v>
      </c>
      <c r="K19" s="61">
        <f t="shared" si="3"/>
        <v>24</v>
      </c>
      <c r="L19" s="60">
        <f>VLOOKUP($A19,'Return Data'!$B$7:$R$2292,17,0)</f>
        <v>12.545299999999999</v>
      </c>
      <c r="M19" s="61">
        <f t="shared" si="4"/>
        <v>19</v>
      </c>
      <c r="N19" s="60">
        <f>VLOOKUP($A19,'Return Data'!$B$7:$R$2292,14,0)</f>
        <v>12.0124</v>
      </c>
      <c r="O19" s="61">
        <f t="shared" si="5"/>
        <v>25</v>
      </c>
      <c r="P19" s="60">
        <f>VLOOKUP($A19,'Return Data'!$B$7:$R$2292,15,0)</f>
        <v>7.4537000000000004</v>
      </c>
      <c r="Q19" s="61">
        <f t="shared" si="7"/>
        <v>21</v>
      </c>
      <c r="R19" s="60">
        <f>VLOOKUP($A19,'Return Data'!$B$7:$R$2292,16,0)</f>
        <v>13.6356</v>
      </c>
      <c r="S19" s="62">
        <f t="shared" si="6"/>
        <v>21</v>
      </c>
    </row>
    <row r="20" spans="1:19" x14ac:dyDescent="0.3">
      <c r="A20" s="58" t="s">
        <v>1159</v>
      </c>
      <c r="B20" s="59">
        <f>VLOOKUP($A20,'Return Data'!$B$7:$R$2292,3,0)</f>
        <v>44942</v>
      </c>
      <c r="C20" s="60">
        <f>VLOOKUP($A20,'Return Data'!$B$7:$R$2292,4,0)</f>
        <v>91.35</v>
      </c>
      <c r="D20" s="60">
        <f>VLOOKUP($A20,'Return Data'!$B$7:$R$2292,10,0)</f>
        <v>3.1503999999999999</v>
      </c>
      <c r="E20" s="61">
        <f t="shared" si="0"/>
        <v>8</v>
      </c>
      <c r="F20" s="60">
        <f>VLOOKUP($A20,'Return Data'!$B$7:$R$2292,11,0)</f>
        <v>11.825200000000001</v>
      </c>
      <c r="G20" s="61">
        <f t="shared" si="1"/>
        <v>10</v>
      </c>
      <c r="H20" s="60">
        <f>VLOOKUP($A20,'Return Data'!$B$7:$R$2292,12,0)</f>
        <v>3.8304</v>
      </c>
      <c r="I20" s="61">
        <f t="shared" si="2"/>
        <v>9</v>
      </c>
      <c r="J20" s="60">
        <f>VLOOKUP($A20,'Return Data'!$B$7:$R$2292,13,0)</f>
        <v>-4.5553999999999997</v>
      </c>
      <c r="K20" s="61">
        <f t="shared" si="3"/>
        <v>18</v>
      </c>
      <c r="L20" s="60">
        <f>VLOOKUP($A20,'Return Data'!$B$7:$R$2292,17,0)</f>
        <v>16.950700000000001</v>
      </c>
      <c r="M20" s="61">
        <f t="shared" si="4"/>
        <v>10</v>
      </c>
      <c r="N20" s="60">
        <f>VLOOKUP($A20,'Return Data'!$B$7:$R$2292,14,0)</f>
        <v>18.172499999999999</v>
      </c>
      <c r="O20" s="61">
        <f t="shared" si="5"/>
        <v>9</v>
      </c>
      <c r="P20" s="60">
        <f>VLOOKUP($A20,'Return Data'!$B$7:$R$2292,15,0)</f>
        <v>9.6872000000000007</v>
      </c>
      <c r="Q20" s="61">
        <f t="shared" si="7"/>
        <v>19</v>
      </c>
      <c r="R20" s="60">
        <f>VLOOKUP($A20,'Return Data'!$B$7:$R$2292,16,0)</f>
        <v>17.679200000000002</v>
      </c>
      <c r="S20" s="62">
        <f t="shared" si="6"/>
        <v>3</v>
      </c>
    </row>
    <row r="21" spans="1:19" x14ac:dyDescent="0.3">
      <c r="A21" s="58" t="s">
        <v>1160</v>
      </c>
      <c r="B21" s="59">
        <f>VLOOKUP($A21,'Return Data'!$B$7:$R$2292,3,0)</f>
        <v>44942</v>
      </c>
      <c r="C21" s="60">
        <f>VLOOKUP($A21,'Return Data'!$B$7:$R$2292,4,0)</f>
        <v>15.0641</v>
      </c>
      <c r="D21" s="60">
        <f>VLOOKUP($A21,'Return Data'!$B$7:$R$2292,10,0)</f>
        <v>2.3182</v>
      </c>
      <c r="E21" s="61">
        <f t="shared" si="0"/>
        <v>14</v>
      </c>
      <c r="F21" s="60">
        <f>VLOOKUP($A21,'Return Data'!$B$7:$R$2292,11,0)</f>
        <v>13.192399999999999</v>
      </c>
      <c r="G21" s="61">
        <f t="shared" si="1"/>
        <v>6</v>
      </c>
      <c r="H21" s="60">
        <f>VLOOKUP($A21,'Return Data'!$B$7:$R$2292,12,0)</f>
        <v>7.1140999999999996</v>
      </c>
      <c r="I21" s="61">
        <f t="shared" si="2"/>
        <v>4</v>
      </c>
      <c r="J21" s="60">
        <f>VLOOKUP($A21,'Return Data'!$B$7:$R$2292,13,0)</f>
        <v>0.37109999999999999</v>
      </c>
      <c r="K21" s="61">
        <f t="shared" si="3"/>
        <v>6</v>
      </c>
      <c r="L21" s="60">
        <f>VLOOKUP($A21,'Return Data'!$B$7:$R$2292,17,0)</f>
        <v>9.3865999999999996</v>
      </c>
      <c r="M21" s="61">
        <f t="shared" si="4"/>
        <v>26</v>
      </c>
      <c r="N21" s="60"/>
      <c r="O21" s="61"/>
      <c r="P21" s="60"/>
      <c r="Q21" s="61"/>
      <c r="R21" s="60">
        <f>VLOOKUP($A21,'Return Data'!$B$7:$R$2292,16,0)</f>
        <v>11.788600000000001</v>
      </c>
      <c r="S21" s="62">
        <f t="shared" si="6"/>
        <v>27</v>
      </c>
    </row>
    <row r="22" spans="1:19" x14ac:dyDescent="0.3">
      <c r="A22" s="58" t="s">
        <v>1624</v>
      </c>
      <c r="B22" s="59">
        <f>VLOOKUP($A22,'Return Data'!$B$7:$R$2292,3,0)</f>
        <v>44942</v>
      </c>
      <c r="C22" s="60">
        <f>VLOOKUP($A22,'Return Data'!$B$7:$R$2292,4,0)</f>
        <v>60.760300000000001</v>
      </c>
      <c r="D22" s="60">
        <f>VLOOKUP($A22,'Return Data'!$B$7:$R$2292,10,0)</f>
        <v>5.2340999999999998</v>
      </c>
      <c r="E22" s="61">
        <f t="shared" si="0"/>
        <v>3</v>
      </c>
      <c r="F22" s="60">
        <f>VLOOKUP($A22,'Return Data'!$B$7:$R$2292,11,0)</f>
        <v>13.724299999999999</v>
      </c>
      <c r="G22" s="61">
        <f t="shared" si="1"/>
        <v>4</v>
      </c>
      <c r="H22" s="60">
        <f>VLOOKUP($A22,'Return Data'!$B$7:$R$2292,12,0)</f>
        <v>7.7446000000000002</v>
      </c>
      <c r="I22" s="61">
        <f t="shared" si="2"/>
        <v>3</v>
      </c>
      <c r="J22" s="60">
        <f>VLOOKUP($A22,'Return Data'!$B$7:$R$2292,13,0)</f>
        <v>1.4782</v>
      </c>
      <c r="K22" s="61">
        <f t="shared" si="3"/>
        <v>4</v>
      </c>
      <c r="L22" s="60">
        <f>VLOOKUP($A22,'Return Data'!$B$7:$R$2292,17,0)</f>
        <v>17.487400000000001</v>
      </c>
      <c r="M22" s="61">
        <f t="shared" si="4"/>
        <v>7</v>
      </c>
      <c r="N22" s="60">
        <f>VLOOKUP($A22,'Return Data'!$B$7:$R$2292,14,0)</f>
        <v>16.567299999999999</v>
      </c>
      <c r="O22" s="61">
        <f t="shared" ref="O22:O34" si="8">RANK(N22,N$8:N$39,0)</f>
        <v>13</v>
      </c>
      <c r="P22" s="60">
        <f>VLOOKUP($A22,'Return Data'!$B$7:$R$2292,15,0)</f>
        <v>12.6738</v>
      </c>
      <c r="Q22" s="61">
        <f>RANK(P22,P$8:P$39,0)</f>
        <v>5</v>
      </c>
      <c r="R22" s="60">
        <f>VLOOKUP($A22,'Return Data'!$B$7:$R$2292,16,0)</f>
        <v>15.9537</v>
      </c>
      <c r="S22" s="62">
        <f t="shared" si="6"/>
        <v>8</v>
      </c>
    </row>
    <row r="23" spans="1:19" x14ac:dyDescent="0.3">
      <c r="A23" s="58" t="s">
        <v>1632</v>
      </c>
      <c r="B23" s="59">
        <f>VLOOKUP($A23,'Return Data'!$B$7:$R$2292,3,0)</f>
        <v>44942</v>
      </c>
      <c r="C23" s="60">
        <f>VLOOKUP($A23,'Return Data'!$B$7:$R$2292,4,0)</f>
        <v>60.256999999999998</v>
      </c>
      <c r="D23" s="60">
        <f>VLOOKUP($A23,'Return Data'!$B$7:$R$2292,10,0)</f>
        <v>5.1605999999999996</v>
      </c>
      <c r="E23" s="61">
        <f t="shared" si="0"/>
        <v>4</v>
      </c>
      <c r="F23" s="60">
        <f>VLOOKUP($A23,'Return Data'!$B$7:$R$2292,11,0)</f>
        <v>13.5639</v>
      </c>
      <c r="G23" s="61">
        <f t="shared" si="1"/>
        <v>5</v>
      </c>
      <c r="H23" s="60">
        <f>VLOOKUP($A23,'Return Data'!$B$7:$R$2292,12,0)</f>
        <v>4.4097999999999997</v>
      </c>
      <c r="I23" s="61">
        <f t="shared" si="2"/>
        <v>7</v>
      </c>
      <c r="J23" s="60">
        <f>VLOOKUP($A23,'Return Data'!$B$7:$R$2292,13,0)</f>
        <v>-0.3407</v>
      </c>
      <c r="K23" s="61">
        <f t="shared" si="3"/>
        <v>9</v>
      </c>
      <c r="L23" s="60">
        <f>VLOOKUP($A23,'Return Data'!$B$7:$R$2292,17,0)</f>
        <v>13.128500000000001</v>
      </c>
      <c r="M23" s="61">
        <f t="shared" si="4"/>
        <v>17</v>
      </c>
      <c r="N23" s="60">
        <f>VLOOKUP($A23,'Return Data'!$B$7:$R$2292,14,0)</f>
        <v>13.6724</v>
      </c>
      <c r="O23" s="61">
        <f t="shared" si="8"/>
        <v>22</v>
      </c>
      <c r="P23" s="60">
        <f>VLOOKUP($A23,'Return Data'!$B$7:$R$2292,15,0)</f>
        <v>11.213699999999999</v>
      </c>
      <c r="Q23" s="61">
        <f>RANK(P23,P$8:P$39,0)</f>
        <v>13</v>
      </c>
      <c r="R23" s="60">
        <f>VLOOKUP($A23,'Return Data'!$B$7:$R$2292,16,0)</f>
        <v>16.157900000000001</v>
      </c>
      <c r="S23" s="62">
        <f t="shared" si="6"/>
        <v>5</v>
      </c>
    </row>
    <row r="24" spans="1:19" x14ac:dyDescent="0.3">
      <c r="A24" s="58" t="s">
        <v>1645</v>
      </c>
      <c r="B24" s="59">
        <f>VLOOKUP($A24,'Return Data'!$B$7:$R$2292,3,0)</f>
        <v>0</v>
      </c>
      <c r="C24" s="60">
        <f>VLOOKUP($A24,'Return Data'!$B$7:$R$2292,4,0)</f>
        <v>0</v>
      </c>
      <c r="D24" s="60">
        <f>VLOOKUP($A24,'Return Data'!$B$7:$R$2292,10,0)</f>
        <v>0</v>
      </c>
      <c r="E24" s="61">
        <f t="shared" si="0"/>
        <v>27</v>
      </c>
      <c r="F24" s="60">
        <f>VLOOKUP($A24,'Return Data'!$B$7:$R$2292,11,0)</f>
        <v>0</v>
      </c>
      <c r="G24" s="61">
        <f t="shared" si="1"/>
        <v>31</v>
      </c>
      <c r="H24" s="60">
        <f>VLOOKUP($A24,'Return Data'!$B$7:$R$2292,12,0)</f>
        <v>0</v>
      </c>
      <c r="I24" s="61">
        <f t="shared" si="2"/>
        <v>18</v>
      </c>
      <c r="J24" s="60">
        <f>VLOOKUP($A24,'Return Data'!$B$7:$R$2292,13,0)</f>
        <v>0</v>
      </c>
      <c r="K24" s="61">
        <f t="shared" si="3"/>
        <v>7</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1647</v>
      </c>
      <c r="B25" s="59">
        <f>VLOOKUP($A25,'Return Data'!$B$7:$R$2292,3,0)</f>
        <v>44942</v>
      </c>
      <c r="C25" s="60">
        <f>VLOOKUP($A25,'Return Data'!$B$7:$R$2292,4,0)</f>
        <v>69.698999999999998</v>
      </c>
      <c r="D25" s="60">
        <f>VLOOKUP($A25,'Return Data'!$B$7:$R$2292,10,0)</f>
        <v>-1.4419</v>
      </c>
      <c r="E25" s="61">
        <f t="shared" si="0"/>
        <v>29</v>
      </c>
      <c r="F25" s="60">
        <f>VLOOKUP($A25,'Return Data'!$B$7:$R$2292,11,0)</f>
        <v>6.7358000000000002</v>
      </c>
      <c r="G25" s="61">
        <f t="shared" si="1"/>
        <v>28</v>
      </c>
      <c r="H25" s="60">
        <f>VLOOKUP($A25,'Return Data'!$B$7:$R$2292,12,0)</f>
        <v>-0.47110000000000002</v>
      </c>
      <c r="I25" s="61">
        <f t="shared" si="2"/>
        <v>21</v>
      </c>
      <c r="J25" s="60">
        <f>VLOOKUP($A25,'Return Data'!$B$7:$R$2292,13,0)</f>
        <v>-7.4143999999999997</v>
      </c>
      <c r="K25" s="61">
        <f t="shared" si="3"/>
        <v>26</v>
      </c>
      <c r="L25" s="60">
        <f>VLOOKUP($A25,'Return Data'!$B$7:$R$2292,17,0)</f>
        <v>7.3042999999999996</v>
      </c>
      <c r="M25" s="61">
        <f t="shared" si="4"/>
        <v>28</v>
      </c>
      <c r="N25" s="60">
        <f>VLOOKUP($A25,'Return Data'!$B$7:$R$2292,14,0)</f>
        <v>8.4754000000000005</v>
      </c>
      <c r="O25" s="61">
        <f t="shared" si="8"/>
        <v>28</v>
      </c>
      <c r="P25" s="60">
        <f>VLOOKUP($A25,'Return Data'!$B$7:$R$2292,15,0)</f>
        <v>6.7329999999999997</v>
      </c>
      <c r="Q25" s="61">
        <f>RANK(P25,P$8:P$39,0)</f>
        <v>22</v>
      </c>
      <c r="R25" s="60">
        <f>VLOOKUP($A25,'Return Data'!$B$7:$R$2292,16,0)</f>
        <v>9.7091999999999992</v>
      </c>
      <c r="S25" s="62">
        <f t="shared" si="6"/>
        <v>29</v>
      </c>
    </row>
    <row r="26" spans="1:19" x14ac:dyDescent="0.3">
      <c r="A26" s="58" t="s">
        <v>1162</v>
      </c>
      <c r="B26" s="59">
        <f>VLOOKUP($A26,'Return Data'!$B$7:$R$2292,3,0)</f>
        <v>44942</v>
      </c>
      <c r="C26" s="60">
        <f>VLOOKUP($A26,'Return Data'!$B$7:$R$2292,4,0)</f>
        <v>23.325099999999999</v>
      </c>
      <c r="D26" s="60">
        <f>VLOOKUP($A26,'Return Data'!$B$7:$R$2292,10,0)</f>
        <v>2.6705000000000001</v>
      </c>
      <c r="E26" s="61">
        <f t="shared" si="0"/>
        <v>10</v>
      </c>
      <c r="F26" s="60">
        <f>VLOOKUP($A26,'Return Data'!$B$7:$R$2292,11,0)</f>
        <v>12.645200000000001</v>
      </c>
      <c r="G26" s="61">
        <f t="shared" si="1"/>
        <v>8</v>
      </c>
      <c r="H26" s="60">
        <f>VLOOKUP($A26,'Return Data'!$B$7:$R$2292,12,0)</f>
        <v>-0.94069999999999998</v>
      </c>
      <c r="I26" s="61">
        <f t="shared" si="2"/>
        <v>26</v>
      </c>
      <c r="J26" s="60">
        <f>VLOOKUP($A26,'Return Data'!$B$7:$R$2292,13,0)</f>
        <v>-2.9232999999999998</v>
      </c>
      <c r="K26" s="61">
        <f t="shared" si="3"/>
        <v>15</v>
      </c>
      <c r="L26" s="60">
        <f>VLOOKUP($A26,'Return Data'!$B$7:$R$2292,17,0)</f>
        <v>23.665600000000001</v>
      </c>
      <c r="M26" s="61">
        <f t="shared" si="4"/>
        <v>3</v>
      </c>
      <c r="N26" s="60">
        <f>VLOOKUP($A26,'Return Data'!$B$7:$R$2292,14,0)</f>
        <v>22.345600000000001</v>
      </c>
      <c r="O26" s="61">
        <f t="shared" si="8"/>
        <v>2</v>
      </c>
      <c r="P26" s="60"/>
      <c r="Q26" s="61"/>
      <c r="R26" s="60">
        <f>VLOOKUP($A26,'Return Data'!$B$7:$R$2292,16,0)</f>
        <v>16.056699999999999</v>
      </c>
      <c r="S26" s="62">
        <f t="shared" si="6"/>
        <v>6</v>
      </c>
    </row>
    <row r="27" spans="1:19" x14ac:dyDescent="0.3">
      <c r="A27" s="58" t="s">
        <v>1641</v>
      </c>
      <c r="B27" s="59">
        <f>VLOOKUP($A27,'Return Data'!$B$7:$R$2292,3,0)</f>
        <v>44942</v>
      </c>
      <c r="C27" s="60">
        <f>VLOOKUP($A27,'Return Data'!$B$7:$R$2292,4,0)</f>
        <v>35.395200000000003</v>
      </c>
      <c r="D27" s="60">
        <f>VLOOKUP($A27,'Return Data'!$B$7:$R$2292,10,0)</f>
        <v>-2.8026</v>
      </c>
      <c r="E27" s="61">
        <f t="shared" si="0"/>
        <v>30</v>
      </c>
      <c r="F27" s="60">
        <f>VLOOKUP($A27,'Return Data'!$B$7:$R$2292,11,0)</f>
        <v>7.7663000000000002</v>
      </c>
      <c r="G27" s="61">
        <f t="shared" si="1"/>
        <v>26</v>
      </c>
      <c r="H27" s="60">
        <f>VLOOKUP($A27,'Return Data'!$B$7:$R$2292,12,0)</f>
        <v>-0.39150000000000001</v>
      </c>
      <c r="I27" s="61">
        <f t="shared" si="2"/>
        <v>20</v>
      </c>
      <c r="J27" s="60">
        <f>VLOOKUP($A27,'Return Data'!$B$7:$R$2292,13,0)</f>
        <v>-8.1744000000000003</v>
      </c>
      <c r="K27" s="61">
        <f t="shared" si="3"/>
        <v>28</v>
      </c>
      <c r="L27" s="60">
        <f>VLOOKUP($A27,'Return Data'!$B$7:$R$2292,17,0)</f>
        <v>3.3163999999999998</v>
      </c>
      <c r="M27" s="61">
        <f t="shared" si="4"/>
        <v>30</v>
      </c>
      <c r="N27" s="60">
        <f>VLOOKUP($A27,'Return Data'!$B$7:$R$2292,14,0)</f>
        <v>6.8714000000000004</v>
      </c>
      <c r="O27" s="61">
        <f t="shared" si="8"/>
        <v>29</v>
      </c>
      <c r="P27" s="60">
        <f>VLOOKUP($A27,'Return Data'!$B$7:$R$2292,15,0)</f>
        <v>4.5339999999999998</v>
      </c>
      <c r="Q27" s="61">
        <f>RANK(P27,P$8:P$39,0)</f>
        <v>24</v>
      </c>
      <c r="R27" s="60">
        <f>VLOOKUP($A27,'Return Data'!$B$7:$R$2292,16,0)</f>
        <v>15.587</v>
      </c>
      <c r="S27" s="62">
        <f t="shared" si="6"/>
        <v>11</v>
      </c>
    </row>
    <row r="28" spans="1:19" x14ac:dyDescent="0.3">
      <c r="A28" s="58" t="s">
        <v>1817</v>
      </c>
      <c r="B28" s="59">
        <f>VLOOKUP($A28,'Return Data'!$B$7:$R$2292,3,0)</f>
        <v>44942</v>
      </c>
      <c r="C28" s="60">
        <f>VLOOKUP($A28,'Return Data'!$B$7:$R$2292,4,0)</f>
        <v>17.8047</v>
      </c>
      <c r="D28" s="60">
        <f>VLOOKUP($A28,'Return Data'!$B$7:$R$2292,10,0)</f>
        <v>3.3199000000000001</v>
      </c>
      <c r="E28" s="61">
        <f t="shared" si="0"/>
        <v>6</v>
      </c>
      <c r="F28" s="60">
        <f>VLOOKUP($A28,'Return Data'!$B$7:$R$2292,11,0)</f>
        <v>12.883699999999999</v>
      </c>
      <c r="G28" s="61">
        <f t="shared" si="1"/>
        <v>7</v>
      </c>
      <c r="H28" s="60">
        <f>VLOOKUP($A28,'Return Data'!$B$7:$R$2292,12,0)</f>
        <v>4.2215999999999996</v>
      </c>
      <c r="I28" s="61">
        <f t="shared" si="2"/>
        <v>8</v>
      </c>
      <c r="J28" s="60">
        <f>VLOOKUP($A28,'Return Data'!$B$7:$R$2292,13,0)</f>
        <v>-1.2791999999999999</v>
      </c>
      <c r="K28" s="61">
        <f t="shared" si="3"/>
        <v>11</v>
      </c>
      <c r="L28" s="60">
        <f>VLOOKUP($A28,'Return Data'!$B$7:$R$2292,17,0)</f>
        <v>15.617000000000001</v>
      </c>
      <c r="M28" s="61">
        <f t="shared" si="4"/>
        <v>13</v>
      </c>
      <c r="N28" s="60">
        <f>VLOOKUP($A28,'Return Data'!$B$7:$R$2292,14,0)</f>
        <v>14.746499999999999</v>
      </c>
      <c r="O28" s="61">
        <f t="shared" si="8"/>
        <v>16</v>
      </c>
      <c r="P28" s="60"/>
      <c r="Q28" s="61"/>
      <c r="R28" s="60">
        <f>VLOOKUP($A28,'Return Data'!$B$7:$R$2292,16,0)</f>
        <v>13.5937</v>
      </c>
      <c r="S28" s="62">
        <f t="shared" si="6"/>
        <v>22</v>
      </c>
    </row>
    <row r="29" spans="1:19" x14ac:dyDescent="0.3">
      <c r="A29" s="58" t="s">
        <v>1165</v>
      </c>
      <c r="B29" s="59">
        <f>VLOOKUP($A29,'Return Data'!$B$7:$R$2292,3,0)</f>
        <v>44942</v>
      </c>
      <c r="C29" s="60">
        <f>VLOOKUP($A29,'Return Data'!$B$7:$R$2292,4,0)</f>
        <v>178.3896</v>
      </c>
      <c r="D29" s="60">
        <f>VLOOKUP($A29,'Return Data'!$B$7:$R$2292,10,0)</f>
        <v>2.1722000000000001</v>
      </c>
      <c r="E29" s="61">
        <f t="shared" si="0"/>
        <v>17</v>
      </c>
      <c r="F29" s="60">
        <f>VLOOKUP($A29,'Return Data'!$B$7:$R$2292,11,0)</f>
        <v>15.2502</v>
      </c>
      <c r="G29" s="61">
        <f t="shared" si="1"/>
        <v>3</v>
      </c>
      <c r="H29" s="60">
        <f>VLOOKUP($A29,'Return Data'!$B$7:$R$2292,12,0)</f>
        <v>7.9819000000000004</v>
      </c>
      <c r="I29" s="61">
        <f t="shared" si="2"/>
        <v>2</v>
      </c>
      <c r="J29" s="60">
        <f>VLOOKUP($A29,'Return Data'!$B$7:$R$2292,13,0)</f>
        <v>8.8971</v>
      </c>
      <c r="K29" s="61">
        <f t="shared" si="3"/>
        <v>2</v>
      </c>
      <c r="L29" s="60">
        <f>VLOOKUP($A29,'Return Data'!$B$7:$R$2292,17,0)</f>
        <v>27.7303</v>
      </c>
      <c r="M29" s="61">
        <f t="shared" si="4"/>
        <v>2</v>
      </c>
      <c r="N29" s="60">
        <f>VLOOKUP($A29,'Return Data'!$B$7:$R$2292,14,0)</f>
        <v>19.050799999999999</v>
      </c>
      <c r="O29" s="61">
        <f t="shared" si="8"/>
        <v>7</v>
      </c>
      <c r="P29" s="60">
        <f>VLOOKUP($A29,'Return Data'!$B$7:$R$2292,15,0)</f>
        <v>11.413</v>
      </c>
      <c r="Q29" s="61">
        <f>RANK(P29,P$8:P$39,0)</f>
        <v>10</v>
      </c>
      <c r="R29" s="60">
        <f>VLOOKUP($A29,'Return Data'!$B$7:$R$2292,16,0)</f>
        <v>14.7737</v>
      </c>
      <c r="S29" s="62">
        <f t="shared" si="6"/>
        <v>14</v>
      </c>
    </row>
    <row r="30" spans="1:19" x14ac:dyDescent="0.3">
      <c r="A30" s="58" t="s">
        <v>1606</v>
      </c>
      <c r="B30" s="59">
        <f>VLOOKUP($A30,'Return Data'!$B$7:$R$2292,3,0)</f>
        <v>44942</v>
      </c>
      <c r="C30" s="60">
        <f>VLOOKUP($A30,'Return Data'!$B$7:$R$2292,4,0)</f>
        <v>51.531300000000002</v>
      </c>
      <c r="D30" s="60">
        <f>VLOOKUP($A30,'Return Data'!$B$7:$R$2292,10,0)</f>
        <v>1.4423999999999999</v>
      </c>
      <c r="E30" s="61">
        <f t="shared" si="0"/>
        <v>20</v>
      </c>
      <c r="F30" s="60">
        <f>VLOOKUP($A30,'Return Data'!$B$7:$R$2292,11,0)</f>
        <v>8.1655999999999995</v>
      </c>
      <c r="G30" s="61">
        <f t="shared" si="1"/>
        <v>25</v>
      </c>
      <c r="H30" s="60">
        <f>VLOOKUP($A30,'Return Data'!$B$7:$R$2292,12,0)</f>
        <v>-1.3832</v>
      </c>
      <c r="I30" s="61">
        <f t="shared" si="2"/>
        <v>28</v>
      </c>
      <c r="J30" s="60">
        <f>VLOOKUP($A30,'Return Data'!$B$7:$R$2292,13,0)</f>
        <v>-5.6675000000000004</v>
      </c>
      <c r="K30" s="61">
        <f t="shared" si="3"/>
        <v>23</v>
      </c>
      <c r="L30" s="60">
        <f>VLOOKUP($A30,'Return Data'!$B$7:$R$2292,17,0)</f>
        <v>17.1082</v>
      </c>
      <c r="M30" s="61">
        <f t="shared" si="4"/>
        <v>8</v>
      </c>
      <c r="N30" s="60">
        <f>VLOOKUP($A30,'Return Data'!$B$7:$R$2292,14,0)</f>
        <v>21.936299999999999</v>
      </c>
      <c r="O30" s="61">
        <f t="shared" si="8"/>
        <v>4</v>
      </c>
      <c r="P30" s="60">
        <f>VLOOKUP($A30,'Return Data'!$B$7:$R$2292,15,0)</f>
        <v>16.033100000000001</v>
      </c>
      <c r="Q30" s="61">
        <f>RANK(P30,P$8:P$39,0)</f>
        <v>2</v>
      </c>
      <c r="R30" s="60">
        <f>VLOOKUP($A30,'Return Data'!$B$7:$R$2292,16,0)</f>
        <v>18.533300000000001</v>
      </c>
      <c r="S30" s="62">
        <f t="shared" si="6"/>
        <v>2</v>
      </c>
    </row>
    <row r="31" spans="1:19" x14ac:dyDescent="0.3">
      <c r="A31" s="58" t="s">
        <v>1633</v>
      </c>
      <c r="B31" s="59">
        <f>VLOOKUP($A31,'Return Data'!$B$7:$R$2292,3,0)</f>
        <v>44942</v>
      </c>
      <c r="C31" s="60">
        <f>VLOOKUP($A31,'Return Data'!$B$7:$R$2292,4,0)</f>
        <v>28.3</v>
      </c>
      <c r="D31" s="60">
        <f>VLOOKUP($A31,'Return Data'!$B$7:$R$2292,10,0)</f>
        <v>2.2029999999999998</v>
      </c>
      <c r="E31" s="61">
        <f t="shared" si="0"/>
        <v>16</v>
      </c>
      <c r="F31" s="60">
        <f>VLOOKUP($A31,'Return Data'!$B$7:$R$2292,11,0)</f>
        <v>8.9718999999999998</v>
      </c>
      <c r="G31" s="61">
        <f t="shared" si="1"/>
        <v>23</v>
      </c>
      <c r="H31" s="60">
        <f>VLOOKUP($A31,'Return Data'!$B$7:$R$2292,12,0)</f>
        <v>-2.5482</v>
      </c>
      <c r="I31" s="61">
        <f t="shared" si="2"/>
        <v>30</v>
      </c>
      <c r="J31" s="60">
        <f>VLOOKUP($A31,'Return Data'!$B$7:$R$2292,13,0)</f>
        <v>-9.6712000000000007</v>
      </c>
      <c r="K31" s="61">
        <f t="shared" si="3"/>
        <v>30</v>
      </c>
      <c r="L31" s="60">
        <f>VLOOKUP($A31,'Return Data'!$B$7:$R$2292,17,0)</f>
        <v>14.975</v>
      </c>
      <c r="M31" s="61">
        <f t="shared" si="4"/>
        <v>14</v>
      </c>
      <c r="N31" s="60">
        <f>VLOOKUP($A31,'Return Data'!$B$7:$R$2292,14,0)</f>
        <v>22.252800000000001</v>
      </c>
      <c r="O31" s="61">
        <f t="shared" si="8"/>
        <v>3</v>
      </c>
      <c r="P31" s="60">
        <f>VLOOKUP($A31,'Return Data'!$B$7:$R$2292,15,0)</f>
        <v>14.8287</v>
      </c>
      <c r="Q31" s="61">
        <f>RANK(P31,P$8:P$39,0)</f>
        <v>3</v>
      </c>
      <c r="R31" s="60">
        <f>VLOOKUP($A31,'Return Data'!$B$7:$R$2292,16,0)</f>
        <v>14.1188</v>
      </c>
      <c r="S31" s="62">
        <f t="shared" si="6"/>
        <v>17</v>
      </c>
    </row>
    <row r="32" spans="1:19" x14ac:dyDescent="0.3">
      <c r="A32" s="58" t="s">
        <v>1167</v>
      </c>
      <c r="B32" s="59">
        <f>VLOOKUP($A32,'Return Data'!$B$7:$R$2292,3,0)</f>
        <v>44942</v>
      </c>
      <c r="C32" s="60">
        <f>VLOOKUP($A32,'Return Data'!$B$7:$R$2292,4,0)</f>
        <v>485.89440000000002</v>
      </c>
      <c r="D32" s="60">
        <f>VLOOKUP($A32,'Return Data'!$B$7:$R$2292,10,0)</f>
        <v>6.3951000000000002</v>
      </c>
      <c r="E32" s="61">
        <f t="shared" si="0"/>
        <v>2</v>
      </c>
      <c r="F32" s="60">
        <f>VLOOKUP($A32,'Return Data'!$B$7:$R$2292,11,0)</f>
        <v>19.1999</v>
      </c>
      <c r="G32" s="61">
        <f t="shared" si="1"/>
        <v>1</v>
      </c>
      <c r="H32" s="60">
        <f>VLOOKUP($A32,'Return Data'!$B$7:$R$2292,12,0)</f>
        <v>4.7135999999999996</v>
      </c>
      <c r="I32" s="61">
        <f t="shared" si="2"/>
        <v>5</v>
      </c>
      <c r="J32" s="60">
        <f>VLOOKUP($A32,'Return Data'!$B$7:$R$2292,13,0)</f>
        <v>6.6733000000000002</v>
      </c>
      <c r="K32" s="61">
        <f t="shared" si="3"/>
        <v>3</v>
      </c>
      <c r="L32" s="60">
        <f>VLOOKUP($A32,'Return Data'!$B$7:$R$2292,17,0)</f>
        <v>29.164100000000001</v>
      </c>
      <c r="M32" s="61">
        <f t="shared" si="4"/>
        <v>1</v>
      </c>
      <c r="N32" s="60">
        <f>VLOOKUP($A32,'Return Data'!$B$7:$R$2292,14,0)</f>
        <v>36.112200000000001</v>
      </c>
      <c r="O32" s="61">
        <f t="shared" si="8"/>
        <v>1</v>
      </c>
      <c r="P32" s="60">
        <f>VLOOKUP($A32,'Return Data'!$B$7:$R$2292,15,0)</f>
        <v>21.501200000000001</v>
      </c>
      <c r="Q32" s="61">
        <f>RANK(P32,P$8:P$39,0)</f>
        <v>1</v>
      </c>
      <c r="R32" s="60">
        <f>VLOOKUP($A32,'Return Data'!$B$7:$R$2292,16,0)</f>
        <v>20.655000000000001</v>
      </c>
      <c r="S32" s="62">
        <f t="shared" si="6"/>
        <v>1</v>
      </c>
    </row>
    <row r="33" spans="1:19" x14ac:dyDescent="0.3">
      <c r="A33" s="58" t="s">
        <v>1635</v>
      </c>
      <c r="B33" s="59">
        <f>VLOOKUP($A33,'Return Data'!$B$7:$R$2292,3,0)</f>
        <v>44942</v>
      </c>
      <c r="C33" s="60">
        <f>VLOOKUP($A33,'Return Data'!$B$7:$R$2292,4,0)</f>
        <v>82.687399999999997</v>
      </c>
      <c r="D33" s="60">
        <f>VLOOKUP($A33,'Return Data'!$B$7:$R$2292,10,0)</f>
        <v>1.2868999999999999</v>
      </c>
      <c r="E33" s="61">
        <f t="shared" si="0"/>
        <v>22</v>
      </c>
      <c r="F33" s="60">
        <f>VLOOKUP($A33,'Return Data'!$B$7:$R$2292,11,0)</f>
        <v>8.7071000000000005</v>
      </c>
      <c r="G33" s="61">
        <f t="shared" si="1"/>
        <v>24</v>
      </c>
      <c r="H33" s="60">
        <f>VLOOKUP($A33,'Return Data'!$B$7:$R$2292,12,0)</f>
        <v>-1.2439</v>
      </c>
      <c r="I33" s="61">
        <f t="shared" si="2"/>
        <v>27</v>
      </c>
      <c r="J33" s="60">
        <f>VLOOKUP($A33,'Return Data'!$B$7:$R$2292,13,0)</f>
        <v>-4.0294999999999996</v>
      </c>
      <c r="K33" s="61">
        <f t="shared" si="3"/>
        <v>16</v>
      </c>
      <c r="L33" s="60">
        <f>VLOOKUP($A33,'Return Data'!$B$7:$R$2292,17,0)</f>
        <v>12.8155</v>
      </c>
      <c r="M33" s="61">
        <f t="shared" si="4"/>
        <v>18</v>
      </c>
      <c r="N33" s="60">
        <f>VLOOKUP($A33,'Return Data'!$B$7:$R$2292,14,0)</f>
        <v>14.1256</v>
      </c>
      <c r="O33" s="61">
        <f t="shared" si="8"/>
        <v>18</v>
      </c>
      <c r="P33" s="60">
        <f>VLOOKUP($A33,'Return Data'!$B$7:$R$2292,15,0)</f>
        <v>10.108599999999999</v>
      </c>
      <c r="Q33" s="61">
        <f>RANK(P33,P$8:P$39,0)</f>
        <v>17</v>
      </c>
      <c r="R33" s="60">
        <f>VLOOKUP($A33,'Return Data'!$B$7:$R$2292,16,0)</f>
        <v>15.765499999999999</v>
      </c>
      <c r="S33" s="62">
        <f t="shared" si="6"/>
        <v>9</v>
      </c>
    </row>
    <row r="34" spans="1:19" x14ac:dyDescent="0.3">
      <c r="A34" s="58" t="s">
        <v>1637</v>
      </c>
      <c r="B34" s="59">
        <f>VLOOKUP($A34,'Return Data'!$B$7:$R$2292,3,0)</f>
        <v>44942</v>
      </c>
      <c r="C34" s="60">
        <f>VLOOKUP($A34,'Return Data'!$B$7:$R$2292,4,0)</f>
        <v>16.006499999999999</v>
      </c>
      <c r="D34" s="60">
        <f>VLOOKUP($A34,'Return Data'!$B$7:$R$2292,10,0)</f>
        <v>1.4179999999999999</v>
      </c>
      <c r="E34" s="61">
        <f t="shared" si="0"/>
        <v>21</v>
      </c>
      <c r="F34" s="60">
        <f>VLOOKUP($A34,'Return Data'!$B$7:$R$2292,11,0)</f>
        <v>10.5307</v>
      </c>
      <c r="G34" s="61">
        <f t="shared" si="1"/>
        <v>16</v>
      </c>
      <c r="H34" s="60">
        <f>VLOOKUP($A34,'Return Data'!$B$7:$R$2292,12,0)</f>
        <v>3.5684</v>
      </c>
      <c r="I34" s="61">
        <f t="shared" si="2"/>
        <v>10</v>
      </c>
      <c r="J34" s="60">
        <f>VLOOKUP($A34,'Return Data'!$B$7:$R$2292,13,0)</f>
        <v>-2.0853000000000002</v>
      </c>
      <c r="K34" s="61">
        <f t="shared" si="3"/>
        <v>13</v>
      </c>
      <c r="L34" s="60">
        <f>VLOOKUP($A34,'Return Data'!$B$7:$R$2292,17,0)</f>
        <v>10.7225</v>
      </c>
      <c r="M34" s="61">
        <f t="shared" si="4"/>
        <v>24</v>
      </c>
      <c r="N34" s="60">
        <f>VLOOKUP($A34,'Return Data'!$B$7:$R$2292,14,0)</f>
        <v>12.345599999999999</v>
      </c>
      <c r="O34" s="61">
        <f t="shared" si="8"/>
        <v>24</v>
      </c>
      <c r="P34" s="60"/>
      <c r="Q34" s="61"/>
      <c r="R34" s="60">
        <f>VLOOKUP($A34,'Return Data'!$B$7:$R$2292,16,0)</f>
        <v>11.5489</v>
      </c>
      <c r="S34" s="62">
        <f t="shared" si="6"/>
        <v>28</v>
      </c>
    </row>
    <row r="35" spans="1:19" x14ac:dyDescent="0.3">
      <c r="A35" s="58" t="s">
        <v>1168</v>
      </c>
      <c r="B35" s="59">
        <f>VLOOKUP($A35,'Return Data'!$B$7:$R$2292,3,0)</f>
        <v>0</v>
      </c>
      <c r="C35" s="60">
        <f>VLOOKUP($A35,'Return Data'!$B$7:$R$2292,4,0)</f>
        <v>0</v>
      </c>
      <c r="D35" s="60">
        <f>VLOOKUP($A35,'Return Data'!$B$7:$R$2292,10,0)</f>
        <v>0</v>
      </c>
      <c r="E35" s="61">
        <f t="shared" si="0"/>
        <v>27</v>
      </c>
      <c r="F35" s="60">
        <f>VLOOKUP($A35,'Return Data'!$B$7:$R$2292,11,0)</f>
        <v>0</v>
      </c>
      <c r="G35" s="61">
        <f t="shared" si="1"/>
        <v>31</v>
      </c>
      <c r="H35" s="60">
        <f>VLOOKUP($A35,'Return Data'!$B$7:$R$2292,12,0)</f>
        <v>0</v>
      </c>
      <c r="I35" s="61">
        <f t="shared" si="2"/>
        <v>18</v>
      </c>
      <c r="J35" s="60">
        <f>VLOOKUP($A35,'Return Data'!$B$7:$R$2292,13,0)</f>
        <v>0</v>
      </c>
      <c r="K35" s="61">
        <f t="shared" si="3"/>
        <v>7</v>
      </c>
      <c r="L35" s="60">
        <f>VLOOKUP($A35,'Return Data'!$B$7:$R$2292,17,0)</f>
        <v>0</v>
      </c>
      <c r="M35" s="61">
        <f t="shared" si="4"/>
        <v>31</v>
      </c>
      <c r="N35" s="60"/>
      <c r="O35" s="61"/>
      <c r="P35" s="60"/>
      <c r="Q35" s="61"/>
      <c r="R35" s="60">
        <f>VLOOKUP($A35,'Return Data'!$B$7:$R$2292,16,0)</f>
        <v>0</v>
      </c>
      <c r="S35" s="62">
        <f t="shared" si="6"/>
        <v>31</v>
      </c>
    </row>
    <row r="36" spans="1:19" x14ac:dyDescent="0.3">
      <c r="A36" s="94" t="s">
        <v>1616</v>
      </c>
      <c r="B36" s="59">
        <f>VLOOKUP($A36,'Return Data'!$B$7:$R$2292,3,0)</f>
        <v>44942</v>
      </c>
      <c r="C36" s="60">
        <f>VLOOKUP($A36,'Return Data'!$B$7:$R$2292,4,0)</f>
        <v>16.648800000000001</v>
      </c>
      <c r="D36" s="60">
        <f>VLOOKUP($A36,'Return Data'!$B$7:$R$2292,10,0)</f>
        <v>0.70409999999999995</v>
      </c>
      <c r="E36" s="61">
        <f t="shared" si="0"/>
        <v>24</v>
      </c>
      <c r="F36" s="60">
        <f>VLOOKUP($A36,'Return Data'!$B$7:$R$2292,11,0)</f>
        <v>7.4462999999999999</v>
      </c>
      <c r="G36" s="61">
        <f t="shared" si="1"/>
        <v>27</v>
      </c>
      <c r="H36" s="60">
        <f>VLOOKUP($A36,'Return Data'!$B$7:$R$2292,12,0)</f>
        <v>-0.84160000000000001</v>
      </c>
      <c r="I36" s="61">
        <f t="shared" si="2"/>
        <v>25</v>
      </c>
      <c r="J36" s="60">
        <f>VLOOKUP($A36,'Return Data'!$B$7:$R$2292,13,0)</f>
        <v>-6.9852999999999996</v>
      </c>
      <c r="K36" s="61">
        <f t="shared" si="3"/>
        <v>25</v>
      </c>
      <c r="L36" s="60">
        <f>VLOOKUP($A36,'Return Data'!$B$7:$R$2292,17,0)</f>
        <v>9.6809999999999992</v>
      </c>
      <c r="M36" s="61">
        <f t="shared" si="4"/>
        <v>25</v>
      </c>
      <c r="N36" s="60">
        <f>VLOOKUP($A36,'Return Data'!$B$7:$R$2292,14,0)</f>
        <v>12.3925</v>
      </c>
      <c r="O36" s="61">
        <f>RANK(N36,N$8:N$39,0)</f>
        <v>23</v>
      </c>
      <c r="P36" s="60"/>
      <c r="Q36" s="61"/>
      <c r="R36" s="60">
        <f>VLOOKUP($A36,'Return Data'!$B$7:$R$2292,16,0)</f>
        <v>12.3893</v>
      </c>
      <c r="S36" s="62">
        <f t="shared" si="6"/>
        <v>26</v>
      </c>
    </row>
    <row r="37" spans="1:19" x14ac:dyDescent="0.3">
      <c r="A37" s="58" t="s">
        <v>1639</v>
      </c>
      <c r="B37" s="59">
        <f>VLOOKUP($A37,'Return Data'!$B$7:$R$2292,3,0)</f>
        <v>44942</v>
      </c>
      <c r="C37" s="60">
        <f>VLOOKUP($A37,'Return Data'!$B$7:$R$2292,4,0)</f>
        <v>158.37</v>
      </c>
      <c r="D37" s="60">
        <f>VLOOKUP($A37,'Return Data'!$B$7:$R$2292,10,0)</f>
        <v>1.8915</v>
      </c>
      <c r="E37" s="61">
        <f t="shared" si="0"/>
        <v>19</v>
      </c>
      <c r="F37" s="60">
        <f>VLOOKUP($A37,'Return Data'!$B$7:$R$2292,11,0)</f>
        <v>9.3262</v>
      </c>
      <c r="G37" s="61">
        <f t="shared" si="1"/>
        <v>20</v>
      </c>
      <c r="H37" s="60">
        <f>VLOOKUP($A37,'Return Data'!$B$7:$R$2292,12,0)</f>
        <v>-0.752</v>
      </c>
      <c r="I37" s="61">
        <f t="shared" si="2"/>
        <v>24</v>
      </c>
      <c r="J37" s="60">
        <f>VLOOKUP($A37,'Return Data'!$B$7:$R$2292,13,0)</f>
        <v>-1.554</v>
      </c>
      <c r="K37" s="61">
        <f t="shared" si="3"/>
        <v>12</v>
      </c>
      <c r="L37" s="60">
        <f>VLOOKUP($A37,'Return Data'!$B$7:$R$2292,17,0)</f>
        <v>11.133900000000001</v>
      </c>
      <c r="M37" s="61">
        <f t="shared" si="4"/>
        <v>23</v>
      </c>
      <c r="N37" s="60">
        <f>VLOOKUP($A37,'Return Data'!$B$7:$R$2292,14,0)</f>
        <v>10.255100000000001</v>
      </c>
      <c r="O37" s="61">
        <f>RANK(N37,N$8:N$39,0)</f>
        <v>27</v>
      </c>
      <c r="P37" s="60">
        <f>VLOOKUP($A37,'Return Data'!$B$7:$R$2292,15,0)</f>
        <v>5.2264999999999997</v>
      </c>
      <c r="Q37" s="61">
        <f>RANK(P37,P$8:P$39,0)</f>
        <v>23</v>
      </c>
      <c r="R37" s="60">
        <f>VLOOKUP($A37,'Return Data'!$B$7:$R$2292,16,0)</f>
        <v>9.4343000000000004</v>
      </c>
      <c r="S37" s="62">
        <f t="shared" si="6"/>
        <v>30</v>
      </c>
    </row>
    <row r="38" spans="1:19" x14ac:dyDescent="0.3">
      <c r="A38" s="58" t="s">
        <v>1625</v>
      </c>
      <c r="B38" s="59">
        <f>VLOOKUP($A38,'Return Data'!$B$7:$R$2292,3,0)</f>
        <v>44942</v>
      </c>
      <c r="C38" s="60">
        <f>VLOOKUP($A38,'Return Data'!$B$7:$R$2292,4,0)</f>
        <v>36.14</v>
      </c>
      <c r="D38" s="60">
        <f>VLOOKUP($A38,'Return Data'!$B$7:$R$2292,10,0)</f>
        <v>1.9463999999999999</v>
      </c>
      <c r="E38" s="61">
        <f t="shared" si="0"/>
        <v>18</v>
      </c>
      <c r="F38" s="60">
        <f>VLOOKUP($A38,'Return Data'!$B$7:$R$2292,11,0)</f>
        <v>9.8480000000000008</v>
      </c>
      <c r="G38" s="61">
        <f t="shared" si="1"/>
        <v>19</v>
      </c>
      <c r="H38" s="60">
        <f>VLOOKUP($A38,'Return Data'!$B$7:$R$2292,12,0)</f>
        <v>2.2347999999999999</v>
      </c>
      <c r="I38" s="61">
        <f t="shared" si="2"/>
        <v>13</v>
      </c>
      <c r="J38" s="60">
        <f>VLOOKUP($A38,'Return Data'!$B$7:$R$2292,13,0)</f>
        <v>-4.5430999999999999</v>
      </c>
      <c r="K38" s="61">
        <f t="shared" si="3"/>
        <v>17</v>
      </c>
      <c r="L38" s="60">
        <f>VLOOKUP($A38,'Return Data'!$B$7:$R$2292,17,0)</f>
        <v>14.824999999999999</v>
      </c>
      <c r="M38" s="61">
        <f t="shared" si="4"/>
        <v>15</v>
      </c>
      <c r="N38" s="60">
        <f>VLOOKUP($A38,'Return Data'!$B$7:$R$2292,14,0)</f>
        <v>17.408899999999999</v>
      </c>
      <c r="O38" s="61">
        <f>RANK(N38,N$8:N$39,0)</f>
        <v>10</v>
      </c>
      <c r="P38" s="60">
        <f>VLOOKUP($A38,'Return Data'!$B$7:$R$2292,15,0)</f>
        <v>12.5322</v>
      </c>
      <c r="Q38" s="61">
        <f>RANK(P38,P$8:P$39,0)</f>
        <v>6</v>
      </c>
      <c r="R38" s="60">
        <f>VLOOKUP($A38,'Return Data'!$B$7:$R$2292,16,0)</f>
        <v>12.682</v>
      </c>
      <c r="S38" s="62">
        <f t="shared" si="6"/>
        <v>24</v>
      </c>
    </row>
    <row r="39" spans="1:19" x14ac:dyDescent="0.3">
      <c r="A39" s="58" t="s">
        <v>1691</v>
      </c>
      <c r="B39" s="59">
        <f>VLOOKUP($A39,'Return Data'!$B$7:$R$2292,3,0)</f>
        <v>44942</v>
      </c>
      <c r="C39" s="60">
        <f>VLOOKUP($A39,'Return Data'!$B$7:$R$2292,4,0)</f>
        <v>238.56549999999999</v>
      </c>
      <c r="D39" s="60">
        <f>VLOOKUP($A39,'Return Data'!$B$7:$R$2292,10,0)</f>
        <v>-4.375</v>
      </c>
      <c r="E39" s="61">
        <f t="shared" si="0"/>
        <v>32</v>
      </c>
      <c r="F39" s="60">
        <f>VLOOKUP($A39,'Return Data'!$B$7:$R$2292,11,0)</f>
        <v>2.8702000000000001</v>
      </c>
      <c r="G39" s="61">
        <f t="shared" si="1"/>
        <v>30</v>
      </c>
      <c r="H39" s="60">
        <f>VLOOKUP($A39,'Return Data'!$B$7:$R$2292,12,0)</f>
        <v>-8.1098999999999997</v>
      </c>
      <c r="I39" s="61">
        <f t="shared" si="2"/>
        <v>32</v>
      </c>
      <c r="J39" s="60">
        <f>VLOOKUP($A39,'Return Data'!$B$7:$R$2292,13,0)</f>
        <v>-16.863099999999999</v>
      </c>
      <c r="K39" s="61">
        <f t="shared" si="3"/>
        <v>32</v>
      </c>
      <c r="L39" s="60">
        <f>VLOOKUP($A39,'Return Data'!$B$7:$R$2292,17,0)</f>
        <v>5.8456000000000001</v>
      </c>
      <c r="M39" s="61">
        <f t="shared" si="4"/>
        <v>29</v>
      </c>
      <c r="N39" s="60">
        <f>VLOOKUP($A39,'Return Data'!$B$7:$R$2292,14,0)</f>
        <v>13.946099999999999</v>
      </c>
      <c r="O39" s="61">
        <f>RANK(N39,N$8:N$39,0)</f>
        <v>21</v>
      </c>
      <c r="P39" s="60">
        <f>VLOOKUP($A39,'Return Data'!$B$7:$R$2292,15,0)</f>
        <v>12.043699999999999</v>
      </c>
      <c r="Q39" s="61">
        <f>RANK(P39,P$8:P$39,0)</f>
        <v>8</v>
      </c>
      <c r="R39" s="60">
        <f>VLOOKUP($A39,'Return Data'!$B$7:$R$2292,16,0)</f>
        <v>14.109299999999999</v>
      </c>
      <c r="S39" s="62">
        <f t="shared" si="6"/>
        <v>18</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1.799103125</v>
      </c>
      <c r="E41" s="69"/>
      <c r="F41" s="70">
        <f>AVERAGE(F8:F39)</f>
        <v>10.075440625000002</v>
      </c>
      <c r="G41" s="69"/>
      <c r="H41" s="70">
        <f>AVERAGE(H8:H39)</f>
        <v>1.4151375000000002</v>
      </c>
      <c r="I41" s="69"/>
      <c r="J41" s="70">
        <f>AVERAGE(J8:J39)</f>
        <v>-3.2869656250000001</v>
      </c>
      <c r="K41" s="69"/>
      <c r="L41" s="70">
        <f>AVERAGE(L8:L39)</f>
        <v>13.689956250000002</v>
      </c>
      <c r="M41" s="69"/>
      <c r="N41" s="70">
        <f>AVERAGE(N8:N39)</f>
        <v>15.690910000000002</v>
      </c>
      <c r="O41" s="69"/>
      <c r="P41" s="70">
        <f>AVERAGE(P8:P39)</f>
        <v>10.687751999999998</v>
      </c>
      <c r="Q41" s="69"/>
      <c r="R41" s="70">
        <f>AVERAGE(R8:R39)</f>
        <v>13.587878125000003</v>
      </c>
      <c r="S41" s="71"/>
    </row>
    <row r="42" spans="1:19" x14ac:dyDescent="0.3">
      <c r="A42" s="68" t="s">
        <v>28</v>
      </c>
      <c r="B42" s="69"/>
      <c r="C42" s="69"/>
      <c r="D42" s="70">
        <f>MIN(D8:D39)</f>
        <v>-4.375</v>
      </c>
      <c r="E42" s="69"/>
      <c r="F42" s="70">
        <f>MIN(F8:F39)</f>
        <v>0</v>
      </c>
      <c r="G42" s="69"/>
      <c r="H42" s="70">
        <f>MIN(H8:H39)</f>
        <v>-8.1098999999999997</v>
      </c>
      <c r="I42" s="69"/>
      <c r="J42" s="70">
        <f>MIN(J8:J39)</f>
        <v>-16.863099999999999</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7.0039999999999996</v>
      </c>
      <c r="E43" s="73"/>
      <c r="F43" s="74">
        <f>MAX(F8:F39)</f>
        <v>19.1999</v>
      </c>
      <c r="G43" s="73"/>
      <c r="H43" s="74">
        <f>MAX(H8:H39)</f>
        <v>10.417899999999999</v>
      </c>
      <c r="I43" s="73"/>
      <c r="J43" s="74">
        <f>MAX(J8:J39)</f>
        <v>11.5365</v>
      </c>
      <c r="K43" s="73"/>
      <c r="L43" s="74">
        <f>MAX(L8:L39)</f>
        <v>29.164100000000001</v>
      </c>
      <c r="M43" s="73"/>
      <c r="N43" s="74">
        <f>MAX(N8:N39)</f>
        <v>36.112200000000001</v>
      </c>
      <c r="O43" s="73"/>
      <c r="P43" s="74">
        <f>MAX(P8:P39)</f>
        <v>21.501200000000001</v>
      </c>
      <c r="Q43" s="73"/>
      <c r="R43" s="74">
        <f>MAX(R8:R39)</f>
        <v>20.655000000000001</v>
      </c>
      <c r="S43" s="75"/>
    </row>
    <row r="44" spans="1:19" x14ac:dyDescent="0.3">
      <c r="A44" s="99" t="s">
        <v>428</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1627</v>
      </c>
      <c r="B8" s="59">
        <f>VLOOKUP($A8,'Return Data'!$B$7:$R$2292,3,0)</f>
        <v>44942</v>
      </c>
      <c r="C8" s="60">
        <f>VLOOKUP($A8,'Return Data'!$B$7:$R$2292,4,0)</f>
        <v>1128.76</v>
      </c>
      <c r="D8" s="60">
        <f>VLOOKUP($A8,'Return Data'!$B$7:$R$2292,10,0)</f>
        <v>2.2159</v>
      </c>
      <c r="E8" s="61">
        <f t="shared" ref="E8:E39" si="0">RANK(D8,D$8:D$39,0)</f>
        <v>11</v>
      </c>
      <c r="F8" s="60">
        <f>VLOOKUP($A8,'Return Data'!$B$7:$R$2292,11,0)</f>
        <v>10.6335</v>
      </c>
      <c r="G8" s="61">
        <f t="shared" ref="G8:G39" si="1">RANK(F8,F$8:F$39,0)</f>
        <v>13</v>
      </c>
      <c r="H8" s="60">
        <f>VLOOKUP($A8,'Return Data'!$B$7:$R$2292,12,0)</f>
        <v>-1.3632</v>
      </c>
      <c r="I8" s="61">
        <f t="shared" ref="I8:I39" si="2">RANK(H8,H$8:H$39,0)</f>
        <v>23</v>
      </c>
      <c r="J8" s="60">
        <f>VLOOKUP($A8,'Return Data'!$B$7:$R$2292,13,0)</f>
        <v>-6.2422000000000004</v>
      </c>
      <c r="K8" s="61">
        <f t="shared" ref="K8:K39" si="3">RANK(J8,J$8:J$39,0)</f>
        <v>20</v>
      </c>
      <c r="L8" s="60">
        <f>VLOOKUP($A8,'Return Data'!$B$7:$R$2292,17,0)</f>
        <v>10.5014</v>
      </c>
      <c r="M8" s="61">
        <f t="shared" ref="M8:M39" si="4">RANK(L8,L$8:L$39,0)</f>
        <v>22</v>
      </c>
      <c r="N8" s="60">
        <f>VLOOKUP($A8,'Return Data'!$B$7:$R$2292,14,0)</f>
        <v>13.0441</v>
      </c>
      <c r="O8" s="61">
        <f t="shared" ref="O8:O20" si="5">RANK(N8,N$8:N$39,0)</f>
        <v>18</v>
      </c>
      <c r="P8" s="60">
        <f>VLOOKUP($A8,'Return Data'!$B$7:$R$2292,15,0)</f>
        <v>8.9215</v>
      </c>
      <c r="Q8" s="61">
        <f>RANK(P8,P$8:P$39,0)</f>
        <v>18</v>
      </c>
      <c r="R8" s="60">
        <f>VLOOKUP($A8,'Return Data'!$B$7:$R$2292,16,0)</f>
        <v>21.367999999999999</v>
      </c>
      <c r="S8" s="62">
        <f t="shared" ref="S8:S39" si="6">RANK(R8,R$8:R$39,0)</f>
        <v>1</v>
      </c>
    </row>
    <row r="9" spans="1:20" x14ac:dyDescent="0.3">
      <c r="A9" s="58" t="s">
        <v>1630</v>
      </c>
      <c r="B9" s="59">
        <f>VLOOKUP($A9,'Return Data'!$B$7:$R$2292,3,0)</f>
        <v>44942</v>
      </c>
      <c r="C9" s="60">
        <f>VLOOKUP($A9,'Return Data'!$B$7:$R$2292,4,0)</f>
        <v>17.34</v>
      </c>
      <c r="D9" s="60">
        <f>VLOOKUP($A9,'Return Data'!$B$7:$R$2292,10,0)</f>
        <v>-3.1825999999999999</v>
      </c>
      <c r="E9" s="61">
        <f t="shared" si="0"/>
        <v>31</v>
      </c>
      <c r="F9" s="60">
        <f>VLOOKUP($A9,'Return Data'!$B$7:$R$2292,11,0)</f>
        <v>4.9001999999999999</v>
      </c>
      <c r="G9" s="61">
        <f t="shared" si="1"/>
        <v>29</v>
      </c>
      <c r="H9" s="60">
        <f>VLOOKUP($A9,'Return Data'!$B$7:$R$2292,12,0)</f>
        <v>-5.8632</v>
      </c>
      <c r="I9" s="61">
        <f t="shared" si="2"/>
        <v>31</v>
      </c>
      <c r="J9" s="60">
        <f>VLOOKUP($A9,'Return Data'!$B$7:$R$2292,13,0)</f>
        <v>-13.902699999999999</v>
      </c>
      <c r="K9" s="61">
        <f t="shared" si="3"/>
        <v>31</v>
      </c>
      <c r="L9" s="60">
        <f>VLOOKUP($A9,'Return Data'!$B$7:$R$2292,17,0)</f>
        <v>6.4489999999999998</v>
      </c>
      <c r="M9" s="61">
        <f t="shared" si="4"/>
        <v>27</v>
      </c>
      <c r="N9" s="60">
        <f>VLOOKUP($A9,'Return Data'!$B$7:$R$2292,14,0)</f>
        <v>10.210100000000001</v>
      </c>
      <c r="O9" s="61">
        <f t="shared" si="5"/>
        <v>26</v>
      </c>
      <c r="P9" s="60"/>
      <c r="Q9" s="61"/>
      <c r="R9" s="60">
        <f>VLOOKUP($A9,'Return Data'!$B$7:$R$2292,16,0)</f>
        <v>11.240600000000001</v>
      </c>
      <c r="S9" s="62">
        <f t="shared" si="6"/>
        <v>23</v>
      </c>
    </row>
    <row r="10" spans="1:20" x14ac:dyDescent="0.3">
      <c r="A10" s="58" t="s">
        <v>1950</v>
      </c>
      <c r="B10" s="59">
        <f>VLOOKUP($A10,'Return Data'!$B$7:$R$2292,3,0)</f>
        <v>44942</v>
      </c>
      <c r="C10" s="60">
        <f>VLOOKUP($A10,'Return Data'!$B$7:$R$2292,4,0)</f>
        <v>171.32849999999999</v>
      </c>
      <c r="D10" s="60">
        <f>VLOOKUP($A10,'Return Data'!$B$7:$R$2292,10,0)</f>
        <v>2.3641000000000001</v>
      </c>
      <c r="E10" s="61">
        <f t="shared" si="0"/>
        <v>10</v>
      </c>
      <c r="F10" s="60">
        <f>VLOOKUP($A10,'Return Data'!$B$7:$R$2292,11,0)</f>
        <v>10.8889</v>
      </c>
      <c r="G10" s="61">
        <f t="shared" si="1"/>
        <v>11</v>
      </c>
      <c r="H10" s="60">
        <f>VLOOKUP($A10,'Return Data'!$B$7:$R$2292,12,0)</f>
        <v>-1.4320999999999999</v>
      </c>
      <c r="I10" s="61">
        <f t="shared" si="2"/>
        <v>24</v>
      </c>
      <c r="J10" s="60">
        <f>VLOOKUP($A10,'Return Data'!$B$7:$R$2292,13,0)</f>
        <v>-6.5514999999999999</v>
      </c>
      <c r="K10" s="61">
        <f t="shared" si="3"/>
        <v>22</v>
      </c>
      <c r="L10" s="60">
        <f>VLOOKUP($A10,'Return Data'!$B$7:$R$2292,17,0)</f>
        <v>17.3443</v>
      </c>
      <c r="M10" s="61">
        <f t="shared" si="4"/>
        <v>5</v>
      </c>
      <c r="N10" s="60">
        <f>VLOOKUP($A10,'Return Data'!$B$7:$R$2292,14,0)</f>
        <v>18.608899999999998</v>
      </c>
      <c r="O10" s="61">
        <f t="shared" si="5"/>
        <v>6</v>
      </c>
      <c r="P10" s="60">
        <f>VLOOKUP($A10,'Return Data'!$B$7:$R$2292,15,0)</f>
        <v>10.478300000000001</v>
      </c>
      <c r="Q10" s="61">
        <f t="shared" ref="Q10:Q20" si="7">RANK(P10,P$8:P$39,0)</f>
        <v>11</v>
      </c>
      <c r="R10" s="60">
        <f>VLOOKUP($A10,'Return Data'!$B$7:$R$2292,16,0)</f>
        <v>15.806900000000001</v>
      </c>
      <c r="S10" s="62">
        <f t="shared" si="6"/>
        <v>9</v>
      </c>
    </row>
    <row r="11" spans="1:20" x14ac:dyDescent="0.3">
      <c r="A11" s="58" t="s">
        <v>1649</v>
      </c>
      <c r="B11" s="59">
        <f>VLOOKUP($A11,'Return Data'!$B$7:$R$2292,3,0)</f>
        <v>44942</v>
      </c>
      <c r="C11" s="60">
        <f>VLOOKUP($A11,'Return Data'!$B$7:$R$2292,4,0)</f>
        <v>223.12</v>
      </c>
      <c r="D11" s="60">
        <f>VLOOKUP($A11,'Return Data'!$B$7:$R$2292,10,0)</f>
        <v>2.0304000000000002</v>
      </c>
      <c r="E11" s="61">
        <f t="shared" si="0"/>
        <v>13</v>
      </c>
      <c r="F11" s="60">
        <f>VLOOKUP($A11,'Return Data'!$B$7:$R$2292,11,0)</f>
        <v>9.1211000000000002</v>
      </c>
      <c r="G11" s="61">
        <f t="shared" si="1"/>
        <v>20</v>
      </c>
      <c r="H11" s="60">
        <f>VLOOKUP($A11,'Return Data'!$B$7:$R$2292,12,0)</f>
        <v>0.46829999999999999</v>
      </c>
      <c r="I11" s="61">
        <f t="shared" si="2"/>
        <v>14</v>
      </c>
      <c r="J11" s="60">
        <f>VLOOKUP($A11,'Return Data'!$B$7:$R$2292,13,0)</f>
        <v>-6.6872999999999996</v>
      </c>
      <c r="K11" s="61">
        <f t="shared" si="3"/>
        <v>24</v>
      </c>
      <c r="L11" s="60">
        <f>VLOOKUP($A11,'Return Data'!$B$7:$R$2292,17,0)</f>
        <v>12.0078</v>
      </c>
      <c r="M11" s="61">
        <f t="shared" si="4"/>
        <v>17</v>
      </c>
      <c r="N11" s="60">
        <f>VLOOKUP($A11,'Return Data'!$B$7:$R$2292,14,0)</f>
        <v>15.277900000000001</v>
      </c>
      <c r="O11" s="61">
        <f t="shared" si="5"/>
        <v>12</v>
      </c>
      <c r="P11" s="60">
        <f>VLOOKUP($A11,'Return Data'!$B$7:$R$2292,15,0)</f>
        <v>12.189299999999999</v>
      </c>
      <c r="Q11" s="61">
        <f t="shared" si="7"/>
        <v>4</v>
      </c>
      <c r="R11" s="60">
        <f>VLOOKUP($A11,'Return Data'!$B$7:$R$2292,16,0)</f>
        <v>17.4084</v>
      </c>
      <c r="S11" s="62">
        <f t="shared" si="6"/>
        <v>6</v>
      </c>
    </row>
    <row r="12" spans="1:20" x14ac:dyDescent="0.3">
      <c r="A12" s="94" t="s">
        <v>1690</v>
      </c>
      <c r="B12" s="59">
        <f>VLOOKUP($A12,'Return Data'!$B$7:$R$2292,3,0)</f>
        <v>44942</v>
      </c>
      <c r="C12" s="60">
        <f>VLOOKUP($A12,'Return Data'!$B$7:$R$2292,4,0)</f>
        <v>63.37</v>
      </c>
      <c r="D12" s="60">
        <f>VLOOKUP($A12,'Return Data'!$B$7:$R$2292,10,0)</f>
        <v>0.6704</v>
      </c>
      <c r="E12" s="61">
        <f t="shared" si="0"/>
        <v>23</v>
      </c>
      <c r="F12" s="60">
        <f>VLOOKUP($A12,'Return Data'!$B$7:$R$2292,11,0)</f>
        <v>8.3841000000000001</v>
      </c>
      <c r="G12" s="61">
        <f t="shared" si="1"/>
        <v>22</v>
      </c>
      <c r="H12" s="60">
        <f>VLOOKUP($A12,'Return Data'!$B$7:$R$2292,12,0)</f>
        <v>-0.71909999999999996</v>
      </c>
      <c r="I12" s="61">
        <f t="shared" si="2"/>
        <v>19</v>
      </c>
      <c r="J12" s="60">
        <f>VLOOKUP($A12,'Return Data'!$B$7:$R$2292,13,0)</f>
        <v>-8.6874000000000002</v>
      </c>
      <c r="K12" s="61">
        <f t="shared" si="3"/>
        <v>27</v>
      </c>
      <c r="L12" s="60">
        <f>VLOOKUP($A12,'Return Data'!$B$7:$R$2292,17,0)</f>
        <v>9.9414999999999996</v>
      </c>
      <c r="M12" s="61">
        <f t="shared" si="4"/>
        <v>23</v>
      </c>
      <c r="N12" s="60">
        <f>VLOOKUP($A12,'Return Data'!$B$7:$R$2292,14,0)</f>
        <v>12.9092</v>
      </c>
      <c r="O12" s="61">
        <f t="shared" si="5"/>
        <v>19</v>
      </c>
      <c r="P12" s="60">
        <f>VLOOKUP($A12,'Return Data'!$B$7:$R$2292,15,0)</f>
        <v>9.8550000000000004</v>
      </c>
      <c r="Q12" s="61">
        <f t="shared" si="7"/>
        <v>14</v>
      </c>
      <c r="R12" s="60">
        <f>VLOOKUP($A12,'Return Data'!$B$7:$R$2292,16,0)</f>
        <v>12.546200000000001</v>
      </c>
      <c r="S12" s="62">
        <f t="shared" si="6"/>
        <v>19</v>
      </c>
    </row>
    <row r="13" spans="1:20" x14ac:dyDescent="0.3">
      <c r="A13" s="94" t="s">
        <v>1614</v>
      </c>
      <c r="B13" s="59">
        <f>VLOOKUP($A13,'Return Data'!$B$7:$R$2292,3,0)</f>
        <v>44942</v>
      </c>
      <c r="C13" s="60">
        <f>VLOOKUP($A13,'Return Data'!$B$7:$R$2292,4,0)</f>
        <v>23.132999999999999</v>
      </c>
      <c r="D13" s="60">
        <f>VLOOKUP($A13,'Return Data'!$B$7:$R$2292,10,0)</f>
        <v>1.8223</v>
      </c>
      <c r="E13" s="61">
        <f t="shared" si="0"/>
        <v>16</v>
      </c>
      <c r="F13" s="60">
        <f>VLOOKUP($A13,'Return Data'!$B$7:$R$2292,11,0)</f>
        <v>9.7859999999999996</v>
      </c>
      <c r="G13" s="61">
        <f t="shared" si="1"/>
        <v>15</v>
      </c>
      <c r="H13" s="60">
        <f>VLOOKUP($A13,'Return Data'!$B$7:$R$2292,12,0)</f>
        <v>1.274</v>
      </c>
      <c r="I13" s="61">
        <f t="shared" si="2"/>
        <v>12</v>
      </c>
      <c r="J13" s="60">
        <f>VLOOKUP($A13,'Return Data'!$B$7:$R$2292,13,0)</f>
        <v>-3.8329</v>
      </c>
      <c r="K13" s="61">
        <f t="shared" si="3"/>
        <v>13</v>
      </c>
      <c r="L13" s="60">
        <f>VLOOKUP($A13,'Return Data'!$B$7:$R$2292,17,0)</f>
        <v>13.655099999999999</v>
      </c>
      <c r="M13" s="61">
        <f t="shared" si="4"/>
        <v>12</v>
      </c>
      <c r="N13" s="60">
        <f>VLOOKUP($A13,'Return Data'!$B$7:$R$2292,14,0)</f>
        <v>14.422700000000001</v>
      </c>
      <c r="O13" s="61">
        <f t="shared" si="5"/>
        <v>15</v>
      </c>
      <c r="P13" s="60">
        <f>VLOOKUP($A13,'Return Data'!$B$7:$R$2292,15,0)</f>
        <v>9.3575999999999997</v>
      </c>
      <c r="Q13" s="61">
        <f t="shared" si="7"/>
        <v>16</v>
      </c>
      <c r="R13" s="60">
        <f>VLOOKUP($A13,'Return Data'!$B$7:$R$2292,16,0)</f>
        <v>11.1168</v>
      </c>
      <c r="S13" s="62">
        <f t="shared" si="6"/>
        <v>24</v>
      </c>
    </row>
    <row r="14" spans="1:20" x14ac:dyDescent="0.3">
      <c r="A14" s="58" t="s">
        <v>1618</v>
      </c>
      <c r="B14" s="59">
        <f>VLOOKUP($A14,'Return Data'!$B$7:$R$2292,3,0)</f>
        <v>44942</v>
      </c>
      <c r="C14" s="60">
        <f>VLOOKUP($A14,'Return Data'!$B$7:$R$2292,4,0)</f>
        <v>998.37649999999996</v>
      </c>
      <c r="D14" s="60">
        <f>VLOOKUP($A14,'Return Data'!$B$7:$R$2292,10,0)</f>
        <v>3.0156000000000001</v>
      </c>
      <c r="E14" s="61">
        <f t="shared" si="0"/>
        <v>6</v>
      </c>
      <c r="F14" s="60">
        <f>VLOOKUP($A14,'Return Data'!$B$7:$R$2292,11,0)</f>
        <v>12.116899999999999</v>
      </c>
      <c r="G14" s="61">
        <f t="shared" si="1"/>
        <v>6</v>
      </c>
      <c r="H14" s="60">
        <f>VLOOKUP($A14,'Return Data'!$B$7:$R$2292,12,0)</f>
        <v>2.9758</v>
      </c>
      <c r="I14" s="61">
        <f t="shared" si="2"/>
        <v>8</v>
      </c>
      <c r="J14" s="60">
        <f>VLOOKUP($A14,'Return Data'!$B$7:$R$2292,13,0)</f>
        <v>-1.5436000000000001</v>
      </c>
      <c r="K14" s="61">
        <f t="shared" si="3"/>
        <v>9</v>
      </c>
      <c r="L14" s="60">
        <f>VLOOKUP($A14,'Return Data'!$B$7:$R$2292,17,0)</f>
        <v>16.1858</v>
      </c>
      <c r="M14" s="61">
        <f t="shared" si="4"/>
        <v>8</v>
      </c>
      <c r="N14" s="60">
        <f>VLOOKUP($A14,'Return Data'!$B$7:$R$2292,14,0)</f>
        <v>18.082100000000001</v>
      </c>
      <c r="O14" s="61">
        <f t="shared" si="5"/>
        <v>8</v>
      </c>
      <c r="P14" s="60">
        <f>VLOOKUP($A14,'Return Data'!$B$7:$R$2292,15,0)</f>
        <v>10.5055</v>
      </c>
      <c r="Q14" s="61">
        <f t="shared" si="7"/>
        <v>10</v>
      </c>
      <c r="R14" s="60">
        <f>VLOOKUP($A14,'Return Data'!$B$7:$R$2292,16,0)</f>
        <v>17.652699999999999</v>
      </c>
      <c r="S14" s="62">
        <f t="shared" si="6"/>
        <v>5</v>
      </c>
    </row>
    <row r="15" spans="1:20" x14ac:dyDescent="0.3">
      <c r="A15" s="58" t="s">
        <v>1620</v>
      </c>
      <c r="B15" s="59">
        <f>VLOOKUP($A15,'Return Data'!$B$7:$R$2292,3,0)</f>
        <v>44942</v>
      </c>
      <c r="C15" s="60">
        <f>VLOOKUP($A15,'Return Data'!$B$7:$R$2292,4,0)</f>
        <v>1150.0730000000001</v>
      </c>
      <c r="D15" s="60">
        <f>VLOOKUP($A15,'Return Data'!$B$7:$R$2292,10,0)</f>
        <v>6.8232999999999997</v>
      </c>
      <c r="E15" s="61">
        <f t="shared" si="0"/>
        <v>1</v>
      </c>
      <c r="F15" s="60">
        <f>VLOOKUP($A15,'Return Data'!$B$7:$R$2292,11,0)</f>
        <v>17.200500000000002</v>
      </c>
      <c r="G15" s="61">
        <f t="shared" si="1"/>
        <v>2</v>
      </c>
      <c r="H15" s="60">
        <f>VLOOKUP($A15,'Return Data'!$B$7:$R$2292,12,0)</f>
        <v>9.8673999999999999</v>
      </c>
      <c r="I15" s="61">
        <f t="shared" si="2"/>
        <v>1</v>
      </c>
      <c r="J15" s="60">
        <f>VLOOKUP($A15,'Return Data'!$B$7:$R$2292,13,0)</f>
        <v>10.789300000000001</v>
      </c>
      <c r="K15" s="61">
        <f t="shared" si="3"/>
        <v>1</v>
      </c>
      <c r="L15" s="60">
        <f>VLOOKUP($A15,'Return Data'!$B$7:$R$2292,17,0)</f>
        <v>22.6526</v>
      </c>
      <c r="M15" s="61">
        <f t="shared" si="4"/>
        <v>3</v>
      </c>
      <c r="N15" s="60">
        <f>VLOOKUP($A15,'Return Data'!$B$7:$R$2292,14,0)</f>
        <v>19.024999999999999</v>
      </c>
      <c r="O15" s="61">
        <f t="shared" si="5"/>
        <v>5</v>
      </c>
      <c r="P15" s="60">
        <f>VLOOKUP($A15,'Return Data'!$B$7:$R$2292,15,0)</f>
        <v>11.6349</v>
      </c>
      <c r="Q15" s="61">
        <f t="shared" si="7"/>
        <v>6</v>
      </c>
      <c r="R15" s="60">
        <f>VLOOKUP($A15,'Return Data'!$B$7:$R$2292,16,0)</f>
        <v>18.4239</v>
      </c>
      <c r="S15" s="62">
        <f t="shared" si="6"/>
        <v>3</v>
      </c>
    </row>
    <row r="16" spans="1:20" x14ac:dyDescent="0.3">
      <c r="A16" s="102" t="s">
        <v>2058</v>
      </c>
      <c r="B16" s="59">
        <f>VLOOKUP($A16,'Return Data'!$B$7:$R$2292,3,0)</f>
        <v>44942</v>
      </c>
      <c r="C16" s="60">
        <f>VLOOKUP($A16,'Return Data'!$B$7:$R$2292,4,0)</f>
        <v>128.92449999999999</v>
      </c>
      <c r="D16" s="60">
        <f>VLOOKUP($A16,'Return Data'!$B$7:$R$2292,10,0)</f>
        <v>2.8268</v>
      </c>
      <c r="E16" s="61">
        <f t="shared" si="0"/>
        <v>7</v>
      </c>
      <c r="F16" s="60">
        <f>VLOOKUP($A16,'Return Data'!$B$7:$R$2292,11,0)</f>
        <v>10.2285</v>
      </c>
      <c r="G16" s="61">
        <f t="shared" si="1"/>
        <v>14</v>
      </c>
      <c r="H16" s="60">
        <f>VLOOKUP($A16,'Return Data'!$B$7:$R$2292,12,0)</f>
        <v>-2.6535000000000002</v>
      </c>
      <c r="I16" s="61">
        <f t="shared" si="2"/>
        <v>29</v>
      </c>
      <c r="J16" s="60">
        <f>VLOOKUP($A16,'Return Data'!$B$7:$R$2292,13,0)</f>
        <v>-9.4593000000000007</v>
      </c>
      <c r="K16" s="61">
        <f t="shared" si="3"/>
        <v>29</v>
      </c>
      <c r="L16" s="60">
        <f>VLOOKUP($A16,'Return Data'!$B$7:$R$2292,17,0)</f>
        <v>10.959899999999999</v>
      </c>
      <c r="M16" s="61">
        <f t="shared" si="4"/>
        <v>21</v>
      </c>
      <c r="N16" s="60">
        <f>VLOOKUP($A16,'Return Data'!$B$7:$R$2292,14,0)</f>
        <v>12.7698</v>
      </c>
      <c r="O16" s="61">
        <f t="shared" si="5"/>
        <v>20</v>
      </c>
      <c r="P16" s="60">
        <f>VLOOKUP($A16,'Return Data'!$B$7:$R$2292,15,0)</f>
        <v>6.7873999999999999</v>
      </c>
      <c r="Q16" s="61">
        <f t="shared" si="7"/>
        <v>20</v>
      </c>
      <c r="R16" s="60">
        <f>VLOOKUP($A16,'Return Data'!$B$7:$R$2292,16,0)</f>
        <v>14.479200000000001</v>
      </c>
      <c r="S16" s="62">
        <f t="shared" si="6"/>
        <v>14</v>
      </c>
    </row>
    <row r="17" spans="1:19" x14ac:dyDescent="0.3">
      <c r="A17" s="103" t="s">
        <v>1155</v>
      </c>
      <c r="B17" s="59">
        <f>VLOOKUP($A17,'Return Data'!$B$7:$R$2292,3,0)</f>
        <v>44942</v>
      </c>
      <c r="C17" s="60">
        <f>VLOOKUP($A17,'Return Data'!$B$7:$R$2292,4,0)</f>
        <v>465.29</v>
      </c>
      <c r="D17" s="60">
        <f>VLOOKUP($A17,'Return Data'!$B$7:$R$2292,10,0)</f>
        <v>3.3816999999999999</v>
      </c>
      <c r="E17" s="61">
        <f t="shared" si="0"/>
        <v>5</v>
      </c>
      <c r="F17" s="60">
        <f>VLOOKUP($A17,'Return Data'!$B$7:$R$2292,11,0)</f>
        <v>10.838800000000001</v>
      </c>
      <c r="G17" s="61">
        <f t="shared" si="1"/>
        <v>12</v>
      </c>
      <c r="H17" s="60">
        <f>VLOOKUP($A17,'Return Data'!$B$7:$R$2292,12,0)</f>
        <v>3.7759999999999998</v>
      </c>
      <c r="I17" s="61">
        <f t="shared" si="2"/>
        <v>5</v>
      </c>
      <c r="J17" s="60">
        <f>VLOOKUP($A17,'Return Data'!$B$7:$R$2292,13,0)</f>
        <v>-0.1502</v>
      </c>
      <c r="K17" s="61">
        <f t="shared" si="3"/>
        <v>7</v>
      </c>
      <c r="L17" s="60">
        <f>VLOOKUP($A17,'Return Data'!$B$7:$R$2292,17,0)</f>
        <v>16.9664</v>
      </c>
      <c r="M17" s="61">
        <f t="shared" si="4"/>
        <v>6</v>
      </c>
      <c r="N17" s="60">
        <f>VLOOKUP($A17,'Return Data'!$B$7:$R$2292,14,0)</f>
        <v>14.831300000000001</v>
      </c>
      <c r="O17" s="61">
        <f t="shared" si="5"/>
        <v>14</v>
      </c>
      <c r="P17" s="60">
        <f>VLOOKUP($A17,'Return Data'!$B$7:$R$2292,15,0)</f>
        <v>10.272500000000001</v>
      </c>
      <c r="Q17" s="61">
        <f t="shared" si="7"/>
        <v>12</v>
      </c>
      <c r="R17" s="60">
        <f>VLOOKUP($A17,'Return Data'!$B$7:$R$2292,16,0)</f>
        <v>14.5261</v>
      </c>
      <c r="S17" s="62">
        <f t="shared" si="6"/>
        <v>12</v>
      </c>
    </row>
    <row r="18" spans="1:19" x14ac:dyDescent="0.3">
      <c r="A18" s="58" t="s">
        <v>1622</v>
      </c>
      <c r="B18" s="59">
        <f>VLOOKUP($A18,'Return Data'!$B$7:$R$2292,3,0)</f>
        <v>44942</v>
      </c>
      <c r="C18" s="60">
        <f>VLOOKUP($A18,'Return Data'!$B$7:$R$2292,4,0)</f>
        <v>34.61</v>
      </c>
      <c r="D18" s="60">
        <f>VLOOKUP($A18,'Return Data'!$B$7:$R$2292,10,0)</f>
        <v>-0.2306</v>
      </c>
      <c r="E18" s="61">
        <f t="shared" si="0"/>
        <v>28</v>
      </c>
      <c r="F18" s="60">
        <f>VLOOKUP($A18,'Return Data'!$B$7:$R$2292,11,0)</f>
        <v>9.5946999999999996</v>
      </c>
      <c r="G18" s="61">
        <f t="shared" si="1"/>
        <v>16</v>
      </c>
      <c r="H18" s="60">
        <f>VLOOKUP($A18,'Return Data'!$B$7:$R$2292,12,0)</f>
        <v>-0.37419999999999998</v>
      </c>
      <c r="I18" s="61">
        <f t="shared" si="2"/>
        <v>18</v>
      </c>
      <c r="J18" s="60">
        <f>VLOOKUP($A18,'Return Data'!$B$7:$R$2292,13,0)</f>
        <v>-6.0532000000000004</v>
      </c>
      <c r="K18" s="61">
        <f t="shared" si="3"/>
        <v>19</v>
      </c>
      <c r="L18" s="60">
        <f>VLOOKUP($A18,'Return Data'!$B$7:$R$2292,17,0)</f>
        <v>14.4338</v>
      </c>
      <c r="M18" s="61">
        <f t="shared" si="4"/>
        <v>11</v>
      </c>
      <c r="N18" s="60">
        <f>VLOOKUP($A18,'Return Data'!$B$7:$R$2292,14,0)</f>
        <v>15.0977</v>
      </c>
      <c r="O18" s="61">
        <f t="shared" si="5"/>
        <v>13</v>
      </c>
      <c r="P18" s="60">
        <f>VLOOKUP($A18,'Return Data'!$B$7:$R$2292,15,0)</f>
        <v>9.5396000000000001</v>
      </c>
      <c r="Q18" s="61">
        <f t="shared" si="7"/>
        <v>15</v>
      </c>
      <c r="R18" s="60">
        <f>VLOOKUP($A18,'Return Data'!$B$7:$R$2292,16,0)</f>
        <v>15.132199999999999</v>
      </c>
      <c r="S18" s="62">
        <f t="shared" si="6"/>
        <v>10</v>
      </c>
    </row>
    <row r="19" spans="1:19" x14ac:dyDescent="0.3">
      <c r="A19" s="58" t="s">
        <v>1644</v>
      </c>
      <c r="B19" s="59">
        <f>VLOOKUP($A19,'Return Data'!$B$7:$R$2292,3,0)</f>
        <v>44942</v>
      </c>
      <c r="C19" s="60">
        <f>VLOOKUP($A19,'Return Data'!$B$7:$R$2292,4,0)</f>
        <v>136.00800000000001</v>
      </c>
      <c r="D19" s="60">
        <f>VLOOKUP($A19,'Return Data'!$B$7:$R$2292,10,0)</f>
        <v>-0.17469999999999999</v>
      </c>
      <c r="E19" s="61">
        <f t="shared" si="0"/>
        <v>27</v>
      </c>
      <c r="F19" s="60">
        <f>VLOOKUP($A19,'Return Data'!$B$7:$R$2292,11,0)</f>
        <v>8.8934999999999995</v>
      </c>
      <c r="G19" s="61">
        <f t="shared" si="1"/>
        <v>21</v>
      </c>
      <c r="H19" s="60">
        <f>VLOOKUP($A19,'Return Data'!$B$7:$R$2292,12,0)</f>
        <v>0.41199999999999998</v>
      </c>
      <c r="I19" s="61">
        <f t="shared" si="2"/>
        <v>15</v>
      </c>
      <c r="J19" s="60">
        <f>VLOOKUP($A19,'Return Data'!$B$7:$R$2292,13,0)</f>
        <v>-6.3628</v>
      </c>
      <c r="K19" s="61">
        <f t="shared" si="3"/>
        <v>21</v>
      </c>
      <c r="L19" s="60">
        <f>VLOOKUP($A19,'Return Data'!$B$7:$R$2292,17,0)</f>
        <v>11.7486</v>
      </c>
      <c r="M19" s="61">
        <f t="shared" si="4"/>
        <v>19</v>
      </c>
      <c r="N19" s="60">
        <f>VLOOKUP($A19,'Return Data'!$B$7:$R$2292,14,0)</f>
        <v>11.227499999999999</v>
      </c>
      <c r="O19" s="61">
        <f t="shared" si="5"/>
        <v>23</v>
      </c>
      <c r="P19" s="60">
        <f>VLOOKUP($A19,'Return Data'!$B$7:$R$2292,15,0)</f>
        <v>6.6978</v>
      </c>
      <c r="Q19" s="61">
        <f t="shared" si="7"/>
        <v>21</v>
      </c>
      <c r="R19" s="60">
        <f>VLOOKUP($A19,'Return Data'!$B$7:$R$2292,16,0)</f>
        <v>16.272600000000001</v>
      </c>
      <c r="S19" s="62">
        <f t="shared" si="6"/>
        <v>8</v>
      </c>
    </row>
    <row r="20" spans="1:19" x14ac:dyDescent="0.3">
      <c r="A20" s="58" t="s">
        <v>1158</v>
      </c>
      <c r="B20" s="59">
        <f>VLOOKUP($A20,'Return Data'!$B$7:$R$2292,3,0)</f>
        <v>44942</v>
      </c>
      <c r="C20" s="60">
        <f>VLOOKUP($A20,'Return Data'!$B$7:$R$2292,4,0)</f>
        <v>79.25</v>
      </c>
      <c r="D20" s="60">
        <f>VLOOKUP($A20,'Return Data'!$B$7:$R$2292,10,0)</f>
        <v>2.8018999999999998</v>
      </c>
      <c r="E20" s="61">
        <f t="shared" si="0"/>
        <v>9</v>
      </c>
      <c r="F20" s="60">
        <f>VLOOKUP($A20,'Return Data'!$B$7:$R$2292,11,0)</f>
        <v>11.0722</v>
      </c>
      <c r="G20" s="61">
        <f t="shared" si="1"/>
        <v>10</v>
      </c>
      <c r="H20" s="60">
        <f>VLOOKUP($A20,'Return Data'!$B$7:$R$2292,12,0)</f>
        <v>2.7753000000000001</v>
      </c>
      <c r="I20" s="61">
        <f t="shared" si="2"/>
        <v>9</v>
      </c>
      <c r="J20" s="60">
        <f>VLOOKUP($A20,'Return Data'!$B$7:$R$2292,13,0)</f>
        <v>-5.8677000000000001</v>
      </c>
      <c r="K20" s="61">
        <f t="shared" si="3"/>
        <v>18</v>
      </c>
      <c r="L20" s="60">
        <f>VLOOKUP($A20,'Return Data'!$B$7:$R$2292,17,0)</f>
        <v>15.3771</v>
      </c>
      <c r="M20" s="61">
        <f t="shared" si="4"/>
        <v>10</v>
      </c>
      <c r="N20" s="60">
        <f>VLOOKUP($A20,'Return Data'!$B$7:$R$2292,14,0)</f>
        <v>16.600999999999999</v>
      </c>
      <c r="O20" s="61">
        <f t="shared" si="5"/>
        <v>9</v>
      </c>
      <c r="P20" s="60">
        <f>VLOOKUP($A20,'Return Data'!$B$7:$R$2292,15,0)</f>
        <v>8.1628000000000007</v>
      </c>
      <c r="Q20" s="61">
        <f t="shared" si="7"/>
        <v>19</v>
      </c>
      <c r="R20" s="60">
        <f>VLOOKUP($A20,'Return Data'!$B$7:$R$2292,16,0)</f>
        <v>14.964499999999999</v>
      </c>
      <c r="S20" s="62">
        <f t="shared" si="6"/>
        <v>11</v>
      </c>
    </row>
    <row r="21" spans="1:19" x14ac:dyDescent="0.3">
      <c r="A21" s="58" t="s">
        <v>1161</v>
      </c>
      <c r="B21" s="59">
        <f>VLOOKUP($A21,'Return Data'!$B$7:$R$2292,3,0)</f>
        <v>44942</v>
      </c>
      <c r="C21" s="60">
        <f>VLOOKUP($A21,'Return Data'!$B$7:$R$2292,4,0)</f>
        <v>13.922599999999999</v>
      </c>
      <c r="D21" s="60">
        <f>VLOOKUP($A21,'Return Data'!$B$7:$R$2292,10,0)</f>
        <v>1.7555000000000001</v>
      </c>
      <c r="E21" s="61">
        <f t="shared" si="0"/>
        <v>17</v>
      </c>
      <c r="F21" s="60">
        <f>VLOOKUP($A21,'Return Data'!$B$7:$R$2292,11,0)</f>
        <v>11.968400000000001</v>
      </c>
      <c r="G21" s="61">
        <f t="shared" si="1"/>
        <v>7</v>
      </c>
      <c r="H21" s="60">
        <f>VLOOKUP($A21,'Return Data'!$B$7:$R$2292,12,0)</f>
        <v>5.3768000000000002</v>
      </c>
      <c r="I21" s="61">
        <f t="shared" si="2"/>
        <v>4</v>
      </c>
      <c r="J21" s="60">
        <f>VLOOKUP($A21,'Return Data'!$B$7:$R$2292,13,0)</f>
        <v>-1.7729999999999999</v>
      </c>
      <c r="K21" s="61">
        <f t="shared" si="3"/>
        <v>11</v>
      </c>
      <c r="L21" s="60">
        <f>VLOOKUP($A21,'Return Data'!$B$7:$R$2292,17,0)</f>
        <v>7.0632999999999999</v>
      </c>
      <c r="M21" s="61">
        <f t="shared" si="4"/>
        <v>26</v>
      </c>
      <c r="N21" s="60"/>
      <c r="O21" s="61"/>
      <c r="P21" s="60"/>
      <c r="Q21" s="61"/>
      <c r="R21" s="60">
        <f>VLOOKUP($A21,'Return Data'!$B$7:$R$2292,16,0)</f>
        <v>9.4181000000000008</v>
      </c>
      <c r="S21" s="62">
        <f t="shared" si="6"/>
        <v>29</v>
      </c>
    </row>
    <row r="22" spans="1:19" x14ac:dyDescent="0.3">
      <c r="A22" s="58" t="s">
        <v>1954</v>
      </c>
      <c r="B22" s="59">
        <f>VLOOKUP($A22,'Return Data'!$B$7:$R$2292,3,0)</f>
        <v>44942</v>
      </c>
      <c r="C22" s="60">
        <f>VLOOKUP($A22,'Return Data'!$B$7:$R$2292,4,0)</f>
        <v>55.171100000000003</v>
      </c>
      <c r="D22" s="60">
        <f>VLOOKUP($A22,'Return Data'!$B$7:$R$2292,10,0)</f>
        <v>5.0170000000000003</v>
      </c>
      <c r="E22" s="61">
        <f t="shared" si="0"/>
        <v>3</v>
      </c>
      <c r="F22" s="60">
        <f>VLOOKUP($A22,'Return Data'!$B$7:$R$2292,11,0)</f>
        <v>13.255100000000001</v>
      </c>
      <c r="G22" s="61">
        <f t="shared" si="1"/>
        <v>4</v>
      </c>
      <c r="H22" s="60">
        <f>VLOOKUP($A22,'Return Data'!$B$7:$R$2292,12,0)</f>
        <v>7.0885999999999996</v>
      </c>
      <c r="I22" s="61">
        <f t="shared" si="2"/>
        <v>3</v>
      </c>
      <c r="J22" s="60">
        <f>VLOOKUP($A22,'Return Data'!$B$7:$R$2292,13,0)</f>
        <v>0.68659999999999999</v>
      </c>
      <c r="K22" s="61">
        <f t="shared" si="3"/>
        <v>4</v>
      </c>
      <c r="L22" s="60">
        <f>VLOOKUP($A22,'Return Data'!$B$7:$R$2292,17,0)</f>
        <v>16.5717</v>
      </c>
      <c r="M22" s="61">
        <f t="shared" si="4"/>
        <v>7</v>
      </c>
      <c r="N22" s="60">
        <f>VLOOKUP($A22,'Return Data'!$B$7:$R$2292,14,0)</f>
        <v>15.66</v>
      </c>
      <c r="O22" s="61">
        <f t="shared" ref="O22:O34" si="8">RANK(N22,N$8:N$39,0)</f>
        <v>11</v>
      </c>
      <c r="P22" s="60">
        <f>VLOOKUP($A22,'Return Data'!$B$7:$R$2292,15,0)</f>
        <v>11.7979</v>
      </c>
      <c r="Q22" s="61">
        <f>RANK(P22,P$8:P$39,0)</f>
        <v>5</v>
      </c>
      <c r="R22" s="60">
        <f>VLOOKUP($A22,'Return Data'!$B$7:$R$2292,16,0)</f>
        <v>12.663600000000001</v>
      </c>
      <c r="S22" s="62">
        <f t="shared" si="6"/>
        <v>18</v>
      </c>
    </row>
    <row r="23" spans="1:19" x14ac:dyDescent="0.3">
      <c r="A23" s="58" t="s">
        <v>1631</v>
      </c>
      <c r="B23" s="59">
        <f>VLOOKUP($A23,'Return Data'!$B$7:$R$2292,3,0)</f>
        <v>44942</v>
      </c>
      <c r="C23" s="60">
        <f>VLOOKUP($A23,'Return Data'!$B$7:$R$2292,4,0)</f>
        <v>54.664000000000001</v>
      </c>
      <c r="D23" s="60">
        <f>VLOOKUP($A23,'Return Data'!$B$7:$R$2292,10,0)</f>
        <v>4.9153000000000002</v>
      </c>
      <c r="E23" s="61">
        <f t="shared" si="0"/>
        <v>4</v>
      </c>
      <c r="F23" s="60">
        <f>VLOOKUP($A23,'Return Data'!$B$7:$R$2292,11,0)</f>
        <v>13.0402</v>
      </c>
      <c r="G23" s="61">
        <f t="shared" si="1"/>
        <v>5</v>
      </c>
      <c r="H23" s="60">
        <f>VLOOKUP($A23,'Return Data'!$B$7:$R$2292,12,0)</f>
        <v>3.6717</v>
      </c>
      <c r="I23" s="61">
        <f t="shared" si="2"/>
        <v>6</v>
      </c>
      <c r="J23" s="60">
        <f>VLOOKUP($A23,'Return Data'!$B$7:$R$2292,13,0)</f>
        <v>-1.2733000000000001</v>
      </c>
      <c r="K23" s="61">
        <f t="shared" si="3"/>
        <v>8</v>
      </c>
      <c r="L23" s="60">
        <f>VLOOKUP($A23,'Return Data'!$B$7:$R$2292,17,0)</f>
        <v>12.060700000000001</v>
      </c>
      <c r="M23" s="61">
        <f t="shared" si="4"/>
        <v>16</v>
      </c>
      <c r="N23" s="60">
        <f>VLOOKUP($A23,'Return Data'!$B$7:$R$2292,14,0)</f>
        <v>12.584899999999999</v>
      </c>
      <c r="O23" s="61">
        <f t="shared" si="8"/>
        <v>21</v>
      </c>
      <c r="P23" s="60">
        <f>VLOOKUP($A23,'Return Data'!$B$7:$R$2292,15,0)</f>
        <v>10.135400000000001</v>
      </c>
      <c r="Q23" s="61">
        <f>RANK(P23,P$8:P$39,0)</f>
        <v>13</v>
      </c>
      <c r="R23" s="60">
        <f>VLOOKUP($A23,'Return Data'!$B$7:$R$2292,16,0)</f>
        <v>13.561999999999999</v>
      </c>
      <c r="S23" s="62">
        <f t="shared" si="6"/>
        <v>17</v>
      </c>
    </row>
    <row r="24" spans="1:19" x14ac:dyDescent="0.3">
      <c r="A24" s="58" t="s">
        <v>1646</v>
      </c>
      <c r="B24" s="59">
        <f>VLOOKUP($A24,'Return Data'!$B$7:$R$2292,3,0)</f>
        <v>0</v>
      </c>
      <c r="C24" s="60">
        <f>VLOOKUP($A24,'Return Data'!$B$7:$R$2292,4,0)</f>
        <v>0</v>
      </c>
      <c r="D24" s="60">
        <f>VLOOKUP($A24,'Return Data'!$B$7:$R$2292,10,0)</f>
        <v>0</v>
      </c>
      <c r="E24" s="61">
        <f t="shared" si="0"/>
        <v>25</v>
      </c>
      <c r="F24" s="60">
        <f>VLOOKUP($A24,'Return Data'!$B$7:$R$2292,11,0)</f>
        <v>0</v>
      </c>
      <c r="G24" s="61">
        <f t="shared" si="1"/>
        <v>31</v>
      </c>
      <c r="H24" s="60">
        <f>VLOOKUP($A24,'Return Data'!$B$7:$R$2292,12,0)</f>
        <v>0</v>
      </c>
      <c r="I24" s="61">
        <f t="shared" si="2"/>
        <v>16</v>
      </c>
      <c r="J24" s="60">
        <f>VLOOKUP($A24,'Return Data'!$B$7:$R$2292,13,0)</f>
        <v>0</v>
      </c>
      <c r="K24" s="61">
        <f t="shared" si="3"/>
        <v>5</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1832</v>
      </c>
      <c r="B25" s="59">
        <f>VLOOKUP($A25,'Return Data'!$B$7:$R$2292,3,0)</f>
        <v>44942</v>
      </c>
      <c r="C25" s="60">
        <f>VLOOKUP($A25,'Return Data'!$B$7:$R$2292,4,0)</f>
        <v>64.677800000000005</v>
      </c>
      <c r="D25" s="60">
        <f>VLOOKUP($A25,'Return Data'!$B$7:$R$2292,10,0)</f>
        <v>-1.6478999999999999</v>
      </c>
      <c r="E25" s="61">
        <f t="shared" si="0"/>
        <v>29</v>
      </c>
      <c r="F25" s="60">
        <f>VLOOKUP($A25,'Return Data'!$B$7:$R$2292,11,0)</f>
        <v>6.2962999999999996</v>
      </c>
      <c r="G25" s="61">
        <f t="shared" si="1"/>
        <v>28</v>
      </c>
      <c r="H25" s="60">
        <f>VLOOKUP($A25,'Return Data'!$B$7:$R$2292,12,0)</f>
        <v>-1.0975999999999999</v>
      </c>
      <c r="I25" s="61">
        <f t="shared" si="2"/>
        <v>22</v>
      </c>
      <c r="J25" s="60">
        <f>VLOOKUP($A25,'Return Data'!$B$7:$R$2292,13,0)</f>
        <v>-8.2104999999999997</v>
      </c>
      <c r="K25" s="61">
        <f t="shared" si="3"/>
        <v>25</v>
      </c>
      <c r="L25" s="60">
        <f>VLOOKUP($A25,'Return Data'!$B$7:$R$2292,17,0)</f>
        <v>6.3239999999999998</v>
      </c>
      <c r="M25" s="61">
        <f t="shared" si="4"/>
        <v>28</v>
      </c>
      <c r="N25" s="60">
        <f>VLOOKUP($A25,'Return Data'!$B$7:$R$2292,14,0)</f>
        <v>7.4865000000000004</v>
      </c>
      <c r="O25" s="61">
        <f t="shared" si="8"/>
        <v>28</v>
      </c>
      <c r="P25" s="60">
        <f>VLOOKUP($A25,'Return Data'!$B$7:$R$2292,15,0)</f>
        <v>5.8398000000000003</v>
      </c>
      <c r="Q25" s="61">
        <f>RANK(P25,P$8:P$39,0)</f>
        <v>22</v>
      </c>
      <c r="R25" s="60">
        <f>VLOOKUP($A25,'Return Data'!$B$7:$R$2292,16,0)</f>
        <v>8.7223000000000006</v>
      </c>
      <c r="S25" s="62">
        <f t="shared" si="6"/>
        <v>30</v>
      </c>
    </row>
    <row r="26" spans="1:19" x14ac:dyDescent="0.3">
      <c r="A26" s="58" t="s">
        <v>1163</v>
      </c>
      <c r="B26" s="59">
        <f>VLOOKUP($A26,'Return Data'!$B$7:$R$2292,3,0)</f>
        <v>44942</v>
      </c>
      <c r="C26" s="60">
        <f>VLOOKUP($A26,'Return Data'!$B$7:$R$2292,4,0)</f>
        <v>20.8704</v>
      </c>
      <c r="D26" s="60">
        <f>VLOOKUP($A26,'Return Data'!$B$7:$R$2292,10,0)</f>
        <v>2.1837</v>
      </c>
      <c r="E26" s="61">
        <f t="shared" si="0"/>
        <v>12</v>
      </c>
      <c r="F26" s="60">
        <f>VLOOKUP($A26,'Return Data'!$B$7:$R$2292,11,0)</f>
        <v>11.599299999999999</v>
      </c>
      <c r="G26" s="61">
        <f t="shared" si="1"/>
        <v>9</v>
      </c>
      <c r="H26" s="60">
        <f>VLOOKUP($A26,'Return Data'!$B$7:$R$2292,12,0)</f>
        <v>-2.3176999999999999</v>
      </c>
      <c r="I26" s="61">
        <f t="shared" si="2"/>
        <v>28</v>
      </c>
      <c r="J26" s="60">
        <f>VLOOKUP($A26,'Return Data'!$B$7:$R$2292,13,0)</f>
        <v>-4.6905000000000001</v>
      </c>
      <c r="K26" s="61">
        <f t="shared" si="3"/>
        <v>15</v>
      </c>
      <c r="L26" s="60">
        <f>VLOOKUP($A26,'Return Data'!$B$7:$R$2292,17,0)</f>
        <v>21.457699999999999</v>
      </c>
      <c r="M26" s="61">
        <f t="shared" si="4"/>
        <v>4</v>
      </c>
      <c r="N26" s="60">
        <f>VLOOKUP($A26,'Return Data'!$B$7:$R$2292,14,0)</f>
        <v>20.1874</v>
      </c>
      <c r="O26" s="61">
        <f t="shared" si="8"/>
        <v>3</v>
      </c>
      <c r="P26" s="60"/>
      <c r="Q26" s="61"/>
      <c r="R26" s="60">
        <f>VLOOKUP($A26,'Return Data'!$B$7:$R$2292,16,0)</f>
        <v>13.809799999999999</v>
      </c>
      <c r="S26" s="62">
        <f t="shared" si="6"/>
        <v>16</v>
      </c>
    </row>
    <row r="27" spans="1:19" x14ac:dyDescent="0.3">
      <c r="A27" s="58" t="s">
        <v>1642</v>
      </c>
      <c r="B27" s="59">
        <f>VLOOKUP($A27,'Return Data'!$B$7:$R$2292,3,0)</f>
        <v>44942</v>
      </c>
      <c r="C27" s="60">
        <f>VLOOKUP($A27,'Return Data'!$B$7:$R$2292,4,0)</f>
        <v>32.6252</v>
      </c>
      <c r="D27" s="60">
        <f>VLOOKUP($A27,'Return Data'!$B$7:$R$2292,10,0)</f>
        <v>-3.0190000000000001</v>
      </c>
      <c r="E27" s="61">
        <f t="shared" si="0"/>
        <v>30</v>
      </c>
      <c r="F27" s="60">
        <f>VLOOKUP($A27,'Return Data'!$B$7:$R$2292,11,0)</f>
        <v>7.3014000000000001</v>
      </c>
      <c r="G27" s="61">
        <f t="shared" si="1"/>
        <v>26</v>
      </c>
      <c r="H27" s="60">
        <f>VLOOKUP($A27,'Return Data'!$B$7:$R$2292,12,0)</f>
        <v>-1.0412999999999999</v>
      </c>
      <c r="I27" s="61">
        <f t="shared" si="2"/>
        <v>21</v>
      </c>
      <c r="J27" s="60">
        <f>VLOOKUP($A27,'Return Data'!$B$7:$R$2292,13,0)</f>
        <v>-8.9710999999999999</v>
      </c>
      <c r="K27" s="61">
        <f t="shared" si="3"/>
        <v>28</v>
      </c>
      <c r="L27" s="60">
        <f>VLOOKUP($A27,'Return Data'!$B$7:$R$2292,17,0)</f>
        <v>2.4133</v>
      </c>
      <c r="M27" s="61">
        <f t="shared" si="4"/>
        <v>30</v>
      </c>
      <c r="N27" s="60">
        <f>VLOOKUP($A27,'Return Data'!$B$7:$R$2292,14,0)</f>
        <v>5.9067999999999996</v>
      </c>
      <c r="O27" s="61">
        <f t="shared" si="8"/>
        <v>29</v>
      </c>
      <c r="P27" s="60">
        <f>VLOOKUP($A27,'Return Data'!$B$7:$R$2292,15,0)</f>
        <v>3.5926</v>
      </c>
      <c r="Q27" s="61">
        <f>RANK(P27,P$8:P$39,0)</f>
        <v>24</v>
      </c>
      <c r="R27" s="60">
        <f>VLOOKUP($A27,'Return Data'!$B$7:$R$2292,16,0)</f>
        <v>14.512499999999999</v>
      </c>
      <c r="S27" s="62">
        <f t="shared" si="6"/>
        <v>13</v>
      </c>
    </row>
    <row r="28" spans="1:19" x14ac:dyDescent="0.3">
      <c r="A28" s="58" t="s">
        <v>1818</v>
      </c>
      <c r="B28" s="59">
        <f>VLOOKUP($A28,'Return Data'!$B$7:$R$2292,3,0)</f>
        <v>44942</v>
      </c>
      <c r="C28" s="60">
        <f>VLOOKUP($A28,'Return Data'!$B$7:$R$2292,4,0)</f>
        <v>16.229099999999999</v>
      </c>
      <c r="D28" s="60">
        <f>VLOOKUP($A28,'Return Data'!$B$7:$R$2292,10,0)</f>
        <v>2.8134000000000001</v>
      </c>
      <c r="E28" s="61">
        <f t="shared" si="0"/>
        <v>8</v>
      </c>
      <c r="F28" s="60">
        <f>VLOOKUP($A28,'Return Data'!$B$7:$R$2292,11,0)</f>
        <v>11.8207</v>
      </c>
      <c r="G28" s="61">
        <f t="shared" si="1"/>
        <v>8</v>
      </c>
      <c r="H28" s="60">
        <f>VLOOKUP($A28,'Return Data'!$B$7:$R$2292,12,0)</f>
        <v>2.6638000000000002</v>
      </c>
      <c r="I28" s="61">
        <f t="shared" si="2"/>
        <v>10</v>
      </c>
      <c r="J28" s="60">
        <f>VLOOKUP($A28,'Return Data'!$B$7:$R$2292,13,0)</f>
        <v>-3.2583000000000002</v>
      </c>
      <c r="K28" s="61">
        <f t="shared" si="3"/>
        <v>12</v>
      </c>
      <c r="L28" s="60">
        <f>VLOOKUP($A28,'Return Data'!$B$7:$R$2292,17,0)</f>
        <v>13.374000000000001</v>
      </c>
      <c r="M28" s="61">
        <f t="shared" si="4"/>
        <v>14</v>
      </c>
      <c r="N28" s="60">
        <f>VLOOKUP($A28,'Return Data'!$B$7:$R$2292,14,0)</f>
        <v>12.5185</v>
      </c>
      <c r="O28" s="61">
        <f t="shared" si="8"/>
        <v>22</v>
      </c>
      <c r="P28" s="60"/>
      <c r="Q28" s="61"/>
      <c r="R28" s="60">
        <f>VLOOKUP($A28,'Return Data'!$B$7:$R$2292,16,0)</f>
        <v>11.2918</v>
      </c>
      <c r="S28" s="62">
        <f t="shared" si="6"/>
        <v>22</v>
      </c>
    </row>
    <row r="29" spans="1:19" x14ac:dyDescent="0.3">
      <c r="A29" s="58" t="s">
        <v>1164</v>
      </c>
      <c r="B29" s="59">
        <f>VLOOKUP($A29,'Return Data'!$B$7:$R$2292,3,0)</f>
        <v>44942</v>
      </c>
      <c r="C29" s="60">
        <f>VLOOKUP($A29,'Return Data'!$B$7:$R$2292,4,0)</f>
        <v>165.76900000000001</v>
      </c>
      <c r="D29" s="60">
        <f>VLOOKUP($A29,'Return Data'!$B$7:$R$2292,10,0)</f>
        <v>1.9605999999999999</v>
      </c>
      <c r="E29" s="61">
        <f t="shared" si="0"/>
        <v>14</v>
      </c>
      <c r="F29" s="60">
        <f>VLOOKUP($A29,'Return Data'!$B$7:$R$2292,11,0)</f>
        <v>14.796900000000001</v>
      </c>
      <c r="G29" s="61">
        <f t="shared" si="1"/>
        <v>3</v>
      </c>
      <c r="H29" s="60">
        <f>VLOOKUP($A29,'Return Data'!$B$7:$R$2292,12,0)</f>
        <v>7.3672000000000004</v>
      </c>
      <c r="I29" s="61">
        <f t="shared" si="2"/>
        <v>2</v>
      </c>
      <c r="J29" s="60">
        <f>VLOOKUP($A29,'Return Data'!$B$7:$R$2292,13,0)</f>
        <v>8.0772999999999993</v>
      </c>
      <c r="K29" s="61">
        <f t="shared" si="3"/>
        <v>2</v>
      </c>
      <c r="L29" s="60">
        <f>VLOOKUP($A29,'Return Data'!$B$7:$R$2292,17,0)</f>
        <v>26.8413</v>
      </c>
      <c r="M29" s="61">
        <f t="shared" si="4"/>
        <v>2</v>
      </c>
      <c r="N29" s="60">
        <f>VLOOKUP($A29,'Return Data'!$B$7:$R$2292,14,0)</f>
        <v>18.212299999999999</v>
      </c>
      <c r="O29" s="61">
        <f t="shared" si="8"/>
        <v>7</v>
      </c>
      <c r="P29" s="60">
        <f>VLOOKUP($A29,'Return Data'!$B$7:$R$2292,15,0)</f>
        <v>10.6393</v>
      </c>
      <c r="Q29" s="61">
        <f>RANK(P29,P$8:P$39,0)</f>
        <v>9</v>
      </c>
      <c r="R29" s="60">
        <f>VLOOKUP($A29,'Return Data'!$B$7:$R$2292,16,0)</f>
        <v>17.070699999999999</v>
      </c>
      <c r="S29" s="62">
        <f t="shared" si="6"/>
        <v>7</v>
      </c>
    </row>
    <row r="30" spans="1:19" x14ac:dyDescent="0.3">
      <c r="A30" s="58" t="s">
        <v>1605</v>
      </c>
      <c r="B30" s="59">
        <f>VLOOKUP($A30,'Return Data'!$B$7:$R$2292,3,0)</f>
        <v>44942</v>
      </c>
      <c r="C30" s="60">
        <f>VLOOKUP($A30,'Return Data'!$B$7:$R$2292,4,0)</f>
        <v>48.157499999999999</v>
      </c>
      <c r="D30" s="60">
        <f>VLOOKUP($A30,'Return Data'!$B$7:$R$2292,10,0)</f>
        <v>1.2137</v>
      </c>
      <c r="E30" s="61">
        <f t="shared" si="0"/>
        <v>20</v>
      </c>
      <c r="F30" s="60">
        <f>VLOOKUP($A30,'Return Data'!$B$7:$R$2292,11,0)</f>
        <v>7.6429</v>
      </c>
      <c r="G30" s="61">
        <f t="shared" si="1"/>
        <v>25</v>
      </c>
      <c r="H30" s="60">
        <f>VLOOKUP($A30,'Return Data'!$B$7:$R$2292,12,0)</f>
        <v>-2.1417999999999999</v>
      </c>
      <c r="I30" s="61">
        <f t="shared" si="2"/>
        <v>27</v>
      </c>
      <c r="J30" s="60">
        <f>VLOOKUP($A30,'Return Data'!$B$7:$R$2292,13,0)</f>
        <v>-6.6176000000000004</v>
      </c>
      <c r="K30" s="61">
        <f t="shared" si="3"/>
        <v>23</v>
      </c>
      <c r="L30" s="60">
        <f>VLOOKUP($A30,'Return Data'!$B$7:$R$2292,17,0)</f>
        <v>15.9382</v>
      </c>
      <c r="M30" s="61">
        <f t="shared" si="4"/>
        <v>9</v>
      </c>
      <c r="N30" s="60">
        <f>VLOOKUP($A30,'Return Data'!$B$7:$R$2292,14,0)</f>
        <v>20.7439</v>
      </c>
      <c r="O30" s="61">
        <f t="shared" si="8"/>
        <v>2</v>
      </c>
      <c r="P30" s="60">
        <f>VLOOKUP($A30,'Return Data'!$B$7:$R$2292,15,0)</f>
        <v>15.029199999999999</v>
      </c>
      <c r="Q30" s="61">
        <f>RANK(P30,P$8:P$39,0)</f>
        <v>2</v>
      </c>
      <c r="R30" s="60">
        <f>VLOOKUP($A30,'Return Data'!$B$7:$R$2292,16,0)</f>
        <v>17.7041</v>
      </c>
      <c r="S30" s="62">
        <f t="shared" si="6"/>
        <v>4</v>
      </c>
    </row>
    <row r="31" spans="1:19" x14ac:dyDescent="0.3">
      <c r="A31" s="58" t="s">
        <v>1634</v>
      </c>
      <c r="B31" s="59">
        <f>VLOOKUP($A31,'Return Data'!$B$7:$R$2292,3,0)</f>
        <v>44942</v>
      </c>
      <c r="C31" s="60">
        <f>VLOOKUP($A31,'Return Data'!$B$7:$R$2292,4,0)</f>
        <v>25.06</v>
      </c>
      <c r="D31" s="60">
        <f>VLOOKUP($A31,'Return Data'!$B$7:$R$2292,10,0)</f>
        <v>1.7458</v>
      </c>
      <c r="E31" s="61">
        <f t="shared" si="0"/>
        <v>18</v>
      </c>
      <c r="F31" s="60">
        <f>VLOOKUP($A31,'Return Data'!$B$7:$R$2292,11,0)</f>
        <v>8.0638000000000005</v>
      </c>
      <c r="G31" s="61">
        <f t="shared" si="1"/>
        <v>24</v>
      </c>
      <c r="H31" s="60">
        <f>VLOOKUP($A31,'Return Data'!$B$7:$R$2292,12,0)</f>
        <v>-3.7265000000000001</v>
      </c>
      <c r="I31" s="61">
        <f t="shared" si="2"/>
        <v>30</v>
      </c>
      <c r="J31" s="60">
        <f>VLOOKUP($A31,'Return Data'!$B$7:$R$2292,13,0)</f>
        <v>-11.1348</v>
      </c>
      <c r="K31" s="61">
        <f t="shared" si="3"/>
        <v>30</v>
      </c>
      <c r="L31" s="60">
        <f>VLOOKUP($A31,'Return Data'!$B$7:$R$2292,17,0)</f>
        <v>12.911199999999999</v>
      </c>
      <c r="M31" s="61">
        <f t="shared" si="4"/>
        <v>15</v>
      </c>
      <c r="N31" s="60">
        <f>VLOOKUP($A31,'Return Data'!$B$7:$R$2292,14,0)</f>
        <v>20.013999999999999</v>
      </c>
      <c r="O31" s="61">
        <f t="shared" si="8"/>
        <v>4</v>
      </c>
      <c r="P31" s="60">
        <f>VLOOKUP($A31,'Return Data'!$B$7:$R$2292,15,0)</f>
        <v>12.6821</v>
      </c>
      <c r="Q31" s="61">
        <f>RANK(P31,P$8:P$39,0)</f>
        <v>3</v>
      </c>
      <c r="R31" s="60">
        <f>VLOOKUP($A31,'Return Data'!$B$7:$R$2292,16,0)</f>
        <v>12.370699999999999</v>
      </c>
      <c r="S31" s="62">
        <f t="shared" si="6"/>
        <v>21</v>
      </c>
    </row>
    <row r="32" spans="1:19" x14ac:dyDescent="0.3">
      <c r="A32" s="58" t="s">
        <v>1166</v>
      </c>
      <c r="B32" s="59">
        <f>VLOOKUP($A32,'Return Data'!$B$7:$R$2292,3,0)</f>
        <v>44942</v>
      </c>
      <c r="C32" s="60">
        <f>VLOOKUP($A32,'Return Data'!$B$7:$R$2292,4,0)</f>
        <v>458.29480000000001</v>
      </c>
      <c r="D32" s="60">
        <f>VLOOKUP($A32,'Return Data'!$B$7:$R$2292,10,0)</f>
        <v>6.0049000000000001</v>
      </c>
      <c r="E32" s="61">
        <f t="shared" si="0"/>
        <v>2</v>
      </c>
      <c r="F32" s="60">
        <f>VLOOKUP($A32,'Return Data'!$B$7:$R$2292,11,0)</f>
        <v>18.343800000000002</v>
      </c>
      <c r="G32" s="61">
        <f t="shared" si="1"/>
        <v>1</v>
      </c>
      <c r="H32" s="60">
        <f>VLOOKUP($A32,'Return Data'!$B$7:$R$2292,12,0)</f>
        <v>3.5158999999999998</v>
      </c>
      <c r="I32" s="61">
        <f t="shared" si="2"/>
        <v>7</v>
      </c>
      <c r="J32" s="60">
        <f>VLOOKUP($A32,'Return Data'!$B$7:$R$2292,13,0)</f>
        <v>5.0970000000000004</v>
      </c>
      <c r="K32" s="61">
        <f t="shared" si="3"/>
        <v>3</v>
      </c>
      <c r="L32" s="60">
        <f>VLOOKUP($A32,'Return Data'!$B$7:$R$2292,17,0)</f>
        <v>26.988399999999999</v>
      </c>
      <c r="M32" s="61">
        <f t="shared" si="4"/>
        <v>1</v>
      </c>
      <c r="N32" s="60">
        <f>VLOOKUP($A32,'Return Data'!$B$7:$R$2292,14,0)</f>
        <v>34.116399999999999</v>
      </c>
      <c r="O32" s="61">
        <f t="shared" si="8"/>
        <v>1</v>
      </c>
      <c r="P32" s="60">
        <f>VLOOKUP($A32,'Return Data'!$B$7:$R$2292,15,0)</f>
        <v>20.209900000000001</v>
      </c>
      <c r="Q32" s="61">
        <f>RANK(P32,P$8:P$39,0)</f>
        <v>1</v>
      </c>
      <c r="R32" s="60">
        <f>VLOOKUP($A32,'Return Data'!$B$7:$R$2292,16,0)</f>
        <v>19.139500000000002</v>
      </c>
      <c r="S32" s="62">
        <f t="shared" si="6"/>
        <v>2</v>
      </c>
    </row>
    <row r="33" spans="1:19" x14ac:dyDescent="0.3">
      <c r="A33" s="58" t="s">
        <v>1636</v>
      </c>
      <c r="B33" s="59">
        <f>VLOOKUP($A33,'Return Data'!$B$7:$R$2292,3,0)</f>
        <v>44942</v>
      </c>
      <c r="C33" s="60">
        <f>VLOOKUP($A33,'Return Data'!$B$7:$R$2292,4,0)</f>
        <v>75.614199999999997</v>
      </c>
      <c r="D33" s="60">
        <f>VLOOKUP($A33,'Return Data'!$B$7:$R$2292,10,0)</f>
        <v>1.0533999999999999</v>
      </c>
      <c r="E33" s="61">
        <f t="shared" si="0"/>
        <v>21</v>
      </c>
      <c r="F33" s="60">
        <f>VLOOKUP($A33,'Return Data'!$B$7:$R$2292,11,0)</f>
        <v>8.2181999999999995</v>
      </c>
      <c r="G33" s="61">
        <f t="shared" si="1"/>
        <v>23</v>
      </c>
      <c r="H33" s="60">
        <f>VLOOKUP($A33,'Return Data'!$B$7:$R$2292,12,0)</f>
        <v>-1.901</v>
      </c>
      <c r="I33" s="61">
        <f t="shared" si="2"/>
        <v>26</v>
      </c>
      <c r="J33" s="60">
        <f>VLOOKUP($A33,'Return Data'!$B$7:$R$2292,13,0)</f>
        <v>-4.9004000000000003</v>
      </c>
      <c r="K33" s="61">
        <f t="shared" si="3"/>
        <v>16</v>
      </c>
      <c r="L33" s="60">
        <f>VLOOKUP($A33,'Return Data'!$B$7:$R$2292,17,0)</f>
        <v>11.761100000000001</v>
      </c>
      <c r="M33" s="61">
        <f t="shared" si="4"/>
        <v>18</v>
      </c>
      <c r="N33" s="60">
        <f>VLOOKUP($A33,'Return Data'!$B$7:$R$2292,14,0)</f>
        <v>13.056699999999999</v>
      </c>
      <c r="O33" s="61">
        <f t="shared" si="8"/>
        <v>17</v>
      </c>
      <c r="P33" s="60">
        <f>VLOOKUP($A33,'Return Data'!$B$7:$R$2292,15,0)</f>
        <v>9.0481999999999996</v>
      </c>
      <c r="Q33" s="61">
        <f>RANK(P33,P$8:P$39,0)</f>
        <v>17</v>
      </c>
      <c r="R33" s="60">
        <f>VLOOKUP($A33,'Return Data'!$B$7:$R$2292,16,0)</f>
        <v>12.370900000000001</v>
      </c>
      <c r="S33" s="62">
        <f t="shared" si="6"/>
        <v>20</v>
      </c>
    </row>
    <row r="34" spans="1:19" x14ac:dyDescent="0.3">
      <c r="A34" s="58" t="s">
        <v>1638</v>
      </c>
      <c r="B34" s="59">
        <f>VLOOKUP($A34,'Return Data'!$B$7:$R$2292,3,0)</f>
        <v>44942</v>
      </c>
      <c r="C34" s="60">
        <f>VLOOKUP($A34,'Return Data'!$B$7:$R$2292,4,0)</f>
        <v>14.801399999999999</v>
      </c>
      <c r="D34" s="60">
        <f>VLOOKUP($A34,'Return Data'!$B$7:$R$2292,10,0)</f>
        <v>0.93769999999999998</v>
      </c>
      <c r="E34" s="61">
        <f t="shared" si="0"/>
        <v>22</v>
      </c>
      <c r="F34" s="60">
        <f>VLOOKUP($A34,'Return Data'!$B$7:$R$2292,11,0)</f>
        <v>9.5021000000000004</v>
      </c>
      <c r="G34" s="61">
        <f t="shared" si="1"/>
        <v>17</v>
      </c>
      <c r="H34" s="60">
        <f>VLOOKUP($A34,'Return Data'!$B$7:$R$2292,12,0)</f>
        <v>2.1307</v>
      </c>
      <c r="I34" s="61">
        <f t="shared" si="2"/>
        <v>11</v>
      </c>
      <c r="J34" s="60">
        <f>VLOOKUP($A34,'Return Data'!$B$7:$R$2292,13,0)</f>
        <v>-3.8719999999999999</v>
      </c>
      <c r="K34" s="61">
        <f t="shared" si="3"/>
        <v>14</v>
      </c>
      <c r="L34" s="60">
        <f>VLOOKUP($A34,'Return Data'!$B$7:$R$2292,17,0)</f>
        <v>8.7152999999999992</v>
      </c>
      <c r="M34" s="61">
        <f t="shared" si="4"/>
        <v>24</v>
      </c>
      <c r="N34" s="60">
        <f>VLOOKUP($A34,'Return Data'!$B$7:$R$2292,14,0)</f>
        <v>10.3195</v>
      </c>
      <c r="O34" s="61">
        <f t="shared" si="8"/>
        <v>25</v>
      </c>
      <c r="P34" s="60"/>
      <c r="Q34" s="61"/>
      <c r="R34" s="60">
        <f>VLOOKUP($A34,'Return Data'!$B$7:$R$2292,16,0)</f>
        <v>9.5387000000000004</v>
      </c>
      <c r="S34" s="62">
        <f t="shared" si="6"/>
        <v>28</v>
      </c>
    </row>
    <row r="35" spans="1:19" x14ac:dyDescent="0.3">
      <c r="A35" s="58" t="s">
        <v>1169</v>
      </c>
      <c r="B35" s="59">
        <f>VLOOKUP($A35,'Return Data'!$B$7:$R$2292,3,0)</f>
        <v>0</v>
      </c>
      <c r="C35" s="60">
        <f>VLOOKUP($A35,'Return Data'!$B$7:$R$2292,4,0)</f>
        <v>0</v>
      </c>
      <c r="D35" s="60">
        <f>VLOOKUP($A35,'Return Data'!$B$7:$R$2292,10,0)</f>
        <v>0</v>
      </c>
      <c r="E35" s="61">
        <f t="shared" si="0"/>
        <v>25</v>
      </c>
      <c r="F35" s="60">
        <f>VLOOKUP($A35,'Return Data'!$B$7:$R$2292,11,0)</f>
        <v>0</v>
      </c>
      <c r="G35" s="61">
        <f t="shared" si="1"/>
        <v>31</v>
      </c>
      <c r="H35" s="60">
        <f>VLOOKUP($A35,'Return Data'!$B$7:$R$2292,12,0)</f>
        <v>0</v>
      </c>
      <c r="I35" s="61">
        <f t="shared" si="2"/>
        <v>16</v>
      </c>
      <c r="J35" s="60">
        <f>VLOOKUP($A35,'Return Data'!$B$7:$R$2292,13,0)</f>
        <v>0</v>
      </c>
      <c r="K35" s="61">
        <f t="shared" si="3"/>
        <v>5</v>
      </c>
      <c r="L35" s="60">
        <f>VLOOKUP($A35,'Return Data'!$B$7:$R$2292,17,0)</f>
        <v>0</v>
      </c>
      <c r="M35" s="61">
        <f t="shared" si="4"/>
        <v>31</v>
      </c>
      <c r="N35" s="60"/>
      <c r="O35" s="61"/>
      <c r="P35" s="60"/>
      <c r="Q35" s="61"/>
      <c r="R35" s="60">
        <f>VLOOKUP($A35,'Return Data'!$B$7:$R$2292,16,0)</f>
        <v>0</v>
      </c>
      <c r="S35" s="62">
        <f t="shared" si="6"/>
        <v>31</v>
      </c>
    </row>
    <row r="36" spans="1:19" x14ac:dyDescent="0.3">
      <c r="A36" s="94" t="s">
        <v>1617</v>
      </c>
      <c r="B36" s="59">
        <f>VLOOKUP($A36,'Return Data'!$B$7:$R$2292,3,0)</f>
        <v>44942</v>
      </c>
      <c r="C36" s="60">
        <f>VLOOKUP($A36,'Return Data'!$B$7:$R$2292,4,0)</f>
        <v>15.4832</v>
      </c>
      <c r="D36" s="60">
        <f>VLOOKUP($A36,'Return Data'!$B$7:$R$2292,10,0)</f>
        <v>0.35</v>
      </c>
      <c r="E36" s="61">
        <f t="shared" si="0"/>
        <v>24</v>
      </c>
      <c r="F36" s="60">
        <f>VLOOKUP($A36,'Return Data'!$B$7:$R$2292,11,0)</f>
        <v>6.7004999999999999</v>
      </c>
      <c r="G36" s="61">
        <f t="shared" si="1"/>
        <v>27</v>
      </c>
      <c r="H36" s="60">
        <f>VLOOKUP($A36,'Return Data'!$B$7:$R$2292,12,0)</f>
        <v>-1.8795999999999999</v>
      </c>
      <c r="I36" s="61">
        <f t="shared" si="2"/>
        <v>25</v>
      </c>
      <c r="J36" s="60">
        <f>VLOOKUP($A36,'Return Data'!$B$7:$R$2292,13,0)</f>
        <v>-8.2667000000000002</v>
      </c>
      <c r="K36" s="61">
        <f t="shared" si="3"/>
        <v>26</v>
      </c>
      <c r="L36" s="60">
        <f>VLOOKUP($A36,'Return Data'!$B$7:$R$2292,17,0)</f>
        <v>8.1769999999999996</v>
      </c>
      <c r="M36" s="61">
        <f t="shared" si="4"/>
        <v>25</v>
      </c>
      <c r="N36" s="60">
        <f>VLOOKUP($A36,'Return Data'!$B$7:$R$2292,14,0)</f>
        <v>10.6716</v>
      </c>
      <c r="O36" s="61">
        <f>RANK(N36,N$8:N$39,0)</f>
        <v>24</v>
      </c>
      <c r="P36" s="60"/>
      <c r="Q36" s="61"/>
      <c r="R36" s="60">
        <f>VLOOKUP($A36,'Return Data'!$B$7:$R$2292,16,0)</f>
        <v>10.535600000000001</v>
      </c>
      <c r="S36" s="62">
        <f t="shared" si="6"/>
        <v>26</v>
      </c>
    </row>
    <row r="37" spans="1:19" x14ac:dyDescent="0.3">
      <c r="A37" s="58" t="s">
        <v>1640</v>
      </c>
      <c r="B37" s="59">
        <f>VLOOKUP($A37,'Return Data'!$B$7:$R$2292,3,0)</f>
        <v>44942</v>
      </c>
      <c r="C37" s="60">
        <f>VLOOKUP($A37,'Return Data'!$B$7:$R$2292,4,0)</f>
        <v>152.44</v>
      </c>
      <c r="D37" s="60">
        <f>VLOOKUP($A37,'Return Data'!$B$7:$R$2292,10,0)</f>
        <v>1.8779999999999999</v>
      </c>
      <c r="E37" s="61">
        <f t="shared" si="0"/>
        <v>15</v>
      </c>
      <c r="F37" s="60">
        <f>VLOOKUP($A37,'Return Data'!$B$7:$R$2292,11,0)</f>
        <v>9.3072999999999997</v>
      </c>
      <c r="G37" s="61">
        <f t="shared" si="1"/>
        <v>18</v>
      </c>
      <c r="H37" s="60">
        <f>VLOOKUP($A37,'Return Data'!$B$7:$R$2292,12,0)</f>
        <v>-0.78100000000000003</v>
      </c>
      <c r="I37" s="61">
        <f t="shared" si="2"/>
        <v>20</v>
      </c>
      <c r="J37" s="60">
        <f>VLOOKUP($A37,'Return Data'!$B$7:$R$2292,13,0)</f>
        <v>-1.5945</v>
      </c>
      <c r="K37" s="61">
        <f t="shared" si="3"/>
        <v>10</v>
      </c>
      <c r="L37" s="60">
        <f>VLOOKUP($A37,'Return Data'!$B$7:$R$2292,17,0)</f>
        <v>11.089</v>
      </c>
      <c r="M37" s="61">
        <f t="shared" si="4"/>
        <v>20</v>
      </c>
      <c r="N37" s="60">
        <f>VLOOKUP($A37,'Return Data'!$B$7:$R$2292,14,0)</f>
        <v>10.170299999999999</v>
      </c>
      <c r="O37" s="61">
        <f>RANK(N37,N$8:N$39,0)</f>
        <v>27</v>
      </c>
      <c r="P37" s="60">
        <f>VLOOKUP($A37,'Return Data'!$B$7:$R$2292,15,0)</f>
        <v>5.1295999999999999</v>
      </c>
      <c r="Q37" s="61">
        <f>RANK(P37,P$8:P$39,0)</f>
        <v>23</v>
      </c>
      <c r="R37" s="60">
        <f>VLOOKUP($A37,'Return Data'!$B$7:$R$2292,16,0)</f>
        <v>9.8550000000000004</v>
      </c>
      <c r="S37" s="62">
        <f t="shared" si="6"/>
        <v>27</v>
      </c>
    </row>
    <row r="38" spans="1:19" x14ac:dyDescent="0.3">
      <c r="A38" s="58" t="s">
        <v>1626</v>
      </c>
      <c r="B38" s="59">
        <f>VLOOKUP($A38,'Return Data'!$B$7:$R$2292,3,0)</f>
        <v>44942</v>
      </c>
      <c r="C38" s="60">
        <f>VLOOKUP($A38,'Return Data'!$B$7:$R$2292,4,0)</f>
        <v>33.4</v>
      </c>
      <c r="D38" s="60">
        <f>VLOOKUP($A38,'Return Data'!$B$7:$R$2292,10,0)</f>
        <v>1.6433</v>
      </c>
      <c r="E38" s="61">
        <f t="shared" si="0"/>
        <v>19</v>
      </c>
      <c r="F38" s="60">
        <f>VLOOKUP($A38,'Return Data'!$B$7:$R$2292,11,0)</f>
        <v>9.1859999999999999</v>
      </c>
      <c r="G38" s="61">
        <f t="shared" si="1"/>
        <v>19</v>
      </c>
      <c r="H38" s="60">
        <f>VLOOKUP($A38,'Return Data'!$B$7:$R$2292,12,0)</f>
        <v>1.2735000000000001</v>
      </c>
      <c r="I38" s="61">
        <f t="shared" si="2"/>
        <v>13</v>
      </c>
      <c r="J38" s="60">
        <f>VLOOKUP($A38,'Return Data'!$B$7:$R$2292,13,0)</f>
        <v>-5.7030000000000003</v>
      </c>
      <c r="K38" s="61">
        <f t="shared" si="3"/>
        <v>17</v>
      </c>
      <c r="L38" s="60">
        <f>VLOOKUP($A38,'Return Data'!$B$7:$R$2292,17,0)</f>
        <v>13.6493</v>
      </c>
      <c r="M38" s="61">
        <f t="shared" si="4"/>
        <v>13</v>
      </c>
      <c r="N38" s="60">
        <f>VLOOKUP($A38,'Return Data'!$B$7:$R$2292,14,0)</f>
        <v>16.307300000000001</v>
      </c>
      <c r="O38" s="61">
        <f>RANK(N38,N$8:N$39,0)</f>
        <v>10</v>
      </c>
      <c r="P38" s="60">
        <f>VLOOKUP($A38,'Return Data'!$B$7:$R$2292,15,0)</f>
        <v>11.6328</v>
      </c>
      <c r="Q38" s="61">
        <f>RANK(P38,P$8:P$39,0)</f>
        <v>7</v>
      </c>
      <c r="R38" s="60">
        <f>VLOOKUP($A38,'Return Data'!$B$7:$R$2292,16,0)</f>
        <v>10.9451</v>
      </c>
      <c r="S38" s="62">
        <f t="shared" si="6"/>
        <v>25</v>
      </c>
    </row>
    <row r="39" spans="1:19" x14ac:dyDescent="0.3">
      <c r="A39" s="58" t="s">
        <v>1692</v>
      </c>
      <c r="B39" s="59">
        <f>VLOOKUP($A39,'Return Data'!$B$7:$R$2292,3,0)</f>
        <v>44942</v>
      </c>
      <c r="C39" s="60">
        <f>VLOOKUP($A39,'Return Data'!$B$7:$R$2292,4,0)</f>
        <v>226.41970000000001</v>
      </c>
      <c r="D39" s="60">
        <f>VLOOKUP($A39,'Return Data'!$B$7:$R$2292,10,0)</f>
        <v>-4.5736999999999997</v>
      </c>
      <c r="E39" s="61">
        <f t="shared" si="0"/>
        <v>32</v>
      </c>
      <c r="F39" s="60">
        <f>VLOOKUP($A39,'Return Data'!$B$7:$R$2292,11,0)</f>
        <v>2.4483000000000001</v>
      </c>
      <c r="G39" s="61">
        <f t="shared" si="1"/>
        <v>30</v>
      </c>
      <c r="H39" s="60">
        <f>VLOOKUP($A39,'Return Data'!$B$7:$R$2292,12,0)</f>
        <v>-8.6874000000000002</v>
      </c>
      <c r="I39" s="61">
        <f t="shared" si="2"/>
        <v>32</v>
      </c>
      <c r="J39" s="60">
        <f>VLOOKUP($A39,'Return Data'!$B$7:$R$2292,13,0)</f>
        <v>-17.565799999999999</v>
      </c>
      <c r="K39" s="61">
        <f t="shared" si="3"/>
        <v>32</v>
      </c>
      <c r="L39" s="60">
        <f>VLOOKUP($A39,'Return Data'!$B$7:$R$2292,17,0)</f>
        <v>4.9960000000000004</v>
      </c>
      <c r="M39" s="61">
        <f t="shared" si="4"/>
        <v>29</v>
      </c>
      <c r="N39" s="60">
        <f>VLOOKUP($A39,'Return Data'!$B$7:$R$2292,14,0)</f>
        <v>13.0769</v>
      </c>
      <c r="O39" s="61">
        <f>RANK(N39,N$8:N$39,0)</f>
        <v>16</v>
      </c>
      <c r="P39" s="60">
        <f>VLOOKUP($A39,'Return Data'!$B$7:$R$2292,15,0)</f>
        <v>11.299200000000001</v>
      </c>
      <c r="Q39" s="61">
        <f>RANK(P39,P$8:P$39,0)</f>
        <v>8</v>
      </c>
      <c r="R39" s="60">
        <f>VLOOKUP($A39,'Return Data'!$B$7:$R$2292,16,0)</f>
        <v>14.395300000000001</v>
      </c>
      <c r="S39" s="62">
        <f t="shared" si="6"/>
        <v>15</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1.5186312499999999</v>
      </c>
      <c r="E41" s="69"/>
      <c r="F41" s="70">
        <f>AVERAGE(F8:F39)</f>
        <v>9.4734406249999985</v>
      </c>
      <c r="G41" s="69"/>
      <c r="H41" s="70">
        <f>AVERAGE(H8:H39)</f>
        <v>0.58305624999999994</v>
      </c>
      <c r="I41" s="69"/>
      <c r="J41" s="70">
        <f>AVERAGE(J8:J39)</f>
        <v>-4.3288156250000007</v>
      </c>
      <c r="K41" s="69"/>
      <c r="L41" s="70">
        <f>AVERAGE(L8:L39)</f>
        <v>12.4548375</v>
      </c>
      <c r="M41" s="69"/>
      <c r="N41" s="70">
        <f>AVERAGE(N8:N39)</f>
        <v>14.438010000000002</v>
      </c>
      <c r="O41" s="69"/>
      <c r="P41" s="70">
        <f>AVERAGE(P8:P39)</f>
        <v>9.6575280000000028</v>
      </c>
      <c r="Q41" s="69"/>
      <c r="R41" s="70">
        <f>AVERAGE(R8:R39)</f>
        <v>13.088868750000003</v>
      </c>
      <c r="S41" s="71"/>
    </row>
    <row r="42" spans="1:19" x14ac:dyDescent="0.3">
      <c r="A42" s="68" t="s">
        <v>28</v>
      </c>
      <c r="B42" s="69"/>
      <c r="C42" s="69"/>
      <c r="D42" s="70">
        <f>MIN(D8:D39)</f>
        <v>-4.5736999999999997</v>
      </c>
      <c r="E42" s="69"/>
      <c r="F42" s="70">
        <f>MIN(F8:F39)</f>
        <v>0</v>
      </c>
      <c r="G42" s="69"/>
      <c r="H42" s="70">
        <f>MIN(H8:H39)</f>
        <v>-8.6874000000000002</v>
      </c>
      <c r="I42" s="69"/>
      <c r="J42" s="70">
        <f>MIN(J8:J39)</f>
        <v>-17.565799999999999</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6.8232999999999997</v>
      </c>
      <c r="E43" s="73"/>
      <c r="F43" s="74">
        <f>MAX(F8:F39)</f>
        <v>18.343800000000002</v>
      </c>
      <c r="G43" s="73"/>
      <c r="H43" s="74">
        <f>MAX(H8:H39)</f>
        <v>9.8673999999999999</v>
      </c>
      <c r="I43" s="73"/>
      <c r="J43" s="74">
        <f>MAX(J8:J39)</f>
        <v>10.789300000000001</v>
      </c>
      <c r="K43" s="73"/>
      <c r="L43" s="74">
        <f>MAX(L8:L39)</f>
        <v>26.988399999999999</v>
      </c>
      <c r="M43" s="73"/>
      <c r="N43" s="74">
        <f>MAX(N8:N39)</f>
        <v>34.116399999999999</v>
      </c>
      <c r="O43" s="73"/>
      <c r="P43" s="74">
        <f>MAX(P8:P39)</f>
        <v>20.209900000000001</v>
      </c>
      <c r="Q43" s="73"/>
      <c r="R43" s="74">
        <f>MAX(R8:R39)</f>
        <v>21.367999999999999</v>
      </c>
      <c r="S43" s="75"/>
    </row>
    <row r="44" spans="1:19" x14ac:dyDescent="0.3">
      <c r="A44" s="99" t="s">
        <v>428</v>
      </c>
    </row>
    <row r="45" spans="1:19" x14ac:dyDescent="0.3">
      <c r="A45" s="14" t="s">
        <v>340</v>
      </c>
    </row>
  </sheetData>
  <sheetProtection algorithmName="SHA-512" hashValue="ITGgP3TN1ZYVL7g4Mjk1pfFoKfOynTNXthezJVljAyHgnr5UdRQN7pvxNcWGBtTEvDoW5SkHZoiKo49Rzn/7VQ==" saltValue="/fJsr1HDsgClPiCAn46Gh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44942</v>
      </c>
      <c r="C8" s="60">
        <f>VLOOKUP($A8,'Return Data'!$B$7:$R$2292,4,0)</f>
        <v>74.582700000000003</v>
      </c>
      <c r="D8" s="60">
        <f>VLOOKUP($A8,'Return Data'!$B$7:$R$2292,10,0)</f>
        <v>4.5082000000000004</v>
      </c>
      <c r="E8" s="61">
        <f t="shared" ref="E8:E21" si="0">RANK(D8,D$8:D$21,0)</f>
        <v>8</v>
      </c>
      <c r="F8" s="60">
        <f>VLOOKUP($A8,'Return Data'!$B$7:$R$2292,11,0)</f>
        <v>15.034800000000001</v>
      </c>
      <c r="G8" s="61">
        <f t="shared" ref="G8:G21" si="1">RANK(F8,F$8:F$21,0)</f>
        <v>5</v>
      </c>
      <c r="H8" s="60">
        <f>VLOOKUP($A8,'Return Data'!$B$7:$R$2292,12,0)</f>
        <v>0.74819999999999998</v>
      </c>
      <c r="I8" s="61">
        <f t="shared" ref="I8:I21" si="2">RANK(H8,H$8:H$21,0)</f>
        <v>13</v>
      </c>
      <c r="J8" s="60">
        <f>VLOOKUP($A8,'Return Data'!$B$7:$R$2292,13,0)</f>
        <v>-3.1604000000000001</v>
      </c>
      <c r="K8" s="61">
        <f t="shared" ref="K8:K21" si="3">RANK(J8,J$8:J$21,0)</f>
        <v>13</v>
      </c>
      <c r="L8" s="60">
        <f>VLOOKUP($A8,'Return Data'!$B$7:$R$2292,17,0)</f>
        <v>14.9483</v>
      </c>
      <c r="M8" s="61">
        <f t="shared" ref="M8:M21" si="4">RANK(L8,L$8:L$21,0)</f>
        <v>10</v>
      </c>
      <c r="N8" s="60">
        <f>VLOOKUP($A8,'Return Data'!$B$7:$R$2292,14,0)</f>
        <v>15.333399999999999</v>
      </c>
      <c r="O8" s="61">
        <f t="shared" ref="O8:O21" si="5">RANK(N8,N$8:N$21,0)</f>
        <v>10</v>
      </c>
      <c r="P8" s="60">
        <f>VLOOKUP($A8,'Return Data'!$B$7:$R$2292,15,0)</f>
        <v>1.5124</v>
      </c>
      <c r="Q8" s="61">
        <f>RANK(P8,P$8:P$21,0)</f>
        <v>12</v>
      </c>
      <c r="R8" s="60">
        <f>VLOOKUP($A8,'Return Data'!$B$7:$R$2292,16,0)</f>
        <v>14.523999999999999</v>
      </c>
      <c r="S8" s="62">
        <f t="shared" ref="S8:S21" si="6">RANK(R8,R$8:R$21,0)</f>
        <v>9</v>
      </c>
    </row>
    <row r="9" spans="1:20" x14ac:dyDescent="0.3">
      <c r="A9" s="58" t="s">
        <v>31</v>
      </c>
      <c r="B9" s="59">
        <f>VLOOKUP($A9,'Return Data'!$B$7:$R$2292,3,0)</f>
        <v>44942</v>
      </c>
      <c r="C9" s="60">
        <f>VLOOKUP($A9,'Return Data'!$B$7:$R$2292,4,0)</f>
        <v>451.48200000000003</v>
      </c>
      <c r="D9" s="60">
        <f>VLOOKUP($A9,'Return Data'!$B$7:$R$2292,10,0)</f>
        <v>4.3170000000000002</v>
      </c>
      <c r="E9" s="61">
        <f t="shared" si="0"/>
        <v>9</v>
      </c>
      <c r="F9" s="60">
        <f>VLOOKUP($A9,'Return Data'!$B$7:$R$2292,11,0)</f>
        <v>14.133699999999999</v>
      </c>
      <c r="G9" s="61">
        <f t="shared" si="1"/>
        <v>6</v>
      </c>
      <c r="H9" s="60">
        <f>VLOOKUP($A9,'Return Data'!$B$7:$R$2292,12,0)</f>
        <v>3.0442</v>
      </c>
      <c r="I9" s="61">
        <f t="shared" si="2"/>
        <v>9</v>
      </c>
      <c r="J9" s="60">
        <f>VLOOKUP($A9,'Return Data'!$B$7:$R$2292,13,0)</f>
        <v>-1.2295</v>
      </c>
      <c r="K9" s="61">
        <f t="shared" si="3"/>
        <v>10</v>
      </c>
      <c r="L9" s="60">
        <f>VLOOKUP($A9,'Return Data'!$B$7:$R$2292,17,0)</f>
        <v>15.362399999999999</v>
      </c>
      <c r="M9" s="61">
        <f t="shared" si="4"/>
        <v>8</v>
      </c>
      <c r="N9" s="60">
        <f>VLOOKUP($A9,'Return Data'!$B$7:$R$2292,14,0)</f>
        <v>15.830299999999999</v>
      </c>
      <c r="O9" s="61">
        <f t="shared" si="5"/>
        <v>9</v>
      </c>
      <c r="P9" s="60">
        <f>VLOOKUP($A9,'Return Data'!$B$7:$R$2292,15,0)</f>
        <v>8.1329999999999991</v>
      </c>
      <c r="Q9" s="61">
        <f>RANK(P9,P$8:P$21,0)</f>
        <v>8</v>
      </c>
      <c r="R9" s="60">
        <f>VLOOKUP($A9,'Return Data'!$B$7:$R$2292,16,0)</f>
        <v>14.0526</v>
      </c>
      <c r="S9" s="62">
        <f t="shared" si="6"/>
        <v>11</v>
      </c>
    </row>
    <row r="10" spans="1:20" x14ac:dyDescent="0.3">
      <c r="A10" s="102" t="s">
        <v>2057</v>
      </c>
      <c r="B10" s="59">
        <f>VLOOKUP($A10,'Return Data'!$B$7:$R$2292,3,0)</f>
        <v>44942</v>
      </c>
      <c r="C10" s="60">
        <f>VLOOKUP($A10,'Return Data'!$B$7:$R$2292,4,0)</f>
        <v>60.897399999999998</v>
      </c>
      <c r="D10" s="60">
        <f>VLOOKUP($A10,'Return Data'!$B$7:$R$2292,10,0)</f>
        <v>6.5814000000000004</v>
      </c>
      <c r="E10" s="61">
        <f t="shared" si="0"/>
        <v>3</v>
      </c>
      <c r="F10" s="60">
        <f>VLOOKUP($A10,'Return Data'!$B$7:$R$2292,11,0)</f>
        <v>15.767899999999999</v>
      </c>
      <c r="G10" s="61">
        <f t="shared" si="1"/>
        <v>3</v>
      </c>
      <c r="H10" s="60">
        <f>VLOOKUP($A10,'Return Data'!$B$7:$R$2292,12,0)</f>
        <v>4.0323000000000002</v>
      </c>
      <c r="I10" s="61">
        <f t="shared" si="2"/>
        <v>6</v>
      </c>
      <c r="J10" s="60">
        <f>VLOOKUP($A10,'Return Data'!$B$7:$R$2292,13,0)</f>
        <v>-0.84599999999999997</v>
      </c>
      <c r="K10" s="61">
        <f t="shared" si="3"/>
        <v>7</v>
      </c>
      <c r="L10" s="60">
        <f>VLOOKUP($A10,'Return Data'!$B$7:$R$2292,17,0)</f>
        <v>18.5534</v>
      </c>
      <c r="M10" s="61">
        <f t="shared" si="4"/>
        <v>4</v>
      </c>
      <c r="N10" s="60">
        <f>VLOOKUP($A10,'Return Data'!$B$7:$R$2292,14,0)</f>
        <v>17.599900000000002</v>
      </c>
      <c r="O10" s="61">
        <f t="shared" si="5"/>
        <v>5</v>
      </c>
      <c r="P10" s="60">
        <f>VLOOKUP($A10,'Return Data'!$B$7:$R$2292,15,0)</f>
        <v>8.9944000000000006</v>
      </c>
      <c r="Q10" s="61">
        <f>RANK(P10,P$8:P$21,0)</f>
        <v>7</v>
      </c>
      <c r="R10" s="60">
        <f>VLOOKUP($A10,'Return Data'!$B$7:$R$2292,16,0)</f>
        <v>14.872</v>
      </c>
      <c r="S10" s="62">
        <f t="shared" si="6"/>
        <v>7</v>
      </c>
    </row>
    <row r="11" spans="1:20" x14ac:dyDescent="0.3">
      <c r="A11" s="58" t="s">
        <v>32</v>
      </c>
      <c r="B11" s="59">
        <f>VLOOKUP($A11,'Return Data'!$B$7:$R$2292,3,0)</f>
        <v>44942</v>
      </c>
      <c r="C11" s="60">
        <f>VLOOKUP($A11,'Return Data'!$B$7:$R$2292,4,0)</f>
        <v>278.68</v>
      </c>
      <c r="D11" s="60">
        <f>VLOOKUP($A11,'Return Data'!$B$7:$R$2292,10,0)</f>
        <v>7.3579999999999997</v>
      </c>
      <c r="E11" s="61">
        <f t="shared" si="0"/>
        <v>2</v>
      </c>
      <c r="F11" s="60">
        <f>VLOOKUP($A11,'Return Data'!$B$7:$R$2292,11,0)</f>
        <v>15.3238</v>
      </c>
      <c r="G11" s="61">
        <f t="shared" si="1"/>
        <v>4</v>
      </c>
      <c r="H11" s="60">
        <f>VLOOKUP($A11,'Return Data'!$B$7:$R$2292,12,0)</f>
        <v>6.4882999999999997</v>
      </c>
      <c r="I11" s="61">
        <f t="shared" si="2"/>
        <v>3</v>
      </c>
      <c r="J11" s="60">
        <f>VLOOKUP($A11,'Return Data'!$B$7:$R$2292,13,0)</f>
        <v>9.6258999999999997</v>
      </c>
      <c r="K11" s="61">
        <f t="shared" si="3"/>
        <v>1</v>
      </c>
      <c r="L11" s="60">
        <f>VLOOKUP($A11,'Return Data'!$B$7:$R$2292,17,0)</f>
        <v>22.000900000000001</v>
      </c>
      <c r="M11" s="61">
        <f t="shared" si="4"/>
        <v>3</v>
      </c>
      <c r="N11" s="60">
        <f>VLOOKUP($A11,'Return Data'!$B$7:$R$2292,14,0)</f>
        <v>23.9542</v>
      </c>
      <c r="O11" s="61">
        <f t="shared" si="5"/>
        <v>1</v>
      </c>
      <c r="P11" s="60">
        <f>VLOOKUP($A11,'Return Data'!$B$7:$R$2292,15,0)</f>
        <v>13.3248</v>
      </c>
      <c r="Q11" s="61">
        <f>RANK(P11,P$8:P$21,0)</f>
        <v>1</v>
      </c>
      <c r="R11" s="60">
        <f>VLOOKUP($A11,'Return Data'!$B$7:$R$2292,16,0)</f>
        <v>19.787099999999999</v>
      </c>
      <c r="S11" s="62">
        <f t="shared" si="6"/>
        <v>1</v>
      </c>
    </row>
    <row r="12" spans="1:20" x14ac:dyDescent="0.3">
      <c r="A12" s="58" t="s">
        <v>33</v>
      </c>
      <c r="B12" s="59">
        <f>VLOOKUP($A12,'Return Data'!$B$7:$R$2292,3,0)</f>
        <v>44942</v>
      </c>
      <c r="C12" s="60">
        <f>VLOOKUP($A12,'Return Data'!$B$7:$R$2292,4,0)</f>
        <v>16.309999999999999</v>
      </c>
      <c r="D12" s="60">
        <f>VLOOKUP($A12,'Return Data'!$B$7:$R$2292,10,0)</f>
        <v>5.6346999999999996</v>
      </c>
      <c r="E12" s="61">
        <f t="shared" si="0"/>
        <v>4</v>
      </c>
      <c r="F12" s="60">
        <f>VLOOKUP($A12,'Return Data'!$B$7:$R$2292,11,0)</f>
        <v>12.0192</v>
      </c>
      <c r="G12" s="61">
        <f t="shared" si="1"/>
        <v>8</v>
      </c>
      <c r="H12" s="60">
        <f>VLOOKUP($A12,'Return Data'!$B$7:$R$2292,12,0)</f>
        <v>2.2570999999999999</v>
      </c>
      <c r="I12" s="61">
        <f t="shared" si="2"/>
        <v>10</v>
      </c>
      <c r="J12" s="60">
        <f>VLOOKUP($A12,'Return Data'!$B$7:$R$2292,13,0)</f>
        <v>-1.9241999999999999</v>
      </c>
      <c r="K12" s="61">
        <f t="shared" si="3"/>
        <v>12</v>
      </c>
      <c r="L12" s="60">
        <f>VLOOKUP($A12,'Return Data'!$B$7:$R$2292,17,0)</f>
        <v>15.5063</v>
      </c>
      <c r="M12" s="61">
        <f t="shared" si="4"/>
        <v>7</v>
      </c>
      <c r="N12" s="60">
        <f>VLOOKUP($A12,'Return Data'!$B$7:$R$2292,14,0)</f>
        <v>14.8574</v>
      </c>
      <c r="O12" s="61">
        <f t="shared" si="5"/>
        <v>11</v>
      </c>
      <c r="P12" s="60"/>
      <c r="Q12" s="61"/>
      <c r="R12" s="60">
        <f>VLOOKUP($A12,'Return Data'!$B$7:$R$2292,16,0)</f>
        <v>11.7288</v>
      </c>
      <c r="S12" s="62">
        <f t="shared" si="6"/>
        <v>13</v>
      </c>
    </row>
    <row r="13" spans="1:20" x14ac:dyDescent="0.3">
      <c r="A13" s="58" t="s">
        <v>34</v>
      </c>
      <c r="B13" s="59">
        <f>VLOOKUP($A13,'Return Data'!$B$7:$R$2292,3,0)</f>
        <v>44942</v>
      </c>
      <c r="C13" s="60">
        <f>VLOOKUP($A13,'Return Data'!$B$7:$R$2292,4,0)</f>
        <v>93.325000000000003</v>
      </c>
      <c r="D13" s="60">
        <f>VLOOKUP($A13,'Return Data'!$B$7:$R$2292,10,0)</f>
        <v>3.6208</v>
      </c>
      <c r="E13" s="61">
        <f t="shared" si="0"/>
        <v>11</v>
      </c>
      <c r="F13" s="60">
        <f>VLOOKUP($A13,'Return Data'!$B$7:$R$2292,11,0)</f>
        <v>11.512700000000001</v>
      </c>
      <c r="G13" s="61">
        <f t="shared" si="1"/>
        <v>10</v>
      </c>
      <c r="H13" s="60">
        <f>VLOOKUP($A13,'Return Data'!$B$7:$R$2292,12,0)</f>
        <v>1.7721</v>
      </c>
      <c r="I13" s="61">
        <f t="shared" si="2"/>
        <v>11</v>
      </c>
      <c r="J13" s="60">
        <f>VLOOKUP($A13,'Return Data'!$B$7:$R$2292,13,0)</f>
        <v>-1.6077999999999999</v>
      </c>
      <c r="K13" s="61">
        <f t="shared" si="3"/>
        <v>11</v>
      </c>
      <c r="L13" s="60">
        <f>VLOOKUP($A13,'Return Data'!$B$7:$R$2292,17,0)</f>
        <v>27.246099999999998</v>
      </c>
      <c r="M13" s="61">
        <f t="shared" si="4"/>
        <v>1</v>
      </c>
      <c r="N13" s="60">
        <f>VLOOKUP($A13,'Return Data'!$B$7:$R$2292,14,0)</f>
        <v>23.281500000000001</v>
      </c>
      <c r="O13" s="61">
        <f t="shared" si="5"/>
        <v>2</v>
      </c>
      <c r="P13" s="60">
        <f>VLOOKUP($A13,'Return Data'!$B$7:$R$2292,15,0)</f>
        <v>9.4960000000000004</v>
      </c>
      <c r="Q13" s="61">
        <f t="shared" ref="Q13:Q19" si="7">RANK(P13,P$8:P$21,0)</f>
        <v>6</v>
      </c>
      <c r="R13" s="60">
        <f>VLOOKUP($A13,'Return Data'!$B$7:$R$2292,16,0)</f>
        <v>16.205400000000001</v>
      </c>
      <c r="S13" s="62">
        <f t="shared" si="6"/>
        <v>4</v>
      </c>
    </row>
    <row r="14" spans="1:20" x14ac:dyDescent="0.3">
      <c r="A14" s="58" t="s">
        <v>35</v>
      </c>
      <c r="B14" s="59">
        <f>VLOOKUP($A14,'Return Data'!$B$7:$R$2292,3,0)</f>
        <v>44942</v>
      </c>
      <c r="C14" s="60">
        <f>VLOOKUP($A14,'Return Data'!$B$7:$R$2292,4,0)</f>
        <v>17.1739</v>
      </c>
      <c r="D14" s="60">
        <f>VLOOKUP($A14,'Return Data'!$B$7:$R$2292,10,0)</f>
        <v>2.9369999999999998</v>
      </c>
      <c r="E14" s="61">
        <f t="shared" si="0"/>
        <v>13</v>
      </c>
      <c r="F14" s="60">
        <f>VLOOKUP($A14,'Return Data'!$B$7:$R$2292,11,0)</f>
        <v>9.0503</v>
      </c>
      <c r="G14" s="61">
        <f t="shared" si="1"/>
        <v>14</v>
      </c>
      <c r="H14" s="60">
        <f>VLOOKUP($A14,'Return Data'!$B$7:$R$2292,12,0)</f>
        <v>0.67530000000000001</v>
      </c>
      <c r="I14" s="61">
        <f t="shared" si="2"/>
        <v>14</v>
      </c>
      <c r="J14" s="60">
        <f>VLOOKUP($A14,'Return Data'!$B$7:$R$2292,13,0)</f>
        <v>-3.7467000000000001</v>
      </c>
      <c r="K14" s="61">
        <f t="shared" si="3"/>
        <v>14</v>
      </c>
      <c r="L14" s="60">
        <f>VLOOKUP($A14,'Return Data'!$B$7:$R$2292,17,0)</f>
        <v>11.342599999999999</v>
      </c>
      <c r="M14" s="61">
        <f t="shared" si="4"/>
        <v>14</v>
      </c>
      <c r="N14" s="60">
        <f>VLOOKUP($A14,'Return Data'!$B$7:$R$2292,14,0)</f>
        <v>12.472899999999999</v>
      </c>
      <c r="O14" s="61">
        <f t="shared" si="5"/>
        <v>14</v>
      </c>
      <c r="P14" s="60">
        <f>VLOOKUP($A14,'Return Data'!$B$7:$R$2292,15,0)</f>
        <v>3.0343</v>
      </c>
      <c r="Q14" s="61">
        <f t="shared" si="7"/>
        <v>11</v>
      </c>
      <c r="R14" s="60">
        <f>VLOOKUP($A14,'Return Data'!$B$7:$R$2292,16,0)</f>
        <v>7.6199000000000003</v>
      </c>
      <c r="S14" s="62">
        <f t="shared" si="6"/>
        <v>14</v>
      </c>
    </row>
    <row r="15" spans="1:20" x14ac:dyDescent="0.3">
      <c r="A15" s="108" t="s">
        <v>36</v>
      </c>
      <c r="B15" s="59">
        <f>VLOOKUP($A15,'Return Data'!$B$7:$R$2292,3,0)</f>
        <v>44942</v>
      </c>
      <c r="C15" s="60">
        <f>VLOOKUP($A15,'Return Data'!$B$7:$R$2292,4,0)</f>
        <v>441.202513695253</v>
      </c>
      <c r="D15" s="60">
        <f>VLOOKUP($A15,'Return Data'!$B$7:$R$2292,10,0)</f>
        <v>8.7371999999999996</v>
      </c>
      <c r="E15" s="61">
        <f t="shared" si="0"/>
        <v>1</v>
      </c>
      <c r="F15" s="60">
        <f>VLOOKUP($A15,'Return Data'!$B$7:$R$2292,11,0)</f>
        <v>17.445399999999999</v>
      </c>
      <c r="G15" s="61">
        <f t="shared" si="1"/>
        <v>1</v>
      </c>
      <c r="H15" s="60">
        <f>VLOOKUP($A15,'Return Data'!$B$7:$R$2292,12,0)</f>
        <v>6.91</v>
      </c>
      <c r="I15" s="61">
        <f t="shared" si="2"/>
        <v>2</v>
      </c>
      <c r="J15" s="60">
        <f>VLOOKUP($A15,'Return Data'!$B$7:$R$2292,13,0)</f>
        <v>0.39400000000000002</v>
      </c>
      <c r="K15" s="61">
        <f t="shared" si="3"/>
        <v>6</v>
      </c>
      <c r="L15" s="60">
        <f>VLOOKUP($A15,'Return Data'!$B$7:$R$2292,17,0)</f>
        <v>16.9741</v>
      </c>
      <c r="M15" s="61">
        <f t="shared" si="4"/>
        <v>6</v>
      </c>
      <c r="N15" s="60">
        <f>VLOOKUP($A15,'Return Data'!$B$7:$R$2292,14,0)</f>
        <v>16.279499999999999</v>
      </c>
      <c r="O15" s="61">
        <f t="shared" si="5"/>
        <v>7</v>
      </c>
      <c r="P15" s="60">
        <f>VLOOKUP($A15,'Return Data'!$B$7:$R$2292,15,0)</f>
        <v>10.1228</v>
      </c>
      <c r="Q15" s="61">
        <f t="shared" si="7"/>
        <v>3</v>
      </c>
      <c r="R15" s="60">
        <f>VLOOKUP($A15,'Return Data'!$B$7:$R$2292,16,0)</f>
        <v>15.9153</v>
      </c>
      <c r="S15" s="62">
        <f t="shared" si="6"/>
        <v>5</v>
      </c>
    </row>
    <row r="16" spans="1:20" x14ac:dyDescent="0.3">
      <c r="A16" s="58" t="s">
        <v>38</v>
      </c>
      <c r="B16" s="59">
        <f>VLOOKUP($A16,'Return Data'!$B$7:$R$2292,3,0)</f>
        <v>44942</v>
      </c>
      <c r="C16" s="60">
        <f>VLOOKUP($A16,'Return Data'!$B$7:$R$2292,4,0)</f>
        <v>126.78100000000001</v>
      </c>
      <c r="D16" s="60">
        <f>VLOOKUP($A16,'Return Data'!$B$7:$R$2292,10,0)</f>
        <v>2.6573000000000002</v>
      </c>
      <c r="E16" s="61">
        <f t="shared" si="0"/>
        <v>14</v>
      </c>
      <c r="F16" s="60">
        <f>VLOOKUP($A16,'Return Data'!$B$7:$R$2292,11,0)</f>
        <v>11.444800000000001</v>
      </c>
      <c r="G16" s="61">
        <f t="shared" si="1"/>
        <v>12</v>
      </c>
      <c r="H16" s="60">
        <f>VLOOKUP($A16,'Return Data'!$B$7:$R$2292,12,0)</f>
        <v>1.6970000000000001</v>
      </c>
      <c r="I16" s="61">
        <f t="shared" si="2"/>
        <v>12</v>
      </c>
      <c r="J16" s="60">
        <f>VLOOKUP($A16,'Return Data'!$B$7:$R$2292,13,0)</f>
        <v>-1.2179</v>
      </c>
      <c r="K16" s="61">
        <f t="shared" si="3"/>
        <v>9</v>
      </c>
      <c r="L16" s="60">
        <f>VLOOKUP($A16,'Return Data'!$B$7:$R$2292,17,0)</f>
        <v>17.810500000000001</v>
      </c>
      <c r="M16" s="61">
        <f t="shared" si="4"/>
        <v>5</v>
      </c>
      <c r="N16" s="60">
        <f>VLOOKUP($A16,'Return Data'!$B$7:$R$2292,14,0)</f>
        <v>18.139600000000002</v>
      </c>
      <c r="O16" s="61">
        <f t="shared" si="5"/>
        <v>4</v>
      </c>
      <c r="P16" s="60">
        <f>VLOOKUP($A16,'Return Data'!$B$7:$R$2292,15,0)</f>
        <v>10.0707</v>
      </c>
      <c r="Q16" s="61">
        <f t="shared" si="7"/>
        <v>4</v>
      </c>
      <c r="R16" s="60">
        <f>VLOOKUP($A16,'Return Data'!$B$7:$R$2292,16,0)</f>
        <v>15.5062</v>
      </c>
      <c r="S16" s="62">
        <f t="shared" si="6"/>
        <v>6</v>
      </c>
    </row>
    <row r="17" spans="1:19" x14ac:dyDescent="0.3">
      <c r="A17" s="58" t="s">
        <v>39</v>
      </c>
      <c r="B17" s="59">
        <f>VLOOKUP($A17,'Return Data'!$B$7:$R$2292,3,0)</f>
        <v>44942</v>
      </c>
      <c r="C17" s="60">
        <f>VLOOKUP($A17,'Return Data'!$B$7:$R$2292,4,0)</f>
        <v>79.78</v>
      </c>
      <c r="D17" s="60">
        <f>VLOOKUP($A17,'Return Data'!$B$7:$R$2292,10,0)</f>
        <v>5.5430999999999999</v>
      </c>
      <c r="E17" s="61">
        <f t="shared" si="0"/>
        <v>5</v>
      </c>
      <c r="F17" s="60">
        <f>VLOOKUP($A17,'Return Data'!$B$7:$R$2292,11,0)</f>
        <v>11.518000000000001</v>
      </c>
      <c r="G17" s="61">
        <f t="shared" si="1"/>
        <v>9</v>
      </c>
      <c r="H17" s="60">
        <f>VLOOKUP($A17,'Return Data'!$B$7:$R$2292,12,0)</f>
        <v>4.8632999999999997</v>
      </c>
      <c r="I17" s="61">
        <f t="shared" si="2"/>
        <v>4</v>
      </c>
      <c r="J17" s="60">
        <f>VLOOKUP($A17,'Return Data'!$B$7:$R$2292,13,0)</f>
        <v>1.9421999999999999</v>
      </c>
      <c r="K17" s="61">
        <f t="shared" si="3"/>
        <v>3</v>
      </c>
      <c r="L17" s="60">
        <f>VLOOKUP($A17,'Return Data'!$B$7:$R$2292,17,0)</f>
        <v>11.7112</v>
      </c>
      <c r="M17" s="61">
        <f t="shared" si="4"/>
        <v>13</v>
      </c>
      <c r="N17" s="60">
        <f>VLOOKUP($A17,'Return Data'!$B$7:$R$2292,14,0)</f>
        <v>13.8522</v>
      </c>
      <c r="O17" s="61">
        <f t="shared" si="5"/>
        <v>13</v>
      </c>
      <c r="P17" s="60">
        <f>VLOOKUP($A17,'Return Data'!$B$7:$R$2292,15,0)</f>
        <v>7.8674999999999997</v>
      </c>
      <c r="Q17" s="61">
        <f t="shared" si="7"/>
        <v>10</v>
      </c>
      <c r="R17" s="60">
        <f>VLOOKUP($A17,'Return Data'!$B$7:$R$2292,16,0)</f>
        <v>12.924799999999999</v>
      </c>
      <c r="S17" s="62">
        <f t="shared" si="6"/>
        <v>12</v>
      </c>
    </row>
    <row r="18" spans="1:19" x14ac:dyDescent="0.3">
      <c r="A18" s="58" t="s">
        <v>40</v>
      </c>
      <c r="B18" s="59">
        <f>VLOOKUP($A18,'Return Data'!$B$7:$R$2292,3,0)</f>
        <v>44942</v>
      </c>
      <c r="C18" s="60">
        <f>VLOOKUP($A18,'Return Data'!$B$7:$R$2292,4,0)</f>
        <v>208.66739999999999</v>
      </c>
      <c r="D18" s="60">
        <f>VLOOKUP($A18,'Return Data'!$B$7:$R$2292,10,0)</f>
        <v>3.9723999999999999</v>
      </c>
      <c r="E18" s="61">
        <f t="shared" si="0"/>
        <v>10</v>
      </c>
      <c r="F18" s="60">
        <f>VLOOKUP($A18,'Return Data'!$B$7:$R$2292,11,0)</f>
        <v>12.7736</v>
      </c>
      <c r="G18" s="61">
        <f t="shared" si="1"/>
        <v>7</v>
      </c>
      <c r="H18" s="60">
        <f>VLOOKUP($A18,'Return Data'!$B$7:$R$2292,12,0)</f>
        <v>4.8499999999999996</v>
      </c>
      <c r="I18" s="61">
        <f t="shared" si="2"/>
        <v>5</v>
      </c>
      <c r="J18" s="60">
        <f>VLOOKUP($A18,'Return Data'!$B$7:$R$2292,13,0)</f>
        <v>1.1357999999999999</v>
      </c>
      <c r="K18" s="61">
        <f t="shared" si="3"/>
        <v>4</v>
      </c>
      <c r="L18" s="60">
        <f>VLOOKUP($A18,'Return Data'!$B$7:$R$2292,17,0)</f>
        <v>13.7105</v>
      </c>
      <c r="M18" s="61">
        <f t="shared" si="4"/>
        <v>11</v>
      </c>
      <c r="N18" s="60">
        <f>VLOOKUP($A18,'Return Data'!$B$7:$R$2292,14,0)</f>
        <v>13.9848</v>
      </c>
      <c r="O18" s="61">
        <f t="shared" si="5"/>
        <v>12</v>
      </c>
      <c r="P18" s="60">
        <f>VLOOKUP($A18,'Return Data'!$B$7:$R$2292,15,0)</f>
        <v>8.0098000000000003</v>
      </c>
      <c r="Q18" s="61">
        <f t="shared" si="7"/>
        <v>9</v>
      </c>
      <c r="R18" s="60">
        <f>VLOOKUP($A18,'Return Data'!$B$7:$R$2292,16,0)</f>
        <v>17.7836</v>
      </c>
      <c r="S18" s="62">
        <f t="shared" si="6"/>
        <v>2</v>
      </c>
    </row>
    <row r="19" spans="1:19" x14ac:dyDescent="0.3">
      <c r="A19" s="58" t="s">
        <v>43</v>
      </c>
      <c r="B19" s="59">
        <f>VLOOKUP($A19,'Return Data'!$B$7:$R$2292,3,0)</f>
        <v>44942</v>
      </c>
      <c r="C19" s="60">
        <f>VLOOKUP($A19,'Return Data'!$B$7:$R$2292,4,0)</f>
        <v>451.63729999999998</v>
      </c>
      <c r="D19" s="60">
        <f>VLOOKUP($A19,'Return Data'!$B$7:$R$2292,10,0)</f>
        <v>5.4466999999999999</v>
      </c>
      <c r="E19" s="61">
        <f t="shared" si="0"/>
        <v>6</v>
      </c>
      <c r="F19" s="60">
        <f>VLOOKUP($A19,'Return Data'!$B$7:$R$2292,11,0)</f>
        <v>16.8093</v>
      </c>
      <c r="G19" s="61">
        <f t="shared" si="1"/>
        <v>2</v>
      </c>
      <c r="H19" s="60">
        <f>VLOOKUP($A19,'Return Data'!$B$7:$R$2292,12,0)</f>
        <v>8.3459000000000003</v>
      </c>
      <c r="I19" s="61">
        <f t="shared" si="2"/>
        <v>1</v>
      </c>
      <c r="J19" s="60">
        <f>VLOOKUP($A19,'Return Data'!$B$7:$R$2292,13,0)</f>
        <v>7.9512</v>
      </c>
      <c r="K19" s="61">
        <f t="shared" si="3"/>
        <v>2</v>
      </c>
      <c r="L19" s="60">
        <f>VLOOKUP($A19,'Return Data'!$B$7:$R$2292,17,0)</f>
        <v>23.951699999999999</v>
      </c>
      <c r="M19" s="61">
        <f t="shared" si="4"/>
        <v>2</v>
      </c>
      <c r="N19" s="60">
        <f>VLOOKUP($A19,'Return Data'!$B$7:$R$2292,14,0)</f>
        <v>21.615600000000001</v>
      </c>
      <c r="O19" s="61">
        <f t="shared" si="5"/>
        <v>3</v>
      </c>
      <c r="P19" s="60">
        <f>VLOOKUP($A19,'Return Data'!$B$7:$R$2292,15,0)</f>
        <v>9.8712999999999997</v>
      </c>
      <c r="Q19" s="61">
        <f t="shared" si="7"/>
        <v>5</v>
      </c>
      <c r="R19" s="60">
        <f>VLOOKUP($A19,'Return Data'!$B$7:$R$2292,16,0)</f>
        <v>17.2759</v>
      </c>
      <c r="S19" s="62">
        <f t="shared" si="6"/>
        <v>3</v>
      </c>
    </row>
    <row r="20" spans="1:19" x14ac:dyDescent="0.3">
      <c r="A20" s="58" t="s">
        <v>44</v>
      </c>
      <c r="B20" s="59">
        <f>VLOOKUP($A20,'Return Data'!$B$7:$R$2292,3,0)</f>
        <v>44942</v>
      </c>
      <c r="C20" s="60">
        <f>VLOOKUP($A20,'Return Data'!$B$7:$R$2292,4,0)</f>
        <v>17.579999999999998</v>
      </c>
      <c r="D20" s="60">
        <f>VLOOKUP($A20,'Return Data'!$B$7:$R$2292,10,0)</f>
        <v>4.5183999999999997</v>
      </c>
      <c r="E20" s="61">
        <f t="shared" si="0"/>
        <v>7</v>
      </c>
      <c r="F20" s="60">
        <f>VLOOKUP($A20,'Return Data'!$B$7:$R$2292,11,0)</f>
        <v>10.705299999999999</v>
      </c>
      <c r="G20" s="61">
        <f t="shared" si="1"/>
        <v>13</v>
      </c>
      <c r="H20" s="60">
        <f>VLOOKUP($A20,'Return Data'!$B$7:$R$2292,12,0)</f>
        <v>4.0236999999999998</v>
      </c>
      <c r="I20" s="61">
        <f t="shared" si="2"/>
        <v>7</v>
      </c>
      <c r="J20" s="60">
        <f>VLOOKUP($A20,'Return Data'!$B$7:$R$2292,13,0)</f>
        <v>0.57210000000000005</v>
      </c>
      <c r="K20" s="61">
        <f t="shared" si="3"/>
        <v>5</v>
      </c>
      <c r="L20" s="60">
        <f>VLOOKUP($A20,'Return Data'!$B$7:$R$2292,17,0)</f>
        <v>15.0342</v>
      </c>
      <c r="M20" s="61">
        <f t="shared" si="4"/>
        <v>9</v>
      </c>
      <c r="N20" s="60">
        <f>VLOOKUP($A20,'Return Data'!$B$7:$R$2292,14,0)</f>
        <v>16.723299999999998</v>
      </c>
      <c r="O20" s="61">
        <f t="shared" si="5"/>
        <v>6</v>
      </c>
      <c r="P20" s="60"/>
      <c r="Q20" s="61"/>
      <c r="R20" s="60">
        <f>VLOOKUP($A20,'Return Data'!$B$7:$R$2292,16,0)</f>
        <v>14.6838</v>
      </c>
      <c r="S20" s="62">
        <f t="shared" si="6"/>
        <v>8</v>
      </c>
    </row>
    <row r="21" spans="1:19" x14ac:dyDescent="0.3">
      <c r="A21" s="58" t="s">
        <v>45</v>
      </c>
      <c r="B21" s="59">
        <f>VLOOKUP($A21,'Return Data'!$B$7:$R$2292,3,0)</f>
        <v>44942</v>
      </c>
      <c r="C21" s="60">
        <f>VLOOKUP($A21,'Return Data'!$B$7:$R$2292,4,0)</f>
        <v>103.5797</v>
      </c>
      <c r="D21" s="60">
        <f>VLOOKUP($A21,'Return Data'!$B$7:$R$2292,10,0)</f>
        <v>3.4638</v>
      </c>
      <c r="E21" s="61">
        <f t="shared" si="0"/>
        <v>12</v>
      </c>
      <c r="F21" s="60">
        <f>VLOOKUP($A21,'Return Data'!$B$7:$R$2292,11,0)</f>
        <v>11.482200000000001</v>
      </c>
      <c r="G21" s="61">
        <f t="shared" si="1"/>
        <v>11</v>
      </c>
      <c r="H21" s="60">
        <f>VLOOKUP($A21,'Return Data'!$B$7:$R$2292,12,0)</f>
        <v>3.8168000000000002</v>
      </c>
      <c r="I21" s="61">
        <f t="shared" si="2"/>
        <v>8</v>
      </c>
      <c r="J21" s="60">
        <f>VLOOKUP($A21,'Return Data'!$B$7:$R$2292,13,0)</f>
        <v>-1.0530999999999999</v>
      </c>
      <c r="K21" s="61">
        <f t="shared" si="3"/>
        <v>8</v>
      </c>
      <c r="L21" s="60">
        <f>VLOOKUP($A21,'Return Data'!$B$7:$R$2292,17,0)</f>
        <v>13.2631</v>
      </c>
      <c r="M21" s="61">
        <f t="shared" si="4"/>
        <v>12</v>
      </c>
      <c r="N21" s="60">
        <f>VLOOKUP($A21,'Return Data'!$B$7:$R$2292,14,0)</f>
        <v>16.0503</v>
      </c>
      <c r="O21" s="61">
        <f t="shared" si="5"/>
        <v>8</v>
      </c>
      <c r="P21" s="60">
        <f>VLOOKUP($A21,'Return Data'!$B$7:$R$2292,15,0)</f>
        <v>11.4087</v>
      </c>
      <c r="Q21" s="61">
        <f>RANK(P21,P$8:P$21,0)</f>
        <v>2</v>
      </c>
      <c r="R21" s="60">
        <f>VLOOKUP($A21,'Return Data'!$B$7:$R$2292,16,0)</f>
        <v>14.288399999999999</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4.9497142857142862</v>
      </c>
      <c r="E23" s="69"/>
      <c r="F23" s="70">
        <f>AVERAGE(F8:F21)</f>
        <v>13.215785714285715</v>
      </c>
      <c r="G23" s="69"/>
      <c r="H23" s="70">
        <f>AVERAGE(H8:H21)</f>
        <v>3.8231571428571427</v>
      </c>
      <c r="I23" s="69"/>
      <c r="J23" s="70">
        <f>AVERAGE(J8:J21)</f>
        <v>0.48825714285714283</v>
      </c>
      <c r="K23" s="69"/>
      <c r="L23" s="70">
        <f>AVERAGE(L8:L21)</f>
        <v>16.958235714285713</v>
      </c>
      <c r="M23" s="69"/>
      <c r="N23" s="70">
        <f>AVERAGE(N8:N21)</f>
        <v>17.141064285714286</v>
      </c>
      <c r="O23" s="69"/>
      <c r="P23" s="70">
        <f>AVERAGE(P8:P21)</f>
        <v>8.4871416666666679</v>
      </c>
      <c r="Q23" s="69"/>
      <c r="R23" s="70">
        <f>AVERAGE(R8:R21)</f>
        <v>14.797700000000001</v>
      </c>
      <c r="S23" s="71"/>
    </row>
    <row r="24" spans="1:19" x14ac:dyDescent="0.3">
      <c r="A24" s="68" t="s">
        <v>28</v>
      </c>
      <c r="B24" s="69"/>
      <c r="C24" s="69"/>
      <c r="D24" s="70">
        <f>MIN(D8:D21)</f>
        <v>2.6573000000000002</v>
      </c>
      <c r="E24" s="69"/>
      <c r="F24" s="70">
        <f>MIN(F8:F21)</f>
        <v>9.0503</v>
      </c>
      <c r="G24" s="69"/>
      <c r="H24" s="70">
        <f>MIN(H8:H21)</f>
        <v>0.67530000000000001</v>
      </c>
      <c r="I24" s="69"/>
      <c r="J24" s="70">
        <f>MIN(J8:J21)</f>
        <v>-3.7467000000000001</v>
      </c>
      <c r="K24" s="69"/>
      <c r="L24" s="70">
        <f>MIN(L8:L21)</f>
        <v>11.342599999999999</v>
      </c>
      <c r="M24" s="69"/>
      <c r="N24" s="70">
        <f>MIN(N8:N21)</f>
        <v>12.472899999999999</v>
      </c>
      <c r="O24" s="69"/>
      <c r="P24" s="70">
        <f>MIN(P8:P21)</f>
        <v>1.5124</v>
      </c>
      <c r="Q24" s="69"/>
      <c r="R24" s="70">
        <f>MIN(R8:R21)</f>
        <v>7.6199000000000003</v>
      </c>
      <c r="S24" s="71"/>
    </row>
    <row r="25" spans="1:19" ht="15" thickBot="1" x14ac:dyDescent="0.35">
      <c r="A25" s="72" t="s">
        <v>29</v>
      </c>
      <c r="B25" s="73"/>
      <c r="C25" s="73"/>
      <c r="D25" s="74">
        <f>MAX(D8:D21)</f>
        <v>8.7371999999999996</v>
      </c>
      <c r="E25" s="73"/>
      <c r="F25" s="74">
        <f>MAX(F8:F21)</f>
        <v>17.445399999999999</v>
      </c>
      <c r="G25" s="73"/>
      <c r="H25" s="74">
        <f>MAX(H8:H21)</f>
        <v>8.3459000000000003</v>
      </c>
      <c r="I25" s="73"/>
      <c r="J25" s="74">
        <f>MAX(J8:J21)</f>
        <v>9.6258999999999997</v>
      </c>
      <c r="K25" s="73"/>
      <c r="L25" s="74">
        <f>MAX(L8:L21)</f>
        <v>27.246099999999998</v>
      </c>
      <c r="M25" s="73"/>
      <c r="N25" s="74">
        <f>MAX(N8:N21)</f>
        <v>23.9542</v>
      </c>
      <c r="O25" s="73"/>
      <c r="P25" s="74">
        <f>MAX(P8:P21)</f>
        <v>13.3248</v>
      </c>
      <c r="Q25" s="73"/>
      <c r="R25" s="74">
        <f>MAX(R8:R21)</f>
        <v>19.787099999999999</v>
      </c>
      <c r="S25" s="75"/>
    </row>
    <row r="26" spans="1:19" x14ac:dyDescent="0.3">
      <c r="A26" s="99" t="s">
        <v>428</v>
      </c>
    </row>
    <row r="27" spans="1:19" x14ac:dyDescent="0.3">
      <c r="A27" s="14" t="s">
        <v>340</v>
      </c>
    </row>
  </sheetData>
  <sheetProtection algorithmName="SHA-512" hashValue="R7wJp4P4XIg35RMTJ84Uu8CtY10a41WsXyHIvRAACpv7VsXqesEQSBhd6THwGRWEkav93iVcG28M93d5K3cysA==" saltValue="QtSjfztF9i0IubP5A7ItlQ=="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1715</v>
      </c>
      <c r="B8" s="59">
        <f>VLOOKUP($A8,'Return Data'!$B$7:$R$2292,3,0)</f>
        <v>44942</v>
      </c>
      <c r="C8" s="60">
        <f>VLOOKUP($A8,'Return Data'!$B$7:$R$2292,4,0)</f>
        <v>640.58000000000004</v>
      </c>
      <c r="D8" s="60">
        <f>VLOOKUP($A8,'Return Data'!$B$7:$R$2292,10,0)</f>
        <v>-1.3688</v>
      </c>
      <c r="E8" s="61">
        <f t="shared" ref="E8:E33" si="0">RANK(D8,D$8:D$33,0)</f>
        <v>24</v>
      </c>
      <c r="F8" s="60">
        <f>VLOOKUP($A8,'Return Data'!$B$7:$R$2292,11,0)</f>
        <v>6.2973999999999997</v>
      </c>
      <c r="G8" s="61">
        <f t="shared" ref="G8:G33" si="1">RANK(F8,F$8:F$33,0)</f>
        <v>22</v>
      </c>
      <c r="H8" s="60">
        <f>VLOOKUP($A8,'Return Data'!$B$7:$R$2292,12,0)</f>
        <v>-9.0252999999999997</v>
      </c>
      <c r="I8" s="61">
        <f t="shared" ref="I8:I33" si="2">RANK(H8,H$8:H$33,0)</f>
        <v>26</v>
      </c>
      <c r="J8" s="60">
        <f>VLOOKUP($A8,'Return Data'!$B$7:$R$2292,13,0)</f>
        <v>-18.260000000000002</v>
      </c>
      <c r="K8" s="61">
        <f>RANK(J8,J$8:J$33,0)</f>
        <v>26</v>
      </c>
      <c r="L8" s="60">
        <f>VLOOKUP($A8,'Return Data'!$B$7:$R$2292,17,0)</f>
        <v>7.6344000000000003</v>
      </c>
      <c r="M8" s="61">
        <f>RANK(L8,L$8:L$33,0)</f>
        <v>25</v>
      </c>
      <c r="N8" s="60">
        <f>VLOOKUP($A8,'Return Data'!$B$7:$R$2292,14,0)</f>
        <v>11.369</v>
      </c>
      <c r="O8" s="61">
        <f>RANK(N8,N$8:N$33,0)</f>
        <v>23</v>
      </c>
      <c r="P8" s="60">
        <f>VLOOKUP($A8,'Return Data'!$B$7:$R$2292,15,0)</f>
        <v>6.8113000000000001</v>
      </c>
      <c r="Q8" s="61">
        <f>RANK(P8,P$8:P$33,0)</f>
        <v>19</v>
      </c>
      <c r="R8" s="60">
        <f>VLOOKUP($A8,'Return Data'!$B$7:$R$2292,16,0)</f>
        <v>14.539199999999999</v>
      </c>
      <c r="S8" s="62">
        <f>RANK(R8,R$8:R$33,0)</f>
        <v>17</v>
      </c>
    </row>
    <row r="9" spans="1:20" x14ac:dyDescent="0.3">
      <c r="A9" s="58" t="s">
        <v>844</v>
      </c>
      <c r="B9" s="59">
        <f>VLOOKUP($A9,'Return Data'!$B$7:$R$2292,3,0)</f>
        <v>44942</v>
      </c>
      <c r="C9" s="60">
        <f>VLOOKUP($A9,'Return Data'!$B$7:$R$2292,4,0)</f>
        <v>20.399999999999999</v>
      </c>
      <c r="D9" s="60">
        <f>VLOOKUP($A9,'Return Data'!$B$7:$R$2292,10,0)</f>
        <v>-3.4091</v>
      </c>
      <c r="E9" s="61">
        <f t="shared" si="0"/>
        <v>26</v>
      </c>
      <c r="F9" s="60">
        <f>VLOOKUP($A9,'Return Data'!$B$7:$R$2292,11,0)</f>
        <v>3.6585000000000001</v>
      </c>
      <c r="G9" s="61">
        <f t="shared" si="1"/>
        <v>25</v>
      </c>
      <c r="H9" s="60">
        <f>VLOOKUP($A9,'Return Data'!$B$7:$R$2292,12,0)</f>
        <v>-6.7641999999999998</v>
      </c>
      <c r="I9" s="61">
        <f t="shared" si="2"/>
        <v>25</v>
      </c>
      <c r="J9" s="60">
        <f>VLOOKUP($A9,'Return Data'!$B$7:$R$2292,13,0)</f>
        <v>-11.2658</v>
      </c>
      <c r="K9" s="61">
        <f t="shared" ref="K9:K33" si="3">RANK(J9,J$8:J$33,0)</f>
        <v>25</v>
      </c>
      <c r="L9" s="60">
        <f>VLOOKUP($A9,'Return Data'!$B$7:$R$2292,17,0)</f>
        <v>14.7011</v>
      </c>
      <c r="M9" s="61">
        <f t="shared" ref="M9:M33" si="4">RANK(L9,L$8:L$33,0)</f>
        <v>19</v>
      </c>
      <c r="N9" s="60">
        <f>VLOOKUP($A9,'Return Data'!$B$7:$R$2292,14,0)</f>
        <v>17.9697</v>
      </c>
      <c r="O9" s="61">
        <f t="shared" ref="O9:O33" si="5">RANK(N9,N$8:N$33,0)</f>
        <v>8</v>
      </c>
      <c r="P9" s="60"/>
      <c r="Q9" s="61"/>
      <c r="R9" s="60">
        <f>VLOOKUP($A9,'Return Data'!$B$7:$R$2292,16,0)</f>
        <v>18.318899999999999</v>
      </c>
      <c r="S9" s="62">
        <f t="shared" ref="S9:S33" si="6">RANK(R9,R$8:R$33,0)</f>
        <v>7</v>
      </c>
    </row>
    <row r="10" spans="1:20" x14ac:dyDescent="0.3">
      <c r="A10" s="58" t="s">
        <v>1975</v>
      </c>
      <c r="B10" s="59">
        <f>VLOOKUP($A10,'Return Data'!$B$7:$R$2292,3,0)</f>
        <v>44942</v>
      </c>
      <c r="C10" s="60">
        <f>VLOOKUP($A10,'Return Data'!$B$7:$R$2292,4,0)</f>
        <v>63.26</v>
      </c>
      <c r="D10" s="60">
        <f>VLOOKUP($A10,'Return Data'!$B$7:$R$2292,10,0)</f>
        <v>3.9264000000000001</v>
      </c>
      <c r="E10" s="61">
        <f t="shared" si="0"/>
        <v>9</v>
      </c>
      <c r="F10" s="60">
        <f>VLOOKUP($A10,'Return Data'!$B$7:$R$2292,11,0)</f>
        <v>12.6425</v>
      </c>
      <c r="G10" s="61">
        <f t="shared" si="1"/>
        <v>8</v>
      </c>
      <c r="H10" s="60">
        <f>VLOOKUP($A10,'Return Data'!$B$7:$R$2292,12,0)</f>
        <v>4.9783999999999997</v>
      </c>
      <c r="I10" s="61">
        <f t="shared" si="2"/>
        <v>10</v>
      </c>
      <c r="J10" s="60">
        <f>VLOOKUP($A10,'Return Data'!$B$7:$R$2292,13,0)</f>
        <v>-1.8159000000000001</v>
      </c>
      <c r="K10" s="61">
        <f t="shared" si="3"/>
        <v>11</v>
      </c>
      <c r="L10" s="60">
        <f>VLOOKUP($A10,'Return Data'!$B$7:$R$2292,17,0)</f>
        <v>15.7707</v>
      </c>
      <c r="M10" s="61">
        <f t="shared" si="4"/>
        <v>14</v>
      </c>
      <c r="N10" s="60">
        <f>VLOOKUP($A10,'Return Data'!$B$7:$R$2292,14,0)</f>
        <v>16.8432</v>
      </c>
      <c r="O10" s="61">
        <f t="shared" si="5"/>
        <v>15</v>
      </c>
      <c r="P10" s="60">
        <f>VLOOKUP($A10,'Return Data'!$B$7:$R$2292,15,0)</f>
        <v>8.6456999999999997</v>
      </c>
      <c r="Q10" s="61">
        <f t="shared" ref="Q10:Q33" si="7">RANK(P10,P$8:P$33,0)</f>
        <v>18</v>
      </c>
      <c r="R10" s="60">
        <f>VLOOKUP($A10,'Return Data'!$B$7:$R$2292,16,0)</f>
        <v>13.0547</v>
      </c>
      <c r="S10" s="62">
        <f t="shared" si="6"/>
        <v>22</v>
      </c>
    </row>
    <row r="11" spans="1:20" x14ac:dyDescent="0.3">
      <c r="A11" s="58" t="s">
        <v>846</v>
      </c>
      <c r="B11" s="59">
        <f>VLOOKUP($A11,'Return Data'!$B$7:$R$2292,3,0)</f>
        <v>44942</v>
      </c>
      <c r="C11" s="60">
        <f>VLOOKUP($A11,'Return Data'!$B$7:$R$2292,4,0)</f>
        <v>178.22</v>
      </c>
      <c r="D11" s="60">
        <f>VLOOKUP($A11,'Return Data'!$B$7:$R$2292,10,0)</f>
        <v>-0.1457</v>
      </c>
      <c r="E11" s="61">
        <f t="shared" si="0"/>
        <v>22</v>
      </c>
      <c r="F11" s="60">
        <f>VLOOKUP($A11,'Return Data'!$B$7:$R$2292,11,0)</f>
        <v>7.6988000000000003</v>
      </c>
      <c r="G11" s="61">
        <f t="shared" si="1"/>
        <v>20</v>
      </c>
      <c r="H11" s="60">
        <f>VLOOKUP($A11,'Return Data'!$B$7:$R$2292,12,0)</f>
        <v>0.7177</v>
      </c>
      <c r="I11" s="61">
        <f t="shared" si="2"/>
        <v>18</v>
      </c>
      <c r="J11" s="60">
        <f>VLOOKUP($A11,'Return Data'!$B$7:$R$2292,13,0)</f>
        <v>-5.7385999999999999</v>
      </c>
      <c r="K11" s="61">
        <f t="shared" si="3"/>
        <v>20</v>
      </c>
      <c r="L11" s="60">
        <f>VLOOKUP($A11,'Return Data'!$B$7:$R$2292,17,0)</f>
        <v>14.8164</v>
      </c>
      <c r="M11" s="61">
        <f t="shared" si="4"/>
        <v>18</v>
      </c>
      <c r="N11" s="60">
        <f>VLOOKUP($A11,'Return Data'!$B$7:$R$2292,14,0)</f>
        <v>18.204000000000001</v>
      </c>
      <c r="O11" s="61">
        <f t="shared" si="5"/>
        <v>6</v>
      </c>
      <c r="P11" s="60">
        <f>VLOOKUP($A11,'Return Data'!$B$7:$R$2292,15,0)</f>
        <v>11.6393</v>
      </c>
      <c r="Q11" s="61">
        <f t="shared" si="7"/>
        <v>9</v>
      </c>
      <c r="R11" s="60">
        <f>VLOOKUP($A11,'Return Data'!$B$7:$R$2292,16,0)</f>
        <v>20.3445</v>
      </c>
      <c r="S11" s="62">
        <f t="shared" si="6"/>
        <v>3</v>
      </c>
    </row>
    <row r="12" spans="1:20" x14ac:dyDescent="0.3">
      <c r="A12" s="58" t="s">
        <v>848</v>
      </c>
      <c r="B12" s="59">
        <f>VLOOKUP($A12,'Return Data'!$B$7:$R$2292,3,0)</f>
        <v>44942</v>
      </c>
      <c r="C12" s="60">
        <f>VLOOKUP($A12,'Return Data'!$B$7:$R$2292,4,0)</f>
        <v>400.34399999999999</v>
      </c>
      <c r="D12" s="60">
        <f>VLOOKUP($A12,'Return Data'!$B$7:$R$2292,10,0)</f>
        <v>4.9283999999999999</v>
      </c>
      <c r="E12" s="61">
        <f t="shared" si="0"/>
        <v>5</v>
      </c>
      <c r="F12" s="60">
        <f>VLOOKUP($A12,'Return Data'!$B$7:$R$2292,11,0)</f>
        <v>12.4079</v>
      </c>
      <c r="G12" s="61">
        <f t="shared" si="1"/>
        <v>9</v>
      </c>
      <c r="H12" s="60">
        <f>VLOOKUP($A12,'Return Data'!$B$7:$R$2292,12,0)</f>
        <v>6.0774999999999997</v>
      </c>
      <c r="I12" s="61">
        <f t="shared" si="2"/>
        <v>6</v>
      </c>
      <c r="J12" s="60">
        <f>VLOOKUP($A12,'Return Data'!$B$7:$R$2292,13,0)</f>
        <v>0.95879999999999999</v>
      </c>
      <c r="K12" s="61">
        <f t="shared" si="3"/>
        <v>8</v>
      </c>
      <c r="L12" s="60">
        <f>VLOOKUP($A12,'Return Data'!$B$7:$R$2292,17,0)</f>
        <v>15.2606</v>
      </c>
      <c r="M12" s="61">
        <f t="shared" si="4"/>
        <v>15</v>
      </c>
      <c r="N12" s="60">
        <f>VLOOKUP($A12,'Return Data'!$B$7:$R$2292,14,0)</f>
        <v>16.255700000000001</v>
      </c>
      <c r="O12" s="61">
        <f t="shared" si="5"/>
        <v>16</v>
      </c>
      <c r="P12" s="60">
        <f>VLOOKUP($A12,'Return Data'!$B$7:$R$2292,15,0)</f>
        <v>10.826000000000001</v>
      </c>
      <c r="Q12" s="61">
        <f t="shared" si="7"/>
        <v>13</v>
      </c>
      <c r="R12" s="60">
        <f>VLOOKUP($A12,'Return Data'!$B$7:$R$2292,16,0)</f>
        <v>15.937200000000001</v>
      </c>
      <c r="S12" s="62">
        <f t="shared" si="6"/>
        <v>11</v>
      </c>
    </row>
    <row r="13" spans="1:20" x14ac:dyDescent="0.3">
      <c r="A13" s="58" t="s">
        <v>850</v>
      </c>
      <c r="B13" s="59">
        <f>VLOOKUP($A13,'Return Data'!$B$7:$R$2292,3,0)</f>
        <v>44942</v>
      </c>
      <c r="C13" s="60">
        <f>VLOOKUP($A13,'Return Data'!$B$7:$R$2292,4,0)</f>
        <v>60.177999999999997</v>
      </c>
      <c r="D13" s="60">
        <f>VLOOKUP($A13,'Return Data'!$B$7:$R$2292,10,0)</f>
        <v>0.70279999999999998</v>
      </c>
      <c r="E13" s="61">
        <f t="shared" si="0"/>
        <v>18</v>
      </c>
      <c r="F13" s="60">
        <f>VLOOKUP($A13,'Return Data'!$B$7:$R$2292,11,0)</f>
        <v>9.8259000000000007</v>
      </c>
      <c r="G13" s="61">
        <f t="shared" si="1"/>
        <v>16</v>
      </c>
      <c r="H13" s="60">
        <f>VLOOKUP($A13,'Return Data'!$B$7:$R$2292,12,0)</f>
        <v>2.6053000000000002</v>
      </c>
      <c r="I13" s="61">
        <f t="shared" si="2"/>
        <v>13</v>
      </c>
      <c r="J13" s="60">
        <f>VLOOKUP($A13,'Return Data'!$B$7:$R$2292,13,0)</f>
        <v>-2.0651999999999999</v>
      </c>
      <c r="K13" s="61">
        <f t="shared" si="3"/>
        <v>12</v>
      </c>
      <c r="L13" s="60">
        <f>VLOOKUP($A13,'Return Data'!$B$7:$R$2292,17,0)</f>
        <v>16.603100000000001</v>
      </c>
      <c r="M13" s="61">
        <f t="shared" si="4"/>
        <v>13</v>
      </c>
      <c r="N13" s="60">
        <f>VLOOKUP($A13,'Return Data'!$B$7:$R$2292,14,0)</f>
        <v>18.015699999999999</v>
      </c>
      <c r="O13" s="61">
        <f t="shared" si="5"/>
        <v>7</v>
      </c>
      <c r="P13" s="60">
        <f>VLOOKUP($A13,'Return Data'!$B$7:$R$2292,15,0)</f>
        <v>12.827299999999999</v>
      </c>
      <c r="Q13" s="61">
        <f t="shared" si="7"/>
        <v>4</v>
      </c>
      <c r="R13" s="60">
        <f>VLOOKUP($A13,'Return Data'!$B$7:$R$2292,16,0)</f>
        <v>15.3855</v>
      </c>
      <c r="S13" s="62">
        <f t="shared" si="6"/>
        <v>14</v>
      </c>
    </row>
    <row r="14" spans="1:20" x14ac:dyDescent="0.3">
      <c r="A14" s="58" t="s">
        <v>853</v>
      </c>
      <c r="B14" s="59">
        <f>VLOOKUP($A14,'Return Data'!$B$7:$R$2292,3,0)</f>
        <v>44942</v>
      </c>
      <c r="C14" s="60">
        <f>VLOOKUP($A14,'Return Data'!$B$7:$R$2292,4,0)</f>
        <v>129.07329999999999</v>
      </c>
      <c r="D14" s="60">
        <f>VLOOKUP($A14,'Return Data'!$B$7:$R$2292,10,0)</f>
        <v>0.57909999999999995</v>
      </c>
      <c r="E14" s="61">
        <f t="shared" si="0"/>
        <v>19</v>
      </c>
      <c r="F14" s="60">
        <f>VLOOKUP($A14,'Return Data'!$B$7:$R$2292,11,0)</f>
        <v>4.8297999999999996</v>
      </c>
      <c r="G14" s="61">
        <f t="shared" si="1"/>
        <v>23</v>
      </c>
      <c r="H14" s="60">
        <f>VLOOKUP($A14,'Return Data'!$B$7:$R$2292,12,0)</f>
        <v>-1.2888999999999999</v>
      </c>
      <c r="I14" s="61">
        <f t="shared" si="2"/>
        <v>23</v>
      </c>
      <c r="J14" s="60">
        <f>VLOOKUP($A14,'Return Data'!$B$7:$R$2292,13,0)</f>
        <v>-7.3537999999999997</v>
      </c>
      <c r="K14" s="61">
        <f t="shared" si="3"/>
        <v>23</v>
      </c>
      <c r="L14" s="60">
        <f>VLOOKUP($A14,'Return Data'!$B$7:$R$2292,17,0)</f>
        <v>12.947900000000001</v>
      </c>
      <c r="M14" s="61">
        <f t="shared" si="4"/>
        <v>23</v>
      </c>
      <c r="N14" s="60">
        <f>VLOOKUP($A14,'Return Data'!$B$7:$R$2292,14,0)</f>
        <v>14.0509</v>
      </c>
      <c r="O14" s="61">
        <f t="shared" si="5"/>
        <v>21</v>
      </c>
      <c r="P14" s="60">
        <f>VLOOKUP($A14,'Return Data'!$B$7:$R$2292,15,0)</f>
        <v>8.6900999999999993</v>
      </c>
      <c r="Q14" s="61">
        <f t="shared" si="7"/>
        <v>17</v>
      </c>
      <c r="R14" s="60">
        <f>VLOOKUP($A14,'Return Data'!$B$7:$R$2292,16,0)</f>
        <v>13.651300000000001</v>
      </c>
      <c r="S14" s="62">
        <f t="shared" si="6"/>
        <v>20</v>
      </c>
    </row>
    <row r="15" spans="1:20" x14ac:dyDescent="0.3">
      <c r="A15" s="58" t="s">
        <v>1829</v>
      </c>
      <c r="B15" s="59">
        <f>VLOOKUP($A15,'Return Data'!$B$7:$R$2292,3,0)</f>
        <v>44942</v>
      </c>
      <c r="C15" s="60">
        <f>VLOOKUP($A15,'Return Data'!$B$7:$R$2292,4,0)</f>
        <v>205.10900000000001</v>
      </c>
      <c r="D15" s="60">
        <f>VLOOKUP($A15,'Return Data'!$B$7:$R$2292,10,0)</f>
        <v>4.149</v>
      </c>
      <c r="E15" s="61">
        <f t="shared" si="0"/>
        <v>7</v>
      </c>
      <c r="F15" s="60">
        <f>VLOOKUP($A15,'Return Data'!$B$7:$R$2292,11,0)</f>
        <v>11.927899999999999</v>
      </c>
      <c r="G15" s="61">
        <f t="shared" si="1"/>
        <v>10</v>
      </c>
      <c r="H15" s="60">
        <f>VLOOKUP($A15,'Return Data'!$B$7:$R$2292,12,0)</f>
        <v>5.3315999999999999</v>
      </c>
      <c r="I15" s="61">
        <f t="shared" si="2"/>
        <v>9</v>
      </c>
      <c r="J15" s="60">
        <f>VLOOKUP($A15,'Return Data'!$B$7:$R$2292,13,0)</f>
        <v>3.1880999999999999</v>
      </c>
      <c r="K15" s="61">
        <f t="shared" si="3"/>
        <v>4</v>
      </c>
      <c r="L15" s="60">
        <f>VLOOKUP($A15,'Return Data'!$B$7:$R$2292,17,0)</f>
        <v>21.466100000000001</v>
      </c>
      <c r="M15" s="61">
        <f t="shared" si="4"/>
        <v>3</v>
      </c>
      <c r="N15" s="60">
        <f>VLOOKUP($A15,'Return Data'!$B$7:$R$2292,14,0)</f>
        <v>19.347300000000001</v>
      </c>
      <c r="O15" s="61">
        <f t="shared" si="5"/>
        <v>4</v>
      </c>
      <c r="P15" s="60">
        <f>VLOOKUP($A15,'Return Data'!$B$7:$R$2292,15,0)</f>
        <v>12.3375</v>
      </c>
      <c r="Q15" s="61">
        <f t="shared" si="7"/>
        <v>8</v>
      </c>
      <c r="R15" s="60">
        <f>VLOOKUP($A15,'Return Data'!$B$7:$R$2292,16,0)</f>
        <v>11.7925</v>
      </c>
      <c r="S15" s="62">
        <f t="shared" si="6"/>
        <v>25</v>
      </c>
    </row>
    <row r="16" spans="1:20" x14ac:dyDescent="0.3">
      <c r="A16" t="s">
        <v>2031</v>
      </c>
      <c r="B16" s="59">
        <f>VLOOKUP($A16,'Return Data'!$B$7:$R$2292,3,0)</f>
        <v>44942</v>
      </c>
      <c r="C16" s="60">
        <f>VLOOKUP($A16,'Return Data'!$B$7:$R$2292,4,0)</f>
        <v>16.4542</v>
      </c>
      <c r="D16" s="60">
        <f>VLOOKUP($A16,'Return Data'!$B$7:$R$2292,10,0)</f>
        <v>1.0209999999999999</v>
      </c>
      <c r="E16" s="61">
        <f t="shared" si="0"/>
        <v>17</v>
      </c>
      <c r="F16" s="60">
        <f>VLOOKUP($A16,'Return Data'!$B$7:$R$2292,11,0)</f>
        <v>8.4774999999999991</v>
      </c>
      <c r="G16" s="61">
        <f t="shared" si="1"/>
        <v>18</v>
      </c>
      <c r="H16" s="60">
        <f>VLOOKUP($A16,'Return Data'!$B$7:$R$2292,12,0)</f>
        <v>-0.86519999999999997</v>
      </c>
      <c r="I16" s="61">
        <f t="shared" si="2"/>
        <v>22</v>
      </c>
      <c r="J16" s="60">
        <f>VLOOKUP($A16,'Return Data'!$B$7:$R$2292,13,0)</f>
        <v>-7.6742999999999997</v>
      </c>
      <c r="K16" s="61">
        <f t="shared" si="3"/>
        <v>24</v>
      </c>
      <c r="L16" s="60">
        <f>VLOOKUP($A16,'Return Data'!$B$7:$R$2292,17,0)</f>
        <v>13.334099999999999</v>
      </c>
      <c r="M16" s="61">
        <f t="shared" si="4"/>
        <v>22</v>
      </c>
      <c r="N16" s="60">
        <f>VLOOKUP($A16,'Return Data'!$B$7:$R$2292,14,0)</f>
        <v>14.5</v>
      </c>
      <c r="O16" s="61">
        <f t="shared" si="5"/>
        <v>19</v>
      </c>
      <c r="P16" s="60"/>
      <c r="Q16" s="61"/>
      <c r="R16" s="60">
        <f>VLOOKUP($A16,'Return Data'!$B$7:$R$2292,16,0)</f>
        <v>13.9704</v>
      </c>
      <c r="S16" s="62">
        <f t="shared" si="6"/>
        <v>18</v>
      </c>
    </row>
    <row r="17" spans="1:19" x14ac:dyDescent="0.3">
      <c r="A17" s="58" t="s">
        <v>855</v>
      </c>
      <c r="B17" s="59">
        <f>VLOOKUP($A17,'Return Data'!$B$7:$R$2292,3,0)</f>
        <v>44942</v>
      </c>
      <c r="C17" s="60">
        <f>VLOOKUP($A17,'Return Data'!$B$7:$R$2292,4,0)</f>
        <v>639.22</v>
      </c>
      <c r="D17" s="60">
        <f>VLOOKUP($A17,'Return Data'!$B$7:$R$2292,10,0)</f>
        <v>5.0209000000000001</v>
      </c>
      <c r="E17" s="61">
        <f t="shared" si="0"/>
        <v>4</v>
      </c>
      <c r="F17" s="60">
        <f>VLOOKUP($A17,'Return Data'!$B$7:$R$2292,11,0)</f>
        <v>13.7888</v>
      </c>
      <c r="G17" s="61">
        <f t="shared" si="1"/>
        <v>6</v>
      </c>
      <c r="H17" s="60">
        <f>VLOOKUP($A17,'Return Data'!$B$7:$R$2292,12,0)</f>
        <v>7.1833</v>
      </c>
      <c r="I17" s="61">
        <f t="shared" si="2"/>
        <v>4</v>
      </c>
      <c r="J17" s="60">
        <f>VLOOKUP($A17,'Return Data'!$B$7:$R$2292,13,0)</f>
        <v>5.4053000000000004</v>
      </c>
      <c r="K17" s="61">
        <f t="shared" si="3"/>
        <v>3</v>
      </c>
      <c r="L17" s="60">
        <f>VLOOKUP($A17,'Return Data'!$B$7:$R$2292,17,0)</f>
        <v>23.052900000000001</v>
      </c>
      <c r="M17" s="61">
        <f t="shared" si="4"/>
        <v>2</v>
      </c>
      <c r="N17" s="60">
        <f>VLOOKUP($A17,'Return Data'!$B$7:$R$2292,14,0)</f>
        <v>20.549099999999999</v>
      </c>
      <c r="O17" s="61">
        <f t="shared" si="5"/>
        <v>2</v>
      </c>
      <c r="P17" s="60">
        <f>VLOOKUP($A17,'Return Data'!$B$7:$R$2292,15,0)</f>
        <v>12.551299999999999</v>
      </c>
      <c r="Q17" s="61">
        <f t="shared" si="7"/>
        <v>6</v>
      </c>
      <c r="R17" s="60">
        <f>VLOOKUP($A17,'Return Data'!$B$7:$R$2292,16,0)</f>
        <v>15.1973</v>
      </c>
      <c r="S17" s="62">
        <f t="shared" si="6"/>
        <v>15</v>
      </c>
    </row>
    <row r="18" spans="1:19" x14ac:dyDescent="0.3">
      <c r="A18" s="58" t="s">
        <v>856</v>
      </c>
      <c r="B18" s="59">
        <f>VLOOKUP($A18,'Return Data'!$B$7:$R$2292,3,0)</f>
        <v>44942</v>
      </c>
      <c r="C18" s="60">
        <f>VLOOKUP($A18,'Return Data'!$B$7:$R$2292,4,0)</f>
        <v>83.61</v>
      </c>
      <c r="D18" s="60">
        <f>VLOOKUP($A18,'Return Data'!$B$7:$R$2292,10,0)</f>
        <v>6.0031999999999996</v>
      </c>
      <c r="E18" s="61">
        <f t="shared" si="0"/>
        <v>2</v>
      </c>
      <c r="F18" s="60">
        <f>VLOOKUP($A18,'Return Data'!$B$7:$R$2292,11,0)</f>
        <v>15.3241</v>
      </c>
      <c r="G18" s="61">
        <f t="shared" si="1"/>
        <v>3</v>
      </c>
      <c r="H18" s="60">
        <f>VLOOKUP($A18,'Return Data'!$B$7:$R$2292,12,0)</f>
        <v>7.5092999999999996</v>
      </c>
      <c r="I18" s="61">
        <f t="shared" si="2"/>
        <v>3</v>
      </c>
      <c r="J18" s="60">
        <f>VLOOKUP($A18,'Return Data'!$B$7:$R$2292,13,0)</f>
        <v>2.2877000000000001</v>
      </c>
      <c r="K18" s="61">
        <f t="shared" si="3"/>
        <v>6</v>
      </c>
      <c r="L18" s="60">
        <f>VLOOKUP($A18,'Return Data'!$B$7:$R$2292,17,0)</f>
        <v>18.0198</v>
      </c>
      <c r="M18" s="61">
        <f t="shared" si="4"/>
        <v>10</v>
      </c>
      <c r="N18" s="60">
        <f>VLOOKUP($A18,'Return Data'!$B$7:$R$2292,14,0)</f>
        <v>17.589200000000002</v>
      </c>
      <c r="O18" s="61">
        <f t="shared" si="5"/>
        <v>10</v>
      </c>
      <c r="P18" s="60">
        <f>VLOOKUP($A18,'Return Data'!$B$7:$R$2292,15,0)</f>
        <v>10.6846</v>
      </c>
      <c r="Q18" s="61">
        <f t="shared" si="7"/>
        <v>14</v>
      </c>
      <c r="R18" s="60">
        <f>VLOOKUP($A18,'Return Data'!$B$7:$R$2292,16,0)</f>
        <v>13.8055</v>
      </c>
      <c r="S18" s="62">
        <f t="shared" si="6"/>
        <v>19</v>
      </c>
    </row>
    <row r="19" spans="1:19" x14ac:dyDescent="0.3">
      <c r="A19" s="58" t="s">
        <v>859</v>
      </c>
      <c r="B19" s="59">
        <f>VLOOKUP($A19,'Return Data'!$B$7:$R$2292,3,0)</f>
        <v>44942</v>
      </c>
      <c r="C19" s="60">
        <f>VLOOKUP($A19,'Return Data'!$B$7:$R$2292,4,0)</f>
        <v>60.27</v>
      </c>
      <c r="D19" s="60">
        <f>VLOOKUP($A19,'Return Data'!$B$7:$R$2292,10,0)</f>
        <v>2.2738999999999998</v>
      </c>
      <c r="E19" s="61">
        <f t="shared" si="0"/>
        <v>14</v>
      </c>
      <c r="F19" s="60">
        <f>VLOOKUP($A19,'Return Data'!$B$7:$R$2292,11,0)</f>
        <v>10.770099999999999</v>
      </c>
      <c r="G19" s="61">
        <f t="shared" si="1"/>
        <v>12</v>
      </c>
      <c r="H19" s="60">
        <f>VLOOKUP($A19,'Return Data'!$B$7:$R$2292,12,0)</f>
        <v>2.9727999999999999</v>
      </c>
      <c r="I19" s="61">
        <f t="shared" si="2"/>
        <v>12</v>
      </c>
      <c r="J19" s="60">
        <f>VLOOKUP($A19,'Return Data'!$B$7:$R$2292,13,0)</f>
        <v>-4.0591999999999997</v>
      </c>
      <c r="K19" s="61">
        <f t="shared" si="3"/>
        <v>17</v>
      </c>
      <c r="L19" s="60">
        <f>VLOOKUP($A19,'Return Data'!$B$7:$R$2292,17,0)</f>
        <v>12.0839</v>
      </c>
      <c r="M19" s="61">
        <f t="shared" si="4"/>
        <v>24</v>
      </c>
      <c r="N19" s="60">
        <f>VLOOKUP($A19,'Return Data'!$B$7:$R$2292,14,0)</f>
        <v>13.551600000000001</v>
      </c>
      <c r="O19" s="61">
        <f t="shared" si="5"/>
        <v>22</v>
      </c>
      <c r="P19" s="60">
        <f>VLOOKUP($A19,'Return Data'!$B$7:$R$2292,15,0)</f>
        <v>11.0915</v>
      </c>
      <c r="Q19" s="61">
        <f t="shared" si="7"/>
        <v>12</v>
      </c>
      <c r="R19" s="60">
        <f>VLOOKUP($A19,'Return Data'!$B$7:$R$2292,16,0)</f>
        <v>15.837999999999999</v>
      </c>
      <c r="S19" s="62">
        <f t="shared" si="6"/>
        <v>12</v>
      </c>
    </row>
    <row r="20" spans="1:19" x14ac:dyDescent="0.3">
      <c r="A20" s="58" t="s">
        <v>861</v>
      </c>
      <c r="B20" s="59">
        <f>VLOOKUP($A20,'Return Data'!$B$7:$R$2292,3,0)</f>
        <v>44942</v>
      </c>
      <c r="C20" s="60">
        <f>VLOOKUP($A20,'Return Data'!$B$7:$R$2292,4,0)</f>
        <v>230.96199999999999</v>
      </c>
      <c r="D20" s="60">
        <f>VLOOKUP($A20,'Return Data'!$B$7:$R$2292,10,0)</f>
        <v>3.6997</v>
      </c>
      <c r="E20" s="61">
        <f t="shared" si="0"/>
        <v>10</v>
      </c>
      <c r="F20" s="60">
        <f>VLOOKUP($A20,'Return Data'!$B$7:$R$2292,11,0)</f>
        <v>12.688599999999999</v>
      </c>
      <c r="G20" s="61">
        <f t="shared" si="1"/>
        <v>7</v>
      </c>
      <c r="H20" s="60">
        <f>VLOOKUP($A20,'Return Data'!$B$7:$R$2292,12,0)</f>
        <v>3.9933999999999998</v>
      </c>
      <c r="I20" s="61">
        <f t="shared" si="2"/>
        <v>11</v>
      </c>
      <c r="J20" s="60">
        <f>VLOOKUP($A20,'Return Data'!$B$7:$R$2292,13,0)</f>
        <v>2.2621000000000002</v>
      </c>
      <c r="K20" s="61">
        <f t="shared" si="3"/>
        <v>7</v>
      </c>
      <c r="L20" s="60">
        <f>VLOOKUP($A20,'Return Data'!$B$7:$R$2292,17,0)</f>
        <v>16.981100000000001</v>
      </c>
      <c r="M20" s="61">
        <f t="shared" si="4"/>
        <v>12</v>
      </c>
      <c r="N20" s="60">
        <f>VLOOKUP($A20,'Return Data'!$B$7:$R$2292,14,0)</f>
        <v>17.352399999999999</v>
      </c>
      <c r="O20" s="61">
        <f t="shared" si="5"/>
        <v>12</v>
      </c>
      <c r="P20" s="60">
        <f>VLOOKUP($A20,'Return Data'!$B$7:$R$2292,15,0)</f>
        <v>12.892300000000001</v>
      </c>
      <c r="Q20" s="61">
        <f t="shared" si="7"/>
        <v>3</v>
      </c>
      <c r="R20" s="60">
        <f>VLOOKUP($A20,'Return Data'!$B$7:$R$2292,16,0)</f>
        <v>16.278500000000001</v>
      </c>
      <c r="S20" s="62">
        <f t="shared" si="6"/>
        <v>9</v>
      </c>
    </row>
    <row r="21" spans="1:19" x14ac:dyDescent="0.3">
      <c r="A21" s="58" t="s">
        <v>862</v>
      </c>
      <c r="B21" s="59">
        <f>VLOOKUP($A21,'Return Data'!$B$7:$R$2292,3,0)</f>
        <v>0</v>
      </c>
      <c r="C21" s="60">
        <f>VLOOKUP($A21,'Return Data'!$B$7:$R$2292,4,0)</f>
        <v>0</v>
      </c>
      <c r="D21" s="60">
        <f>VLOOKUP($A21,'Return Data'!$B$7:$R$2292,10,0)</f>
        <v>0</v>
      </c>
      <c r="E21" s="61">
        <f t="shared" si="0"/>
        <v>21</v>
      </c>
      <c r="F21" s="60">
        <f>VLOOKUP($A21,'Return Data'!$B$7:$R$2292,11,0)</f>
        <v>0</v>
      </c>
      <c r="G21" s="61">
        <f t="shared" si="1"/>
        <v>26</v>
      </c>
      <c r="H21" s="60">
        <f>VLOOKUP($A21,'Return Data'!$B$7:$R$2292,12,0)</f>
        <v>0</v>
      </c>
      <c r="I21" s="61">
        <f t="shared" si="2"/>
        <v>20</v>
      </c>
      <c r="J21" s="60">
        <f>VLOOKUP($A21,'Return Data'!$B$7:$R$2292,13,0)</f>
        <v>0</v>
      </c>
      <c r="K21" s="61">
        <f t="shared" si="3"/>
        <v>10</v>
      </c>
      <c r="L21" s="60">
        <f>VLOOKUP($A21,'Return Data'!$B$7:$R$2292,17,0)</f>
        <v>0</v>
      </c>
      <c r="M21" s="61">
        <f t="shared" si="4"/>
        <v>26</v>
      </c>
      <c r="N21" s="60">
        <f>VLOOKUP($A21,'Return Data'!$B$7:$R$2292,14,0)</f>
        <v>0</v>
      </c>
      <c r="O21" s="61">
        <f t="shared" si="5"/>
        <v>24</v>
      </c>
      <c r="P21" s="60">
        <f>VLOOKUP($A21,'Return Data'!$B$7:$R$2292,15,0)</f>
        <v>0</v>
      </c>
      <c r="Q21" s="61">
        <f t="shared" si="7"/>
        <v>21</v>
      </c>
      <c r="R21" s="60">
        <f>VLOOKUP($A21,'Return Data'!$B$7:$R$2292,16,0)</f>
        <v>0</v>
      </c>
      <c r="S21" s="62">
        <f t="shared" si="6"/>
        <v>26</v>
      </c>
    </row>
    <row r="22" spans="1:19" x14ac:dyDescent="0.3">
      <c r="A22" s="58" t="s">
        <v>864</v>
      </c>
      <c r="B22" s="59">
        <f>VLOOKUP($A22,'Return Data'!$B$7:$R$2292,3,0)</f>
        <v>44942</v>
      </c>
      <c r="C22" s="60">
        <f>VLOOKUP($A22,'Return Data'!$B$7:$R$2292,4,0)</f>
        <v>26.2744</v>
      </c>
      <c r="D22" s="60">
        <f>VLOOKUP($A22,'Return Data'!$B$7:$R$2292,10,0)</f>
        <v>-2.7231000000000001</v>
      </c>
      <c r="E22" s="61">
        <f t="shared" si="0"/>
        <v>25</v>
      </c>
      <c r="F22" s="60">
        <f>VLOOKUP($A22,'Return Data'!$B$7:$R$2292,11,0)</f>
        <v>4.5502000000000002</v>
      </c>
      <c r="G22" s="61">
        <f t="shared" si="1"/>
        <v>24</v>
      </c>
      <c r="H22" s="60">
        <f>VLOOKUP($A22,'Return Data'!$B$7:$R$2292,12,0)</f>
        <v>-2.6492</v>
      </c>
      <c r="I22" s="61">
        <f t="shared" si="2"/>
        <v>24</v>
      </c>
      <c r="J22" s="60">
        <f>VLOOKUP($A22,'Return Data'!$B$7:$R$2292,13,0)</f>
        <v>-7.2309999999999999</v>
      </c>
      <c r="K22" s="61">
        <f t="shared" si="3"/>
        <v>22</v>
      </c>
      <c r="L22" s="60">
        <f>VLOOKUP($A22,'Return Data'!$B$7:$R$2292,17,0)</f>
        <v>13.682600000000001</v>
      </c>
      <c r="M22" s="61">
        <f t="shared" si="4"/>
        <v>21</v>
      </c>
      <c r="N22" s="60">
        <f>VLOOKUP($A22,'Return Data'!$B$7:$R$2292,14,0)</f>
        <v>14.222300000000001</v>
      </c>
      <c r="O22" s="61">
        <f t="shared" si="5"/>
        <v>20</v>
      </c>
      <c r="P22" s="60">
        <f>VLOOKUP($A22,'Return Data'!$B$7:$R$2292,15,0)</f>
        <v>10.6092</v>
      </c>
      <c r="Q22" s="61">
        <f t="shared" si="7"/>
        <v>15</v>
      </c>
      <c r="R22" s="60">
        <f>VLOOKUP($A22,'Return Data'!$B$7:$R$2292,16,0)</f>
        <v>13.014200000000001</v>
      </c>
      <c r="S22" s="62">
        <f t="shared" si="6"/>
        <v>23</v>
      </c>
    </row>
    <row r="23" spans="1:19" x14ac:dyDescent="0.3">
      <c r="A23" s="58" t="s">
        <v>866</v>
      </c>
      <c r="B23" s="59">
        <f>VLOOKUP($A23,'Return Data'!$B$7:$R$2292,3,0)</f>
        <v>44942</v>
      </c>
      <c r="C23" s="60">
        <f>VLOOKUP($A23,'Return Data'!$B$7:$R$2292,4,0)</f>
        <v>18.2135</v>
      </c>
      <c r="D23" s="60">
        <f>VLOOKUP($A23,'Return Data'!$B$7:$R$2292,10,0)</f>
        <v>3.0874999999999999</v>
      </c>
      <c r="E23" s="61">
        <f t="shared" si="0"/>
        <v>12</v>
      </c>
      <c r="F23" s="60">
        <f>VLOOKUP($A23,'Return Data'!$B$7:$R$2292,11,0)</f>
        <v>10.7446</v>
      </c>
      <c r="G23" s="61">
        <f t="shared" si="1"/>
        <v>13</v>
      </c>
      <c r="H23" s="60">
        <f>VLOOKUP($A23,'Return Data'!$B$7:$R$2292,12,0)</f>
        <v>-6.5299999999999997E-2</v>
      </c>
      <c r="I23" s="61">
        <f t="shared" si="2"/>
        <v>21</v>
      </c>
      <c r="J23" s="60">
        <f>VLOOKUP($A23,'Return Data'!$B$7:$R$2292,13,0)</f>
        <v>-2.4403999999999999</v>
      </c>
      <c r="K23" s="61">
        <f t="shared" si="3"/>
        <v>13</v>
      </c>
      <c r="L23" s="60">
        <f>VLOOKUP($A23,'Return Data'!$B$7:$R$2292,17,0)</f>
        <v>21.129799999999999</v>
      </c>
      <c r="M23" s="61">
        <f t="shared" si="4"/>
        <v>4</v>
      </c>
      <c r="N23" s="60"/>
      <c r="O23" s="61"/>
      <c r="P23" s="60"/>
      <c r="Q23" s="61"/>
      <c r="R23" s="60">
        <f>VLOOKUP($A23,'Return Data'!$B$7:$R$2292,16,0)</f>
        <v>21.728999999999999</v>
      </c>
      <c r="S23" s="62">
        <f t="shared" si="6"/>
        <v>2</v>
      </c>
    </row>
    <row r="24" spans="1:19" x14ac:dyDescent="0.3">
      <c r="A24" s="58" t="s">
        <v>868</v>
      </c>
      <c r="B24" s="59">
        <f>VLOOKUP($A24,'Return Data'!$B$7:$R$2292,3,0)</f>
        <v>44942</v>
      </c>
      <c r="C24" s="60">
        <f>VLOOKUP($A24,'Return Data'!$B$7:$R$2292,4,0)</f>
        <v>105.97</v>
      </c>
      <c r="D24" s="60">
        <f>VLOOKUP($A24,'Return Data'!$B$7:$R$2292,10,0)</f>
        <v>3.4479000000000002</v>
      </c>
      <c r="E24" s="61">
        <f t="shared" si="0"/>
        <v>11</v>
      </c>
      <c r="F24" s="60">
        <f>VLOOKUP($A24,'Return Data'!$B$7:$R$2292,11,0)</f>
        <v>8.4358000000000004</v>
      </c>
      <c r="G24" s="61">
        <f t="shared" si="1"/>
        <v>19</v>
      </c>
      <c r="H24" s="60">
        <f>VLOOKUP($A24,'Return Data'!$B$7:$R$2292,12,0)</f>
        <v>0.53220000000000001</v>
      </c>
      <c r="I24" s="61">
        <f t="shared" si="2"/>
        <v>19</v>
      </c>
      <c r="J24" s="60">
        <f>VLOOKUP($A24,'Return Data'!$B$7:$R$2292,13,0)</f>
        <v>-5.1943000000000001</v>
      </c>
      <c r="K24" s="61">
        <f t="shared" si="3"/>
        <v>19</v>
      </c>
      <c r="L24" s="60">
        <f>VLOOKUP($A24,'Return Data'!$B$7:$R$2292,17,0)</f>
        <v>15.1623</v>
      </c>
      <c r="M24" s="61">
        <f t="shared" si="4"/>
        <v>16</v>
      </c>
      <c r="N24" s="60">
        <f>VLOOKUP($A24,'Return Data'!$B$7:$R$2292,14,0)</f>
        <v>18.473400000000002</v>
      </c>
      <c r="O24" s="61">
        <f t="shared" si="5"/>
        <v>5</v>
      </c>
      <c r="P24" s="60">
        <f>VLOOKUP($A24,'Return Data'!$B$7:$R$2292,15,0)</f>
        <v>13.586499999999999</v>
      </c>
      <c r="Q24" s="61">
        <f t="shared" si="7"/>
        <v>2</v>
      </c>
      <c r="R24" s="60">
        <f>VLOOKUP($A24,'Return Data'!$B$7:$R$2292,16,0)</f>
        <v>22.302800000000001</v>
      </c>
      <c r="S24" s="62">
        <f t="shared" si="6"/>
        <v>1</v>
      </c>
    </row>
    <row r="25" spans="1:19" x14ac:dyDescent="0.3">
      <c r="A25" s="58" t="s">
        <v>870</v>
      </c>
      <c r="B25" s="59">
        <f>VLOOKUP($A25,'Return Data'!$B$7:$R$2292,3,0)</f>
        <v>44942</v>
      </c>
      <c r="C25" s="60">
        <f>VLOOKUP($A25,'Return Data'!$B$7:$R$2292,4,0)</f>
        <v>17.964700000000001</v>
      </c>
      <c r="D25" s="60">
        <f>VLOOKUP($A25,'Return Data'!$B$7:$R$2292,10,0)</f>
        <v>5.1207000000000003</v>
      </c>
      <c r="E25" s="61">
        <f t="shared" si="0"/>
        <v>3</v>
      </c>
      <c r="F25" s="60">
        <f>VLOOKUP($A25,'Return Data'!$B$7:$R$2292,11,0)</f>
        <v>16.3276</v>
      </c>
      <c r="G25" s="61">
        <f t="shared" si="1"/>
        <v>2</v>
      </c>
      <c r="H25" s="60">
        <f>VLOOKUP($A25,'Return Data'!$B$7:$R$2292,12,0)</f>
        <v>8.1905000000000001</v>
      </c>
      <c r="I25" s="61">
        <f t="shared" si="2"/>
        <v>2</v>
      </c>
      <c r="J25" s="60">
        <f>VLOOKUP($A25,'Return Data'!$B$7:$R$2292,13,0)</f>
        <v>-2.5590999999999999</v>
      </c>
      <c r="K25" s="61">
        <f t="shared" si="3"/>
        <v>15</v>
      </c>
      <c r="L25" s="60">
        <f>VLOOKUP($A25,'Return Data'!$B$7:$R$2292,17,0)</f>
        <v>19.174700000000001</v>
      </c>
      <c r="M25" s="61">
        <f t="shared" si="4"/>
        <v>7</v>
      </c>
      <c r="N25" s="60">
        <f>VLOOKUP($A25,'Return Data'!$B$7:$R$2292,14,0)</f>
        <v>17.239100000000001</v>
      </c>
      <c r="O25" s="61">
        <f t="shared" si="5"/>
        <v>13</v>
      </c>
      <c r="P25" s="60"/>
      <c r="Q25" s="61"/>
      <c r="R25" s="60">
        <f>VLOOKUP($A25,'Return Data'!$B$7:$R$2292,16,0)</f>
        <v>19.738399999999999</v>
      </c>
      <c r="S25" s="62">
        <f t="shared" si="6"/>
        <v>4</v>
      </c>
    </row>
    <row r="26" spans="1:19" x14ac:dyDescent="0.3">
      <c r="A26" s="58" t="s">
        <v>1819</v>
      </c>
      <c r="B26" s="59">
        <f>VLOOKUP($A26,'Return Data'!$B$7:$R$2292,3,0)</f>
        <v>44942</v>
      </c>
      <c r="C26" s="60">
        <f>VLOOKUP($A26,'Return Data'!$B$7:$R$2292,4,0)</f>
        <v>27.883700000000001</v>
      </c>
      <c r="D26" s="60">
        <f>VLOOKUP($A26,'Return Data'!$B$7:$R$2292,10,0)</f>
        <v>0.4995</v>
      </c>
      <c r="E26" s="61">
        <f t="shared" si="0"/>
        <v>20</v>
      </c>
      <c r="F26" s="60">
        <f>VLOOKUP($A26,'Return Data'!$B$7:$R$2292,11,0)</f>
        <v>9.6418999999999997</v>
      </c>
      <c r="G26" s="61">
        <f t="shared" si="1"/>
        <v>17</v>
      </c>
      <c r="H26" s="60">
        <f>VLOOKUP($A26,'Return Data'!$B$7:$R$2292,12,0)</f>
        <v>0.96020000000000005</v>
      </c>
      <c r="I26" s="61">
        <f t="shared" si="2"/>
        <v>16</v>
      </c>
      <c r="J26" s="60">
        <f>VLOOKUP($A26,'Return Data'!$B$7:$R$2292,13,0)</f>
        <v>-3.3496999999999999</v>
      </c>
      <c r="K26" s="61">
        <f t="shared" si="3"/>
        <v>16</v>
      </c>
      <c r="L26" s="60">
        <f>VLOOKUP($A26,'Return Data'!$B$7:$R$2292,17,0)</f>
        <v>19.477499999999999</v>
      </c>
      <c r="M26" s="61">
        <f t="shared" si="4"/>
        <v>6</v>
      </c>
      <c r="N26" s="60">
        <f>VLOOKUP($A26,'Return Data'!$B$7:$R$2292,14,0)</f>
        <v>16.8706</v>
      </c>
      <c r="O26" s="61">
        <f t="shared" si="5"/>
        <v>14</v>
      </c>
      <c r="P26" s="60">
        <f>VLOOKUP($A26,'Return Data'!$B$7:$R$2292,15,0)</f>
        <v>11.216799999999999</v>
      </c>
      <c r="Q26" s="61">
        <f t="shared" si="7"/>
        <v>11</v>
      </c>
      <c r="R26" s="60">
        <f>VLOOKUP($A26,'Return Data'!$B$7:$R$2292,16,0)</f>
        <v>15.502800000000001</v>
      </c>
      <c r="S26" s="62">
        <f t="shared" si="6"/>
        <v>13</v>
      </c>
    </row>
    <row r="27" spans="1:19" x14ac:dyDescent="0.3">
      <c r="A27" s="58" t="s">
        <v>873</v>
      </c>
      <c r="B27" s="59">
        <f>VLOOKUP($A27,'Return Data'!$B$7:$R$2292,3,0)</f>
        <v>44942</v>
      </c>
      <c r="C27" s="60">
        <f>VLOOKUP($A27,'Return Data'!$B$7:$R$2292,4,0)</f>
        <v>885.84659999999997</v>
      </c>
      <c r="D27" s="60">
        <f>VLOOKUP($A27,'Return Data'!$B$7:$R$2292,10,0)</f>
        <v>2.1389999999999998</v>
      </c>
      <c r="E27" s="61">
        <f t="shared" si="0"/>
        <v>15</v>
      </c>
      <c r="F27" s="60">
        <f>VLOOKUP($A27,'Return Data'!$B$7:$R$2292,11,0)</f>
        <v>9.984</v>
      </c>
      <c r="G27" s="61">
        <f t="shared" si="1"/>
        <v>15</v>
      </c>
      <c r="H27" s="60">
        <f>VLOOKUP($A27,'Return Data'!$B$7:$R$2292,12,0)</f>
        <v>1.2794000000000001</v>
      </c>
      <c r="I27" s="61">
        <f t="shared" si="2"/>
        <v>15</v>
      </c>
      <c r="J27" s="60">
        <f>VLOOKUP($A27,'Return Data'!$B$7:$R$2292,13,0)</f>
        <v>-2.5217000000000001</v>
      </c>
      <c r="K27" s="61">
        <f t="shared" si="3"/>
        <v>14</v>
      </c>
      <c r="L27" s="60">
        <f>VLOOKUP($A27,'Return Data'!$B$7:$R$2292,17,0)</f>
        <v>14.419700000000001</v>
      </c>
      <c r="M27" s="61">
        <f t="shared" si="4"/>
        <v>20</v>
      </c>
      <c r="N27" s="60">
        <f>VLOOKUP($A27,'Return Data'!$B$7:$R$2292,14,0)</f>
        <v>14.888</v>
      </c>
      <c r="O27" s="61">
        <f t="shared" si="5"/>
        <v>17</v>
      </c>
      <c r="P27" s="60">
        <f>VLOOKUP($A27,'Return Data'!$B$7:$R$2292,15,0)</f>
        <v>6.7336999999999998</v>
      </c>
      <c r="Q27" s="61">
        <f t="shared" si="7"/>
        <v>20</v>
      </c>
      <c r="R27" s="60">
        <f>VLOOKUP($A27,'Return Data'!$B$7:$R$2292,16,0)</f>
        <v>12.470700000000001</v>
      </c>
      <c r="S27" s="62">
        <f t="shared" si="6"/>
        <v>24</v>
      </c>
    </row>
    <row r="28" spans="1:19" x14ac:dyDescent="0.3">
      <c r="A28" s="58" t="s">
        <v>877</v>
      </c>
      <c r="B28" s="59">
        <f>VLOOKUP($A28,'Return Data'!$B$7:$R$2292,3,0)</f>
        <v>44942</v>
      </c>
      <c r="C28" s="60">
        <f>VLOOKUP($A28,'Return Data'!$B$7:$R$2292,4,0)</f>
        <v>79.171099999999996</v>
      </c>
      <c r="D28" s="60">
        <f>VLOOKUP($A28,'Return Data'!$B$7:$R$2292,10,0)</f>
        <v>7.8914999999999997</v>
      </c>
      <c r="E28" s="61">
        <f t="shared" si="0"/>
        <v>1</v>
      </c>
      <c r="F28" s="60">
        <f>VLOOKUP($A28,'Return Data'!$B$7:$R$2292,11,0)</f>
        <v>17.347899999999999</v>
      </c>
      <c r="G28" s="61">
        <f t="shared" si="1"/>
        <v>1</v>
      </c>
      <c r="H28" s="60">
        <f>VLOOKUP($A28,'Return Data'!$B$7:$R$2292,12,0)</f>
        <v>6.1571999999999996</v>
      </c>
      <c r="I28" s="61">
        <f t="shared" si="2"/>
        <v>5</v>
      </c>
      <c r="J28" s="60">
        <f>VLOOKUP($A28,'Return Data'!$B$7:$R$2292,13,0)</f>
        <v>9.6059000000000001</v>
      </c>
      <c r="K28" s="61">
        <f t="shared" si="3"/>
        <v>1</v>
      </c>
      <c r="L28" s="60">
        <f>VLOOKUP($A28,'Return Data'!$B$7:$R$2292,17,0)</f>
        <v>23.709399999999999</v>
      </c>
      <c r="M28" s="61">
        <f t="shared" si="4"/>
        <v>1</v>
      </c>
      <c r="N28" s="60">
        <f>VLOOKUP($A28,'Return Data'!$B$7:$R$2292,14,0)</f>
        <v>26.601299999999998</v>
      </c>
      <c r="O28" s="61">
        <f t="shared" si="5"/>
        <v>1</v>
      </c>
      <c r="P28" s="60">
        <f>VLOOKUP($A28,'Return Data'!$B$7:$R$2292,15,0)</f>
        <v>14.5288</v>
      </c>
      <c r="Q28" s="61">
        <f t="shared" si="7"/>
        <v>1</v>
      </c>
      <c r="R28" s="60">
        <f>VLOOKUP($A28,'Return Data'!$B$7:$R$2292,16,0)</f>
        <v>18.414100000000001</v>
      </c>
      <c r="S28" s="62">
        <f t="shared" si="6"/>
        <v>6</v>
      </c>
    </row>
    <row r="29" spans="1:19" x14ac:dyDescent="0.3">
      <c r="A29" s="58" t="s">
        <v>1717</v>
      </c>
      <c r="B29" s="59">
        <f>VLOOKUP($A29,'Return Data'!$B$7:$R$2292,3,0)</f>
        <v>44942</v>
      </c>
      <c r="C29" s="60">
        <f>VLOOKUP($A29,'Return Data'!$B$7:$R$2292,4,0)</f>
        <v>417.91640000000001</v>
      </c>
      <c r="D29" s="60">
        <f>VLOOKUP($A29,'Return Data'!$B$7:$R$2292,10,0)</f>
        <v>2.2991999999999999</v>
      </c>
      <c r="E29" s="61">
        <f t="shared" si="0"/>
        <v>13</v>
      </c>
      <c r="F29" s="60">
        <f>VLOOKUP($A29,'Return Data'!$B$7:$R$2292,11,0)</f>
        <v>14.49</v>
      </c>
      <c r="G29" s="61">
        <f t="shared" si="1"/>
        <v>5</v>
      </c>
      <c r="H29" s="60">
        <f>VLOOKUP($A29,'Return Data'!$B$7:$R$2292,12,0)</f>
        <v>5.9469000000000003</v>
      </c>
      <c r="I29" s="61">
        <f t="shared" si="2"/>
        <v>7</v>
      </c>
      <c r="J29" s="60">
        <f>VLOOKUP($A29,'Return Data'!$B$7:$R$2292,13,0)</f>
        <v>2.6070000000000002</v>
      </c>
      <c r="K29" s="61">
        <f t="shared" si="3"/>
        <v>5</v>
      </c>
      <c r="L29" s="60">
        <f>VLOOKUP($A29,'Return Data'!$B$7:$R$2292,17,0)</f>
        <v>20.282</v>
      </c>
      <c r="M29" s="61">
        <f t="shared" si="4"/>
        <v>5</v>
      </c>
      <c r="N29" s="60">
        <f>VLOOKUP($A29,'Return Data'!$B$7:$R$2292,14,0)</f>
        <v>19.688099999999999</v>
      </c>
      <c r="O29" s="61">
        <f t="shared" si="5"/>
        <v>3</v>
      </c>
      <c r="P29" s="60">
        <f>VLOOKUP($A29,'Return Data'!$B$7:$R$2292,15,0)</f>
        <v>12.4848</v>
      </c>
      <c r="Q29" s="61">
        <f t="shared" si="7"/>
        <v>7</v>
      </c>
      <c r="R29" s="60">
        <f>VLOOKUP($A29,'Return Data'!$B$7:$R$2292,16,0)</f>
        <v>16.692699999999999</v>
      </c>
      <c r="S29" s="62">
        <f t="shared" si="6"/>
        <v>8</v>
      </c>
    </row>
    <row r="30" spans="1:19" x14ac:dyDescent="0.3">
      <c r="A30" s="58" t="s">
        <v>879</v>
      </c>
      <c r="B30" s="59">
        <f>VLOOKUP($A30,'Return Data'!$B$7:$R$2292,3,0)</f>
        <v>44942</v>
      </c>
      <c r="C30" s="60">
        <f>VLOOKUP($A30,'Return Data'!$B$7:$R$2292,4,0)</f>
        <v>60.087299999999999</v>
      </c>
      <c r="D30" s="60">
        <f>VLOOKUP($A30,'Return Data'!$B$7:$R$2292,10,0)</f>
        <v>1.6807000000000001</v>
      </c>
      <c r="E30" s="61">
        <f t="shared" si="0"/>
        <v>16</v>
      </c>
      <c r="F30" s="60">
        <f>VLOOKUP($A30,'Return Data'!$B$7:$R$2292,11,0)</f>
        <v>10.3714</v>
      </c>
      <c r="G30" s="61">
        <f t="shared" si="1"/>
        <v>14</v>
      </c>
      <c r="H30" s="60">
        <f>VLOOKUP($A30,'Return Data'!$B$7:$R$2292,12,0)</f>
        <v>0.94840000000000002</v>
      </c>
      <c r="I30" s="61">
        <f t="shared" si="2"/>
        <v>17</v>
      </c>
      <c r="J30" s="60">
        <f>VLOOKUP($A30,'Return Data'!$B$7:$R$2292,13,0)</f>
        <v>-5.1220999999999997</v>
      </c>
      <c r="K30" s="61">
        <f t="shared" si="3"/>
        <v>18</v>
      </c>
      <c r="L30" s="60">
        <f>VLOOKUP($A30,'Return Data'!$B$7:$R$2292,17,0)</f>
        <v>17.029199999999999</v>
      </c>
      <c r="M30" s="61">
        <f t="shared" si="4"/>
        <v>11</v>
      </c>
      <c r="N30" s="60">
        <f>VLOOKUP($A30,'Return Data'!$B$7:$R$2292,14,0)</f>
        <v>14.7319</v>
      </c>
      <c r="O30" s="61">
        <f t="shared" si="5"/>
        <v>18</v>
      </c>
      <c r="P30" s="60">
        <f>VLOOKUP($A30,'Return Data'!$B$7:$R$2292,15,0)</f>
        <v>11.6</v>
      </c>
      <c r="Q30" s="61">
        <f t="shared" si="7"/>
        <v>10</v>
      </c>
      <c r="R30" s="60">
        <f>VLOOKUP($A30,'Return Data'!$B$7:$R$2292,16,0)</f>
        <v>14.5657</v>
      </c>
      <c r="S30" s="62">
        <f t="shared" si="6"/>
        <v>16</v>
      </c>
    </row>
    <row r="31" spans="1:19" x14ac:dyDescent="0.3">
      <c r="A31" s="58" t="s">
        <v>881</v>
      </c>
      <c r="B31" s="59">
        <f>VLOOKUP($A31,'Return Data'!$B$7:$R$2292,3,0)</f>
        <v>44942</v>
      </c>
      <c r="C31" s="60">
        <f>VLOOKUP($A31,'Return Data'!$B$7:$R$2292,4,0)</f>
        <v>394.7364</v>
      </c>
      <c r="D31" s="60">
        <f>VLOOKUP($A31,'Return Data'!$B$7:$R$2292,10,0)</f>
        <v>3.9278</v>
      </c>
      <c r="E31" s="61">
        <f t="shared" si="0"/>
        <v>8</v>
      </c>
      <c r="F31" s="60">
        <f>VLOOKUP($A31,'Return Data'!$B$7:$R$2292,11,0)</f>
        <v>14.905200000000001</v>
      </c>
      <c r="G31" s="61">
        <f t="shared" si="1"/>
        <v>4</v>
      </c>
      <c r="H31" s="60">
        <f>VLOOKUP($A31,'Return Data'!$B$7:$R$2292,12,0)</f>
        <v>11.0334</v>
      </c>
      <c r="I31" s="61">
        <f t="shared" si="2"/>
        <v>1</v>
      </c>
      <c r="J31" s="60">
        <f>VLOOKUP($A31,'Return Data'!$B$7:$R$2292,13,0)</f>
        <v>5.6326000000000001</v>
      </c>
      <c r="K31" s="61">
        <f t="shared" si="3"/>
        <v>2</v>
      </c>
      <c r="L31" s="60">
        <f>VLOOKUP($A31,'Return Data'!$B$7:$R$2292,17,0)</f>
        <v>18.110600000000002</v>
      </c>
      <c r="M31" s="61">
        <f t="shared" si="4"/>
        <v>9</v>
      </c>
      <c r="N31" s="60">
        <f>VLOOKUP($A31,'Return Data'!$B$7:$R$2292,14,0)</f>
        <v>17.360399999999998</v>
      </c>
      <c r="O31" s="61">
        <f t="shared" si="5"/>
        <v>11</v>
      </c>
      <c r="P31" s="60">
        <f>VLOOKUP($A31,'Return Data'!$B$7:$R$2292,15,0)</f>
        <v>12.702500000000001</v>
      </c>
      <c r="Q31" s="61">
        <f t="shared" si="7"/>
        <v>5</v>
      </c>
      <c r="R31" s="60">
        <f>VLOOKUP($A31,'Return Data'!$B$7:$R$2292,16,0)</f>
        <v>16.011399999999998</v>
      </c>
      <c r="S31" s="62">
        <f t="shared" si="6"/>
        <v>10</v>
      </c>
    </row>
    <row r="32" spans="1:19" x14ac:dyDescent="0.3">
      <c r="A32" s="58" t="s">
        <v>882</v>
      </c>
      <c r="B32" s="59">
        <f>VLOOKUP($A32,'Return Data'!$B$7:$R$2292,3,0)</f>
        <v>44942</v>
      </c>
      <c r="C32" s="60">
        <f>VLOOKUP($A32,'Return Data'!$B$7:$R$2292,4,0)</f>
        <v>17.02</v>
      </c>
      <c r="D32" s="60">
        <f>VLOOKUP($A32,'Return Data'!$B$7:$R$2292,10,0)</f>
        <v>-0.70009999999999994</v>
      </c>
      <c r="E32" s="61">
        <f t="shared" si="0"/>
        <v>23</v>
      </c>
      <c r="F32" s="60">
        <f>VLOOKUP($A32,'Return Data'!$B$7:$R$2292,11,0)</f>
        <v>7.5853000000000002</v>
      </c>
      <c r="G32" s="61">
        <f t="shared" si="1"/>
        <v>21</v>
      </c>
      <c r="H32" s="60">
        <f>VLOOKUP($A32,'Return Data'!$B$7:$R$2292,12,0)</f>
        <v>2.0996000000000001</v>
      </c>
      <c r="I32" s="61">
        <f t="shared" si="2"/>
        <v>14</v>
      </c>
      <c r="J32" s="60">
        <f>VLOOKUP($A32,'Return Data'!$B$7:$R$2292,13,0)</f>
        <v>-5.9668999999999999</v>
      </c>
      <c r="K32" s="61">
        <f t="shared" si="3"/>
        <v>21</v>
      </c>
      <c r="L32" s="60">
        <f>VLOOKUP($A32,'Return Data'!$B$7:$R$2292,17,0)</f>
        <v>14.976100000000001</v>
      </c>
      <c r="M32" s="61">
        <f t="shared" si="4"/>
        <v>17</v>
      </c>
      <c r="N32" s="60"/>
      <c r="O32" s="61"/>
      <c r="P32" s="60"/>
      <c r="Q32" s="61"/>
      <c r="R32" s="60">
        <f>VLOOKUP($A32,'Return Data'!$B$7:$R$2292,16,0)</f>
        <v>18.6158</v>
      </c>
      <c r="S32" s="62">
        <f t="shared" si="6"/>
        <v>5</v>
      </c>
    </row>
    <row r="33" spans="1:19" x14ac:dyDescent="0.3">
      <c r="A33" s="58" t="s">
        <v>884</v>
      </c>
      <c r="B33" s="59">
        <f>VLOOKUP($A33,'Return Data'!$B$7:$R$2292,3,0)</f>
        <v>44942</v>
      </c>
      <c r="C33" s="60">
        <f>VLOOKUP($A33,'Return Data'!$B$7:$R$2292,4,0)</f>
        <v>107.90860000000001</v>
      </c>
      <c r="D33" s="60">
        <f>VLOOKUP($A33,'Return Data'!$B$7:$R$2292,10,0)</f>
        <v>4.4856999999999996</v>
      </c>
      <c r="E33" s="61">
        <f t="shared" si="0"/>
        <v>6</v>
      </c>
      <c r="F33" s="60">
        <f>VLOOKUP($A33,'Return Data'!$B$7:$R$2292,11,0)</f>
        <v>11.034800000000001</v>
      </c>
      <c r="G33" s="61">
        <f t="shared" si="1"/>
        <v>11</v>
      </c>
      <c r="H33" s="60">
        <f>VLOOKUP($A33,'Return Data'!$B$7:$R$2292,12,0)</f>
        <v>5.5292000000000003</v>
      </c>
      <c r="I33" s="61">
        <f t="shared" si="2"/>
        <v>8</v>
      </c>
      <c r="J33" s="60">
        <f>VLOOKUP($A33,'Return Data'!$B$7:$R$2292,13,0)</f>
        <v>0.25080000000000002</v>
      </c>
      <c r="K33" s="61">
        <f t="shared" si="3"/>
        <v>9</v>
      </c>
      <c r="L33" s="60">
        <f>VLOOKUP($A33,'Return Data'!$B$7:$R$2292,17,0)</f>
        <v>18.6401</v>
      </c>
      <c r="M33" s="61">
        <f t="shared" si="4"/>
        <v>8</v>
      </c>
      <c r="N33" s="60">
        <f>VLOOKUP($A33,'Return Data'!$B$7:$R$2292,14,0)</f>
        <v>17.760899999999999</v>
      </c>
      <c r="O33" s="61">
        <f t="shared" si="5"/>
        <v>9</v>
      </c>
      <c r="P33" s="60">
        <f>VLOOKUP($A33,'Return Data'!$B$7:$R$2292,15,0)</f>
        <v>9.6601999999999997</v>
      </c>
      <c r="Q33" s="61">
        <f t="shared" si="7"/>
        <v>16</v>
      </c>
      <c r="R33" s="60">
        <f>VLOOKUP($A33,'Return Data'!$B$7:$R$2292,16,0)</f>
        <v>13.0564</v>
      </c>
      <c r="S33" s="62">
        <f t="shared" si="6"/>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2.2514269230769233</v>
      </c>
      <c r="E35" s="69"/>
      <c r="F35" s="70">
        <f>AVERAGE(F8:F33)</f>
        <v>10.221403846153844</v>
      </c>
      <c r="G35" s="69"/>
      <c r="H35" s="70">
        <f>AVERAGE(H8:H33)</f>
        <v>2.4380076923076923</v>
      </c>
      <c r="I35" s="69"/>
      <c r="J35" s="70">
        <f>AVERAGE(J8:J33)</f>
        <v>-2.3238346153846159</v>
      </c>
      <c r="K35" s="69"/>
      <c r="L35" s="70">
        <f>AVERAGE(L8:L33)</f>
        <v>16.094850000000001</v>
      </c>
      <c r="M35" s="69"/>
      <c r="N35" s="70">
        <f>AVERAGE(N8:N33)</f>
        <v>16.393075</v>
      </c>
      <c r="O35" s="69"/>
      <c r="P35" s="70">
        <f>AVERAGE(P8:P33)</f>
        <v>10.577114285714286</v>
      </c>
      <c r="Q35" s="69"/>
      <c r="R35" s="70">
        <f>AVERAGE(R8:R33)</f>
        <v>15.393365384615386</v>
      </c>
      <c r="S35" s="71"/>
    </row>
    <row r="36" spans="1:19" x14ac:dyDescent="0.3">
      <c r="A36" s="68" t="s">
        <v>28</v>
      </c>
      <c r="B36" s="69"/>
      <c r="C36" s="69"/>
      <c r="D36" s="70">
        <f>MIN(D8:D33)</f>
        <v>-3.4091</v>
      </c>
      <c r="E36" s="69"/>
      <c r="F36" s="70">
        <f>MIN(F8:F33)</f>
        <v>0</v>
      </c>
      <c r="G36" s="69"/>
      <c r="H36" s="70">
        <f>MIN(H8:H33)</f>
        <v>-9.0252999999999997</v>
      </c>
      <c r="I36" s="69"/>
      <c r="J36" s="70">
        <f>MIN(J8:J33)</f>
        <v>-18.260000000000002</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7.8914999999999997</v>
      </c>
      <c r="E37" s="73"/>
      <c r="F37" s="74">
        <f>MAX(F8:F33)</f>
        <v>17.347899999999999</v>
      </c>
      <c r="G37" s="73"/>
      <c r="H37" s="74">
        <f>MAX(H8:H33)</f>
        <v>11.0334</v>
      </c>
      <c r="I37" s="73"/>
      <c r="J37" s="74">
        <f>MAX(J8:J33)</f>
        <v>9.6059000000000001</v>
      </c>
      <c r="K37" s="73"/>
      <c r="L37" s="74">
        <f>MAX(L8:L33)</f>
        <v>23.709399999999999</v>
      </c>
      <c r="M37" s="73"/>
      <c r="N37" s="74">
        <f>MAX(N8:N33)</f>
        <v>26.601299999999998</v>
      </c>
      <c r="O37" s="73"/>
      <c r="P37" s="74">
        <f>MAX(P8:P33)</f>
        <v>14.5288</v>
      </c>
      <c r="Q37" s="73"/>
      <c r="R37" s="74">
        <f>MAX(R8:R33)</f>
        <v>22.302800000000001</v>
      </c>
      <c r="S37" s="75"/>
    </row>
    <row r="38" spans="1:19" x14ac:dyDescent="0.3">
      <c r="A38" s="99" t="s">
        <v>428</v>
      </c>
    </row>
    <row r="39" spans="1:19" x14ac:dyDescent="0.3">
      <c r="A39" s="14" t="s">
        <v>340</v>
      </c>
    </row>
  </sheetData>
  <sheetProtection algorithmName="SHA-512" hashValue="QHs/jdrOPcP0zCZd3cXbgk0tRFPos4TxJGJbTzV77Z9tKPmFTbwunOUSKJ6kRSfJcqDnOVRmnV3imp/j1tXrzA==" saltValue="44CJ0jp3wvlQcmWQPq6aH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1714</v>
      </c>
      <c r="B8" s="59">
        <f>VLOOKUP($A8,'Return Data'!$B$7:$R$2292,3,0)</f>
        <v>44942</v>
      </c>
      <c r="C8" s="60">
        <f>VLOOKUP($A8,'Return Data'!$B$7:$R$2292,4,0)</f>
        <v>708.91162260178896</v>
      </c>
      <c r="D8" s="60">
        <f>VLOOKUP($A8,'Return Data'!$B$7:$R$2292,10,0)</f>
        <v>-1.5791999999999999</v>
      </c>
      <c r="E8" s="61">
        <f t="shared" ref="E8:E33" si="0">RANK(D8,D$8:D$33,0)</f>
        <v>24</v>
      </c>
      <c r="F8" s="60">
        <f>VLOOKUP($A8,'Return Data'!$B$7:$R$2292,11,0)</f>
        <v>5.8423999999999996</v>
      </c>
      <c r="G8" s="61">
        <f t="shared" ref="G8:G33" si="1">RANK(F8,F$8:F$33,0)</f>
        <v>22</v>
      </c>
      <c r="H8" s="60">
        <f>VLOOKUP($A8,'Return Data'!$B$7:$R$2292,12,0)</f>
        <v>-9.6166999999999998</v>
      </c>
      <c r="I8" s="61">
        <f t="shared" ref="I8:I33" si="2">RANK(H8,H$8:H$33,0)</f>
        <v>26</v>
      </c>
      <c r="J8" s="60">
        <f>VLOOKUP($A8,'Return Data'!$B$7:$R$2292,13,0)</f>
        <v>-18.963899999999999</v>
      </c>
      <c r="K8" s="61">
        <f t="shared" ref="K8:K32" si="3">RANK(J8,J$8:J$33,0)</f>
        <v>26</v>
      </c>
      <c r="L8" s="60">
        <f>VLOOKUP($A8,'Return Data'!$B$7:$R$2292,17,0)</f>
        <v>6.7145000000000001</v>
      </c>
      <c r="M8" s="61">
        <f t="shared" ref="M8" si="4">RANK(L8,L$8:L$33,0)</f>
        <v>25</v>
      </c>
      <c r="N8" s="60">
        <f>VLOOKUP($A8,'Return Data'!$B$7:$R$2292,14,0)</f>
        <v>10.3865</v>
      </c>
      <c r="O8" s="61">
        <f t="shared" ref="O8" si="5">RANK(N8,N$8:N$33,0)</f>
        <v>23</v>
      </c>
      <c r="P8" s="60">
        <f>VLOOKUP($A8,'Return Data'!$B$7:$R$2292,15,0)</f>
        <v>5.8207000000000004</v>
      </c>
      <c r="Q8" s="61">
        <f t="shared" ref="Q8" si="6">RANK(P8,P$8:P$33,0)</f>
        <v>20</v>
      </c>
      <c r="R8" s="60">
        <f>VLOOKUP($A8,'Return Data'!$B$7:$R$2292,16,0)</f>
        <v>16.7516</v>
      </c>
      <c r="S8" s="62">
        <f t="shared" ref="S8" si="7">RANK(R8,R$8:R$33,0)</f>
        <v>10</v>
      </c>
    </row>
    <row r="9" spans="1:20" x14ac:dyDescent="0.3">
      <c r="A9" s="58" t="s">
        <v>845</v>
      </c>
      <c r="B9" s="59">
        <f>VLOOKUP($A9,'Return Data'!$B$7:$R$2292,3,0)</f>
        <v>44942</v>
      </c>
      <c r="C9" s="60">
        <f>VLOOKUP($A9,'Return Data'!$B$7:$R$2292,4,0)</f>
        <v>19.04</v>
      </c>
      <c r="D9" s="60">
        <f>VLOOKUP($A9,'Return Data'!$B$7:$R$2292,10,0)</f>
        <v>-3.7898000000000001</v>
      </c>
      <c r="E9" s="61">
        <f t="shared" si="0"/>
        <v>26</v>
      </c>
      <c r="F9" s="60">
        <f>VLOOKUP($A9,'Return Data'!$B$7:$R$2292,11,0)</f>
        <v>2.9188999999999998</v>
      </c>
      <c r="G9" s="61">
        <f t="shared" si="1"/>
        <v>25</v>
      </c>
      <c r="H9" s="60">
        <f>VLOOKUP($A9,'Return Data'!$B$7:$R$2292,12,0)</f>
        <v>-7.7965999999999998</v>
      </c>
      <c r="I9" s="61">
        <f t="shared" si="2"/>
        <v>25</v>
      </c>
      <c r="J9" s="60">
        <f>VLOOKUP($A9,'Return Data'!$B$7:$R$2292,13,0)</f>
        <v>-12.5402</v>
      </c>
      <c r="K9" s="61">
        <f t="shared" si="3"/>
        <v>25</v>
      </c>
      <c r="L9" s="60">
        <f>VLOOKUP($A9,'Return Data'!$B$7:$R$2292,17,0)</f>
        <v>13.023199999999999</v>
      </c>
      <c r="M9" s="61">
        <f t="shared" ref="M9:M33" si="8">RANK(L9,L$8:L$33,0)</f>
        <v>20</v>
      </c>
      <c r="N9" s="60">
        <f>VLOOKUP($A9,'Return Data'!$B$7:$R$2292,14,0)</f>
        <v>16.200800000000001</v>
      </c>
      <c r="O9" s="61">
        <f t="shared" ref="O9:O33" si="9">RANK(N9,N$8:N$33,0)</f>
        <v>9</v>
      </c>
      <c r="P9" s="60"/>
      <c r="Q9" s="61"/>
      <c r="R9" s="60">
        <f>VLOOKUP($A9,'Return Data'!$B$7:$R$2292,16,0)</f>
        <v>16.4085</v>
      </c>
      <c r="S9" s="62">
        <f t="shared" ref="S9:S33" si="10">RANK(R9,R$8:R$33,0)</f>
        <v>11</v>
      </c>
    </row>
    <row r="10" spans="1:20" x14ac:dyDescent="0.3">
      <c r="A10" s="58" t="s">
        <v>1976</v>
      </c>
      <c r="B10" s="59">
        <f>VLOOKUP($A10,'Return Data'!$B$7:$R$2292,3,0)</f>
        <v>44942</v>
      </c>
      <c r="C10" s="60">
        <f>VLOOKUP($A10,'Return Data'!$B$7:$R$2292,4,0)</f>
        <v>56.56</v>
      </c>
      <c r="D10" s="60">
        <f>VLOOKUP($A10,'Return Data'!$B$7:$R$2292,10,0)</f>
        <v>3.6086999999999998</v>
      </c>
      <c r="E10" s="61">
        <f t="shared" si="0"/>
        <v>9</v>
      </c>
      <c r="F10" s="60">
        <f>VLOOKUP($A10,'Return Data'!$B$7:$R$2292,11,0)</f>
        <v>11.9778</v>
      </c>
      <c r="G10" s="61">
        <f t="shared" si="1"/>
        <v>8</v>
      </c>
      <c r="H10" s="60">
        <f>VLOOKUP($A10,'Return Data'!$B$7:$R$2292,12,0)</f>
        <v>4.1044999999999998</v>
      </c>
      <c r="I10" s="61">
        <f t="shared" si="2"/>
        <v>10</v>
      </c>
      <c r="J10" s="60">
        <f>VLOOKUP($A10,'Return Data'!$B$7:$R$2292,13,0)</f>
        <v>-2.8845999999999998</v>
      </c>
      <c r="K10" s="61">
        <f t="shared" si="3"/>
        <v>11</v>
      </c>
      <c r="L10" s="60">
        <f>VLOOKUP($A10,'Return Data'!$B$7:$R$2292,17,0)</f>
        <v>14.587400000000001</v>
      </c>
      <c r="M10" s="61">
        <f t="shared" si="8"/>
        <v>14</v>
      </c>
      <c r="N10" s="60">
        <f>VLOOKUP($A10,'Return Data'!$B$7:$R$2292,14,0)</f>
        <v>15.5984</v>
      </c>
      <c r="O10" s="61">
        <f t="shared" si="9"/>
        <v>13</v>
      </c>
      <c r="P10" s="60">
        <f>VLOOKUP($A10,'Return Data'!$B$7:$R$2292,15,0)</f>
        <v>7.4290000000000003</v>
      </c>
      <c r="Q10" s="61">
        <f t="shared" ref="Q10:Q33" si="11">RANK(P10,P$8:P$33,0)</f>
        <v>18</v>
      </c>
      <c r="R10" s="60">
        <f>VLOOKUP($A10,'Return Data'!$B$7:$R$2292,16,0)</f>
        <v>12.9329</v>
      </c>
      <c r="S10" s="62">
        <f t="shared" si="10"/>
        <v>16</v>
      </c>
    </row>
    <row r="11" spans="1:20" x14ac:dyDescent="0.3">
      <c r="A11" s="58" t="s">
        <v>847</v>
      </c>
      <c r="B11" s="59">
        <f>VLOOKUP($A11,'Return Data'!$B$7:$R$2292,3,0)</f>
        <v>44942</v>
      </c>
      <c r="C11" s="60">
        <f>VLOOKUP($A11,'Return Data'!$B$7:$R$2292,4,0)</f>
        <v>159.76</v>
      </c>
      <c r="D11" s="60">
        <f>VLOOKUP($A11,'Return Data'!$B$7:$R$2292,10,0)</f>
        <v>-0.44869999999999999</v>
      </c>
      <c r="E11" s="61">
        <f t="shared" si="0"/>
        <v>22</v>
      </c>
      <c r="F11" s="60">
        <f>VLOOKUP($A11,'Return Data'!$B$7:$R$2292,11,0)</f>
        <v>7.0490000000000004</v>
      </c>
      <c r="G11" s="61">
        <f t="shared" si="1"/>
        <v>20</v>
      </c>
      <c r="H11" s="60">
        <f>VLOOKUP($A11,'Return Data'!$B$7:$R$2292,12,0)</f>
        <v>-0.20610000000000001</v>
      </c>
      <c r="I11" s="61">
        <f t="shared" si="2"/>
        <v>18</v>
      </c>
      <c r="J11" s="60">
        <f>VLOOKUP($A11,'Return Data'!$B$7:$R$2292,13,0)</f>
        <v>-6.8780999999999999</v>
      </c>
      <c r="K11" s="61">
        <f t="shared" si="3"/>
        <v>20</v>
      </c>
      <c r="L11" s="60">
        <f>VLOOKUP($A11,'Return Data'!$B$7:$R$2292,17,0)</f>
        <v>13.441800000000001</v>
      </c>
      <c r="M11" s="61">
        <f t="shared" si="8"/>
        <v>19</v>
      </c>
      <c r="N11" s="60">
        <f>VLOOKUP($A11,'Return Data'!$B$7:$R$2292,14,0)</f>
        <v>16.803899999999999</v>
      </c>
      <c r="O11" s="61">
        <f t="shared" si="9"/>
        <v>7</v>
      </c>
      <c r="P11" s="60">
        <f>VLOOKUP($A11,'Return Data'!$B$7:$R$2292,15,0)</f>
        <v>10.3226</v>
      </c>
      <c r="Q11" s="61">
        <f t="shared" si="11"/>
        <v>9</v>
      </c>
      <c r="R11" s="60">
        <f>VLOOKUP($A11,'Return Data'!$B$7:$R$2292,16,0)</f>
        <v>16.780999999999999</v>
      </c>
      <c r="S11" s="62">
        <f t="shared" si="10"/>
        <v>9</v>
      </c>
    </row>
    <row r="12" spans="1:20" x14ac:dyDescent="0.3">
      <c r="A12" s="58" t="s">
        <v>849</v>
      </c>
      <c r="B12" s="59">
        <f>VLOOKUP($A12,'Return Data'!$B$7:$R$2292,3,0)</f>
        <v>44942</v>
      </c>
      <c r="C12" s="60">
        <f>VLOOKUP($A12,'Return Data'!$B$7:$R$2292,4,0)</f>
        <v>367.39699999999999</v>
      </c>
      <c r="D12" s="60">
        <f>VLOOKUP($A12,'Return Data'!$B$7:$R$2292,10,0)</f>
        <v>4.6738999999999997</v>
      </c>
      <c r="E12" s="61">
        <f t="shared" si="0"/>
        <v>4</v>
      </c>
      <c r="F12" s="60">
        <f>VLOOKUP($A12,'Return Data'!$B$7:$R$2292,11,0)</f>
        <v>11.8667</v>
      </c>
      <c r="G12" s="61">
        <f t="shared" si="1"/>
        <v>9</v>
      </c>
      <c r="H12" s="60">
        <f>VLOOKUP($A12,'Return Data'!$B$7:$R$2292,12,0)</f>
        <v>5.3018000000000001</v>
      </c>
      <c r="I12" s="61">
        <f t="shared" si="2"/>
        <v>6</v>
      </c>
      <c r="J12" s="60">
        <f>VLOOKUP($A12,'Return Data'!$B$7:$R$2292,13,0)</f>
        <v>-8.6999999999999994E-3</v>
      </c>
      <c r="K12" s="61">
        <f t="shared" si="3"/>
        <v>9</v>
      </c>
      <c r="L12" s="60">
        <f>VLOOKUP($A12,'Return Data'!$B$7:$R$2292,17,0)</f>
        <v>14.171900000000001</v>
      </c>
      <c r="M12" s="61">
        <f t="shared" si="8"/>
        <v>15</v>
      </c>
      <c r="N12" s="60">
        <f>VLOOKUP($A12,'Return Data'!$B$7:$R$2292,14,0)</f>
        <v>15.16</v>
      </c>
      <c r="O12" s="61">
        <f t="shared" si="9"/>
        <v>15</v>
      </c>
      <c r="P12" s="60">
        <f>VLOOKUP($A12,'Return Data'!$B$7:$R$2292,15,0)</f>
        <v>9.7664000000000009</v>
      </c>
      <c r="Q12" s="61">
        <f t="shared" si="11"/>
        <v>11</v>
      </c>
      <c r="R12" s="60">
        <f>VLOOKUP($A12,'Return Data'!$B$7:$R$2292,16,0)</f>
        <v>17.2181</v>
      </c>
      <c r="S12" s="62">
        <f t="shared" si="10"/>
        <v>8</v>
      </c>
    </row>
    <row r="13" spans="1:20" x14ac:dyDescent="0.3">
      <c r="A13" s="58" t="s">
        <v>851</v>
      </c>
      <c r="B13" s="59">
        <f>VLOOKUP($A13,'Return Data'!$B$7:$R$2292,3,0)</f>
        <v>44942</v>
      </c>
      <c r="C13" s="60">
        <f>VLOOKUP($A13,'Return Data'!$B$7:$R$2292,4,0)</f>
        <v>53.057000000000002</v>
      </c>
      <c r="D13" s="60">
        <f>VLOOKUP($A13,'Return Data'!$B$7:$R$2292,10,0)</f>
        <v>0.26650000000000001</v>
      </c>
      <c r="E13" s="61">
        <f t="shared" si="0"/>
        <v>19</v>
      </c>
      <c r="F13" s="60">
        <f>VLOOKUP($A13,'Return Data'!$B$7:$R$2292,11,0)</f>
        <v>8.8840000000000003</v>
      </c>
      <c r="G13" s="61">
        <f t="shared" si="1"/>
        <v>16</v>
      </c>
      <c r="H13" s="60">
        <f>VLOOKUP($A13,'Return Data'!$B$7:$R$2292,12,0)</f>
        <v>1.2867</v>
      </c>
      <c r="I13" s="61">
        <f t="shared" si="2"/>
        <v>13</v>
      </c>
      <c r="J13" s="60">
        <f>VLOOKUP($A13,'Return Data'!$B$7:$R$2292,13,0)</f>
        <v>-3.7427000000000001</v>
      </c>
      <c r="K13" s="61">
        <f t="shared" si="3"/>
        <v>13</v>
      </c>
      <c r="L13" s="60">
        <f>VLOOKUP($A13,'Return Data'!$B$7:$R$2292,17,0)</f>
        <v>14.702400000000001</v>
      </c>
      <c r="M13" s="61">
        <f t="shared" si="8"/>
        <v>13</v>
      </c>
      <c r="N13" s="60">
        <f>VLOOKUP($A13,'Return Data'!$B$7:$R$2292,14,0)</f>
        <v>16.128299999999999</v>
      </c>
      <c r="O13" s="61">
        <f t="shared" si="9"/>
        <v>11</v>
      </c>
      <c r="P13" s="60">
        <f>VLOOKUP($A13,'Return Data'!$B$7:$R$2292,15,0)</f>
        <v>11.1129</v>
      </c>
      <c r="Q13" s="61">
        <f t="shared" si="11"/>
        <v>8</v>
      </c>
      <c r="R13" s="60">
        <f>VLOOKUP($A13,'Return Data'!$B$7:$R$2292,16,0)</f>
        <v>11.288399999999999</v>
      </c>
      <c r="S13" s="62">
        <f t="shared" si="10"/>
        <v>25</v>
      </c>
    </row>
    <row r="14" spans="1:20" x14ac:dyDescent="0.3">
      <c r="A14" s="58" t="s">
        <v>852</v>
      </c>
      <c r="B14" s="59">
        <f>VLOOKUP($A14,'Return Data'!$B$7:$R$2292,3,0)</f>
        <v>44942</v>
      </c>
      <c r="C14" s="60">
        <f>VLOOKUP($A14,'Return Data'!$B$7:$R$2292,4,0)</f>
        <v>119.72329999999999</v>
      </c>
      <c r="D14" s="60">
        <f>VLOOKUP($A14,'Return Data'!$B$7:$R$2292,10,0)</f>
        <v>0.3967</v>
      </c>
      <c r="E14" s="61">
        <f t="shared" si="0"/>
        <v>18</v>
      </c>
      <c r="F14" s="60">
        <f>VLOOKUP($A14,'Return Data'!$B$7:$R$2292,11,0)</f>
        <v>4.4587000000000003</v>
      </c>
      <c r="G14" s="61">
        <f t="shared" si="1"/>
        <v>23</v>
      </c>
      <c r="H14" s="60">
        <f>VLOOKUP($A14,'Return Data'!$B$7:$R$2292,12,0)</f>
        <v>-1.8134999999999999</v>
      </c>
      <c r="I14" s="61">
        <f t="shared" si="2"/>
        <v>22</v>
      </c>
      <c r="J14" s="60">
        <f>VLOOKUP($A14,'Return Data'!$B$7:$R$2292,13,0)</f>
        <v>-8.0104000000000006</v>
      </c>
      <c r="K14" s="61">
        <f t="shared" si="3"/>
        <v>22</v>
      </c>
      <c r="L14" s="60">
        <f>VLOOKUP($A14,'Return Data'!$B$7:$R$2292,17,0)</f>
        <v>12.1431</v>
      </c>
      <c r="M14" s="61">
        <f t="shared" si="8"/>
        <v>21</v>
      </c>
      <c r="N14" s="60">
        <f>VLOOKUP($A14,'Return Data'!$B$7:$R$2292,14,0)</f>
        <v>13.147</v>
      </c>
      <c r="O14" s="61">
        <f t="shared" si="9"/>
        <v>19</v>
      </c>
      <c r="P14" s="60">
        <f>VLOOKUP($A14,'Return Data'!$B$7:$R$2292,15,0)</f>
        <v>7.8483000000000001</v>
      </c>
      <c r="Q14" s="61">
        <f t="shared" si="11"/>
        <v>17</v>
      </c>
      <c r="R14" s="60">
        <f>VLOOKUP($A14,'Return Data'!$B$7:$R$2292,16,0)</f>
        <v>14.8881</v>
      </c>
      <c r="S14" s="62">
        <f t="shared" si="10"/>
        <v>12</v>
      </c>
    </row>
    <row r="15" spans="1:20" x14ac:dyDescent="0.3">
      <c r="A15" s="58" t="s">
        <v>1830</v>
      </c>
      <c r="B15" s="59">
        <f>VLOOKUP($A15,'Return Data'!$B$7:$R$2292,3,0)</f>
        <v>44942</v>
      </c>
      <c r="C15" s="60">
        <f>VLOOKUP($A15,'Return Data'!$B$7:$R$2292,4,0)</f>
        <v>268.35787292740002</v>
      </c>
      <c r="D15" s="60">
        <f>VLOOKUP($A15,'Return Data'!$B$7:$R$2292,10,0)</f>
        <v>3.9108999999999998</v>
      </c>
      <c r="E15" s="61">
        <f t="shared" si="0"/>
        <v>7</v>
      </c>
      <c r="F15" s="60">
        <f>VLOOKUP($A15,'Return Data'!$B$7:$R$2292,11,0)</f>
        <v>11.4405</v>
      </c>
      <c r="G15" s="61">
        <f t="shared" si="1"/>
        <v>10</v>
      </c>
      <c r="H15" s="60">
        <f>VLOOKUP($A15,'Return Data'!$B$7:$R$2292,12,0)</f>
        <v>4.6779000000000002</v>
      </c>
      <c r="I15" s="61">
        <f t="shared" si="2"/>
        <v>9</v>
      </c>
      <c r="J15" s="60">
        <f>VLOOKUP($A15,'Return Data'!$B$7:$R$2292,13,0)</f>
        <v>2.3586</v>
      </c>
      <c r="K15" s="61">
        <f t="shared" si="3"/>
        <v>4</v>
      </c>
      <c r="L15" s="60">
        <f>VLOOKUP($A15,'Return Data'!$B$7:$R$2292,17,0)</f>
        <v>20.591799999999999</v>
      </c>
      <c r="M15" s="61">
        <f t="shared" si="8"/>
        <v>3</v>
      </c>
      <c r="N15" s="60">
        <f>VLOOKUP($A15,'Return Data'!$B$7:$R$2292,14,0)</f>
        <v>18.639900000000001</v>
      </c>
      <c r="O15" s="61">
        <f t="shared" si="9"/>
        <v>4</v>
      </c>
      <c r="P15" s="60">
        <f>VLOOKUP($A15,'Return Data'!$B$7:$R$2292,15,0)</f>
        <v>11.8728</v>
      </c>
      <c r="Q15" s="61">
        <f t="shared" si="11"/>
        <v>3</v>
      </c>
      <c r="R15" s="60">
        <f>VLOOKUP($A15,'Return Data'!$B$7:$R$2292,16,0)</f>
        <v>12.043699999999999</v>
      </c>
      <c r="S15" s="62">
        <f t="shared" si="10"/>
        <v>21</v>
      </c>
    </row>
    <row r="16" spans="1:20" x14ac:dyDescent="0.3">
      <c r="A16" t="s">
        <v>2032</v>
      </c>
      <c r="B16" s="59">
        <f>VLOOKUP($A16,'Return Data'!$B$7:$R$2292,3,0)</f>
        <v>44942</v>
      </c>
      <c r="C16" s="60">
        <f>VLOOKUP($A16,'Return Data'!$B$7:$R$2292,4,0)</f>
        <v>15.452400000000001</v>
      </c>
      <c r="D16" s="60">
        <f>VLOOKUP($A16,'Return Data'!$B$7:$R$2292,10,0)</f>
        <v>0.64280000000000004</v>
      </c>
      <c r="E16" s="61">
        <f t="shared" si="0"/>
        <v>17</v>
      </c>
      <c r="F16" s="60">
        <f>VLOOKUP($A16,'Return Data'!$B$7:$R$2292,11,0)</f>
        <v>7.6147</v>
      </c>
      <c r="G16" s="61">
        <f t="shared" si="1"/>
        <v>19</v>
      </c>
      <c r="H16" s="60">
        <f>VLOOKUP($A16,'Return Data'!$B$7:$R$2292,12,0)</f>
        <v>-2.0748000000000002</v>
      </c>
      <c r="I16" s="61">
        <f t="shared" si="2"/>
        <v>23</v>
      </c>
      <c r="J16" s="60">
        <f>VLOOKUP($A16,'Return Data'!$B$7:$R$2292,13,0)</f>
        <v>-9.1814999999999998</v>
      </c>
      <c r="K16" s="61">
        <f t="shared" si="3"/>
        <v>24</v>
      </c>
      <c r="L16" s="60">
        <f>VLOOKUP($A16,'Return Data'!$B$7:$R$2292,17,0)</f>
        <v>11.461</v>
      </c>
      <c r="M16" s="61">
        <f t="shared" si="8"/>
        <v>23</v>
      </c>
      <c r="N16" s="60">
        <f>VLOOKUP($A16,'Return Data'!$B$7:$R$2292,14,0)</f>
        <v>12.609400000000001</v>
      </c>
      <c r="O16" s="61">
        <f t="shared" si="9"/>
        <v>20</v>
      </c>
      <c r="P16" s="60"/>
      <c r="Q16" s="61"/>
      <c r="R16" s="60">
        <f>VLOOKUP($A16,'Return Data'!$B$7:$R$2292,16,0)</f>
        <v>12.1059</v>
      </c>
      <c r="S16" s="62">
        <f t="shared" si="10"/>
        <v>19</v>
      </c>
    </row>
    <row r="17" spans="1:19" x14ac:dyDescent="0.3">
      <c r="A17" s="58" t="s">
        <v>854</v>
      </c>
      <c r="B17" s="59">
        <f>VLOOKUP($A17,'Return Data'!$B$7:$R$2292,3,0)</f>
        <v>44942</v>
      </c>
      <c r="C17" s="60">
        <f>VLOOKUP($A17,'Return Data'!$B$7:$R$2292,4,0)</f>
        <v>584.66</v>
      </c>
      <c r="D17" s="60">
        <f>VLOOKUP($A17,'Return Data'!$B$7:$R$2292,10,0)</f>
        <v>4.7571000000000003</v>
      </c>
      <c r="E17" s="61">
        <f t="shared" si="0"/>
        <v>3</v>
      </c>
      <c r="F17" s="60">
        <f>VLOOKUP($A17,'Return Data'!$B$7:$R$2292,11,0)</f>
        <v>13.242599999999999</v>
      </c>
      <c r="G17" s="61">
        <f t="shared" si="1"/>
        <v>6</v>
      </c>
      <c r="H17" s="60">
        <f>VLOOKUP($A17,'Return Data'!$B$7:$R$2292,12,0)</f>
        <v>6.4566999999999997</v>
      </c>
      <c r="I17" s="61">
        <f t="shared" si="2"/>
        <v>4</v>
      </c>
      <c r="J17" s="60">
        <f>VLOOKUP($A17,'Return Data'!$B$7:$R$2292,13,0)</f>
        <v>4.4801000000000002</v>
      </c>
      <c r="K17" s="61">
        <f t="shared" si="3"/>
        <v>2</v>
      </c>
      <c r="L17" s="60">
        <f>VLOOKUP($A17,'Return Data'!$B$7:$R$2292,17,0)</f>
        <v>22.056999999999999</v>
      </c>
      <c r="M17" s="61">
        <f t="shared" si="8"/>
        <v>1</v>
      </c>
      <c r="N17" s="60">
        <f>VLOOKUP($A17,'Return Data'!$B$7:$R$2292,14,0)</f>
        <v>19.591100000000001</v>
      </c>
      <c r="O17" s="61">
        <f t="shared" si="9"/>
        <v>2</v>
      </c>
      <c r="P17" s="60">
        <f>VLOOKUP($A17,'Return Data'!$B$7:$R$2292,15,0)</f>
        <v>11.583399999999999</v>
      </c>
      <c r="Q17" s="61">
        <f t="shared" si="11"/>
        <v>7</v>
      </c>
      <c r="R17" s="60">
        <f>VLOOKUP($A17,'Return Data'!$B$7:$R$2292,16,0)</f>
        <v>18.032499999999999</v>
      </c>
      <c r="S17" s="62">
        <f t="shared" si="10"/>
        <v>3</v>
      </c>
    </row>
    <row r="18" spans="1:19" x14ac:dyDescent="0.3">
      <c r="A18" s="58" t="s">
        <v>857</v>
      </c>
      <c r="B18" s="59">
        <f>VLOOKUP($A18,'Return Data'!$B$7:$R$2292,3,0)</f>
        <v>44942</v>
      </c>
      <c r="C18" s="60">
        <f>VLOOKUP($A18,'Return Data'!$B$7:$R$2292,4,0)</f>
        <v>73.852999999999994</v>
      </c>
      <c r="D18" s="60">
        <f>VLOOKUP($A18,'Return Data'!$B$7:$R$2292,10,0)</f>
        <v>5.6749000000000001</v>
      </c>
      <c r="E18" s="61">
        <f t="shared" si="0"/>
        <v>2</v>
      </c>
      <c r="F18" s="60">
        <f>VLOOKUP($A18,'Return Data'!$B$7:$R$2292,11,0)</f>
        <v>14.6252</v>
      </c>
      <c r="G18" s="61">
        <f t="shared" si="1"/>
        <v>3</v>
      </c>
      <c r="H18" s="60">
        <f>VLOOKUP($A18,'Return Data'!$B$7:$R$2292,12,0)</f>
        <v>6.5239000000000003</v>
      </c>
      <c r="I18" s="61">
        <f t="shared" si="2"/>
        <v>3</v>
      </c>
      <c r="J18" s="60">
        <f>VLOOKUP($A18,'Return Data'!$B$7:$R$2292,13,0)</f>
        <v>1.0716000000000001</v>
      </c>
      <c r="K18" s="61">
        <f t="shared" si="3"/>
        <v>6</v>
      </c>
      <c r="L18" s="60">
        <f>VLOOKUP($A18,'Return Data'!$B$7:$R$2292,17,0)</f>
        <v>16.609200000000001</v>
      </c>
      <c r="M18" s="61">
        <f t="shared" si="8"/>
        <v>10</v>
      </c>
      <c r="N18" s="60">
        <f>VLOOKUP($A18,'Return Data'!$B$7:$R$2292,14,0)</f>
        <v>16.1846</v>
      </c>
      <c r="O18" s="61">
        <f t="shared" si="9"/>
        <v>10</v>
      </c>
      <c r="P18" s="60">
        <f>VLOOKUP($A18,'Return Data'!$B$7:$R$2292,15,0)</f>
        <v>9.3215000000000003</v>
      </c>
      <c r="Q18" s="61">
        <f t="shared" si="11"/>
        <v>13</v>
      </c>
      <c r="R18" s="60">
        <f>VLOOKUP($A18,'Return Data'!$B$7:$R$2292,16,0)</f>
        <v>12.1412</v>
      </c>
      <c r="S18" s="62">
        <f t="shared" si="10"/>
        <v>18</v>
      </c>
    </row>
    <row r="19" spans="1:19" x14ac:dyDescent="0.3">
      <c r="A19" s="58" t="s">
        <v>858</v>
      </c>
      <c r="B19" s="59">
        <f>VLOOKUP($A19,'Return Data'!$B$7:$R$2292,3,0)</f>
        <v>44942</v>
      </c>
      <c r="C19" s="60">
        <f>VLOOKUP($A19,'Return Data'!$B$7:$R$2292,4,0)</f>
        <v>52.43</v>
      </c>
      <c r="D19" s="60">
        <f>VLOOKUP($A19,'Return Data'!$B$7:$R$2292,10,0)</f>
        <v>1.9443999999999999</v>
      </c>
      <c r="E19" s="61">
        <f t="shared" si="0"/>
        <v>15</v>
      </c>
      <c r="F19" s="60">
        <f>VLOOKUP($A19,'Return Data'!$B$7:$R$2292,11,0)</f>
        <v>10.054600000000001</v>
      </c>
      <c r="G19" s="61">
        <f t="shared" si="1"/>
        <v>12</v>
      </c>
      <c r="H19" s="60">
        <f>VLOOKUP($A19,'Return Data'!$B$7:$R$2292,12,0)</f>
        <v>1.9641999999999999</v>
      </c>
      <c r="I19" s="61">
        <f t="shared" si="2"/>
        <v>12</v>
      </c>
      <c r="J19" s="60">
        <f>VLOOKUP($A19,'Return Data'!$B$7:$R$2292,13,0)</f>
        <v>-5.3097000000000003</v>
      </c>
      <c r="K19" s="61">
        <f t="shared" si="3"/>
        <v>17</v>
      </c>
      <c r="L19" s="60">
        <f>VLOOKUP($A19,'Return Data'!$B$7:$R$2292,17,0)</f>
        <v>10.6128</v>
      </c>
      <c r="M19" s="61">
        <f t="shared" si="8"/>
        <v>24</v>
      </c>
      <c r="N19" s="60">
        <f>VLOOKUP($A19,'Return Data'!$B$7:$R$2292,14,0)</f>
        <v>12.097200000000001</v>
      </c>
      <c r="O19" s="61">
        <f t="shared" si="9"/>
        <v>22</v>
      </c>
      <c r="P19" s="60">
        <f>VLOOKUP($A19,'Return Data'!$B$7:$R$2292,15,0)</f>
        <v>9.6828000000000003</v>
      </c>
      <c r="Q19" s="61">
        <f t="shared" si="11"/>
        <v>12</v>
      </c>
      <c r="R19" s="60">
        <f>VLOOKUP($A19,'Return Data'!$B$7:$R$2292,16,0)</f>
        <v>11.3209</v>
      </c>
      <c r="S19" s="62">
        <f t="shared" si="10"/>
        <v>23</v>
      </c>
    </row>
    <row r="20" spans="1:19" x14ac:dyDescent="0.3">
      <c r="A20" s="58" t="s">
        <v>860</v>
      </c>
      <c r="B20" s="59">
        <f>VLOOKUP($A20,'Return Data'!$B$7:$R$2292,3,0)</f>
        <v>44942</v>
      </c>
      <c r="C20" s="60">
        <f>VLOOKUP($A20,'Return Data'!$B$7:$R$2292,4,0)</f>
        <v>206.87899999999999</v>
      </c>
      <c r="D20" s="60">
        <f>VLOOKUP($A20,'Return Data'!$B$7:$R$2292,10,0)</f>
        <v>3.379</v>
      </c>
      <c r="E20" s="61">
        <f t="shared" si="0"/>
        <v>10</v>
      </c>
      <c r="F20" s="60">
        <f>VLOOKUP($A20,'Return Data'!$B$7:$R$2292,11,0)</f>
        <v>12.002700000000001</v>
      </c>
      <c r="G20" s="61">
        <f t="shared" si="1"/>
        <v>7</v>
      </c>
      <c r="H20" s="60">
        <f>VLOOKUP($A20,'Return Data'!$B$7:$R$2292,12,0)</f>
        <v>3.0346000000000002</v>
      </c>
      <c r="I20" s="61">
        <f t="shared" si="2"/>
        <v>11</v>
      </c>
      <c r="J20" s="60">
        <f>VLOOKUP($A20,'Return Data'!$B$7:$R$2292,13,0)</f>
        <v>1.0165999999999999</v>
      </c>
      <c r="K20" s="61">
        <f t="shared" si="3"/>
        <v>7</v>
      </c>
      <c r="L20" s="60">
        <f>VLOOKUP($A20,'Return Data'!$B$7:$R$2292,17,0)</f>
        <v>15.5594</v>
      </c>
      <c r="M20" s="61">
        <f t="shared" si="8"/>
        <v>12</v>
      </c>
      <c r="N20" s="60">
        <f>VLOOKUP($A20,'Return Data'!$B$7:$R$2292,14,0)</f>
        <v>15.9472</v>
      </c>
      <c r="O20" s="61">
        <f t="shared" si="9"/>
        <v>12</v>
      </c>
      <c r="P20" s="60">
        <f>VLOOKUP($A20,'Return Data'!$B$7:$R$2292,15,0)</f>
        <v>11.5844</v>
      </c>
      <c r="Q20" s="61">
        <f t="shared" si="11"/>
        <v>6</v>
      </c>
      <c r="R20" s="60">
        <f>VLOOKUP($A20,'Return Data'!$B$7:$R$2292,16,0)</f>
        <v>17.935600000000001</v>
      </c>
      <c r="S20" s="62">
        <f t="shared" si="10"/>
        <v>4</v>
      </c>
    </row>
    <row r="21" spans="1:19" x14ac:dyDescent="0.3">
      <c r="A21" s="58" t="s">
        <v>863</v>
      </c>
      <c r="B21" s="59">
        <f>VLOOKUP($A21,'Return Data'!$B$7:$R$2292,3,0)</f>
        <v>0</v>
      </c>
      <c r="C21" s="60">
        <f>VLOOKUP($A21,'Return Data'!$B$7:$R$2292,4,0)</f>
        <v>0</v>
      </c>
      <c r="D21" s="60">
        <f>VLOOKUP($A21,'Return Data'!$B$7:$R$2292,10,0)</f>
        <v>0</v>
      </c>
      <c r="E21" s="61">
        <f t="shared" si="0"/>
        <v>20</v>
      </c>
      <c r="F21" s="60">
        <f>VLOOKUP($A21,'Return Data'!$B$7:$R$2292,11,0)</f>
        <v>0</v>
      </c>
      <c r="G21" s="61">
        <f t="shared" si="1"/>
        <v>26</v>
      </c>
      <c r="H21" s="60">
        <f>VLOOKUP($A21,'Return Data'!$B$7:$R$2292,12,0)</f>
        <v>0</v>
      </c>
      <c r="I21" s="61">
        <f t="shared" si="2"/>
        <v>17</v>
      </c>
      <c r="J21" s="60">
        <f>VLOOKUP($A21,'Return Data'!$B$7:$R$2292,13,0)</f>
        <v>0</v>
      </c>
      <c r="K21" s="61">
        <f t="shared" si="3"/>
        <v>8</v>
      </c>
      <c r="L21" s="60">
        <f>VLOOKUP($A21,'Return Data'!$B$7:$R$2292,17,0)</f>
        <v>0</v>
      </c>
      <c r="M21" s="61">
        <f t="shared" si="8"/>
        <v>26</v>
      </c>
      <c r="N21" s="60">
        <f>VLOOKUP($A21,'Return Data'!$B$7:$R$2292,14,0)</f>
        <v>0</v>
      </c>
      <c r="O21" s="61">
        <f t="shared" si="9"/>
        <v>24</v>
      </c>
      <c r="P21" s="60">
        <f>VLOOKUP($A21,'Return Data'!$B$7:$R$2292,15,0)</f>
        <v>0</v>
      </c>
      <c r="Q21" s="61">
        <f t="shared" si="11"/>
        <v>21</v>
      </c>
      <c r="R21" s="60">
        <f>VLOOKUP($A21,'Return Data'!$B$7:$R$2292,16,0)</f>
        <v>0</v>
      </c>
      <c r="S21" s="62">
        <f t="shared" si="10"/>
        <v>26</v>
      </c>
    </row>
    <row r="22" spans="1:19" x14ac:dyDescent="0.3">
      <c r="A22" s="58" t="s">
        <v>865</v>
      </c>
      <c r="B22" s="59">
        <f>VLOOKUP($A22,'Return Data'!$B$7:$R$2292,3,0)</f>
        <v>44942</v>
      </c>
      <c r="C22" s="60">
        <f>VLOOKUP($A22,'Return Data'!$B$7:$R$2292,4,0)</f>
        <v>23.585000000000001</v>
      </c>
      <c r="D22" s="60">
        <f>VLOOKUP($A22,'Return Data'!$B$7:$R$2292,10,0)</f>
        <v>-3.0783999999999998</v>
      </c>
      <c r="E22" s="61">
        <f t="shared" si="0"/>
        <v>25</v>
      </c>
      <c r="F22" s="60">
        <f>VLOOKUP($A22,'Return Data'!$B$7:$R$2292,11,0)</f>
        <v>3.7789000000000001</v>
      </c>
      <c r="G22" s="61">
        <f t="shared" si="1"/>
        <v>24</v>
      </c>
      <c r="H22" s="60">
        <f>VLOOKUP($A22,'Return Data'!$B$7:$R$2292,12,0)</f>
        <v>-3.7425999999999999</v>
      </c>
      <c r="I22" s="61">
        <f t="shared" si="2"/>
        <v>24</v>
      </c>
      <c r="J22" s="60">
        <f>VLOOKUP($A22,'Return Data'!$B$7:$R$2292,13,0)</f>
        <v>-8.6100999999999992</v>
      </c>
      <c r="K22" s="61">
        <f t="shared" si="3"/>
        <v>23</v>
      </c>
      <c r="L22" s="60">
        <f>VLOOKUP($A22,'Return Data'!$B$7:$R$2292,17,0)</f>
        <v>11.9366</v>
      </c>
      <c r="M22" s="61">
        <f t="shared" si="8"/>
        <v>22</v>
      </c>
      <c r="N22" s="60">
        <f>VLOOKUP($A22,'Return Data'!$B$7:$R$2292,14,0)</f>
        <v>12.4125</v>
      </c>
      <c r="O22" s="61">
        <f t="shared" si="9"/>
        <v>21</v>
      </c>
      <c r="P22" s="60">
        <f>VLOOKUP($A22,'Return Data'!$B$7:$R$2292,15,0)</f>
        <v>8.9482999999999997</v>
      </c>
      <c r="Q22" s="61">
        <f t="shared" si="11"/>
        <v>16</v>
      </c>
      <c r="R22" s="60">
        <f>VLOOKUP($A22,'Return Data'!$B$7:$R$2292,16,0)</f>
        <v>11.479200000000001</v>
      </c>
      <c r="S22" s="62">
        <f t="shared" si="10"/>
        <v>22</v>
      </c>
    </row>
    <row r="23" spans="1:19" x14ac:dyDescent="0.3">
      <c r="A23" s="58" t="s">
        <v>867</v>
      </c>
      <c r="B23" s="59">
        <f>VLOOKUP($A23,'Return Data'!$B$7:$R$2292,3,0)</f>
        <v>44942</v>
      </c>
      <c r="C23" s="60">
        <f>VLOOKUP($A23,'Return Data'!$B$7:$R$2292,4,0)</f>
        <v>17.194900000000001</v>
      </c>
      <c r="D23" s="60">
        <f>VLOOKUP($A23,'Return Data'!$B$7:$R$2292,10,0)</f>
        <v>2.5716000000000001</v>
      </c>
      <c r="E23" s="61">
        <f t="shared" si="0"/>
        <v>12</v>
      </c>
      <c r="F23" s="60">
        <f>VLOOKUP($A23,'Return Data'!$B$7:$R$2292,11,0)</f>
        <v>9.6403999999999996</v>
      </c>
      <c r="G23" s="61">
        <f t="shared" si="1"/>
        <v>15</v>
      </c>
      <c r="H23" s="60">
        <f>VLOOKUP($A23,'Return Data'!$B$7:$R$2292,12,0)</f>
        <v>-1.5589</v>
      </c>
      <c r="I23" s="61">
        <f t="shared" si="2"/>
        <v>21</v>
      </c>
      <c r="J23" s="60">
        <f>VLOOKUP($A23,'Return Data'!$B$7:$R$2292,13,0)</f>
        <v>-4.3426</v>
      </c>
      <c r="K23" s="61">
        <f t="shared" si="3"/>
        <v>15</v>
      </c>
      <c r="L23" s="60">
        <f>VLOOKUP($A23,'Return Data'!$B$7:$R$2292,17,0)</f>
        <v>18.8063</v>
      </c>
      <c r="M23" s="61">
        <f t="shared" si="8"/>
        <v>5</v>
      </c>
      <c r="N23" s="60"/>
      <c r="O23" s="61"/>
      <c r="P23" s="60"/>
      <c r="Q23" s="61"/>
      <c r="R23" s="60">
        <f>VLOOKUP($A23,'Return Data'!$B$7:$R$2292,16,0)</f>
        <v>19.453099999999999</v>
      </c>
      <c r="S23" s="62">
        <f t="shared" si="10"/>
        <v>2</v>
      </c>
    </row>
    <row r="24" spans="1:19" x14ac:dyDescent="0.3">
      <c r="A24" s="58" t="s">
        <v>869</v>
      </c>
      <c r="B24" s="59">
        <f>VLOOKUP($A24,'Return Data'!$B$7:$R$2292,3,0)</f>
        <v>44942</v>
      </c>
      <c r="C24" s="60">
        <f>VLOOKUP($A24,'Return Data'!$B$7:$R$2292,4,0)</f>
        <v>96.412000000000006</v>
      </c>
      <c r="D24" s="60">
        <f>VLOOKUP($A24,'Return Data'!$B$7:$R$2292,10,0)</f>
        <v>3.1873</v>
      </c>
      <c r="E24" s="61">
        <f t="shared" si="0"/>
        <v>11</v>
      </c>
      <c r="F24" s="60">
        <f>VLOOKUP($A24,'Return Data'!$B$7:$R$2292,11,0)</f>
        <v>7.8964999999999996</v>
      </c>
      <c r="G24" s="61">
        <f t="shared" si="1"/>
        <v>18</v>
      </c>
      <c r="H24" s="60">
        <f>VLOOKUP($A24,'Return Data'!$B$7:$R$2292,12,0)</f>
        <v>-0.21729999999999999</v>
      </c>
      <c r="I24" s="61">
        <f t="shared" si="2"/>
        <v>19</v>
      </c>
      <c r="J24" s="60">
        <f>VLOOKUP($A24,'Return Data'!$B$7:$R$2292,13,0)</f>
        <v>-6.1245000000000003</v>
      </c>
      <c r="K24" s="61">
        <f t="shared" si="3"/>
        <v>18</v>
      </c>
      <c r="L24" s="60">
        <f>VLOOKUP($A24,'Return Data'!$B$7:$R$2292,17,0)</f>
        <v>14.012499999999999</v>
      </c>
      <c r="M24" s="61">
        <f t="shared" si="8"/>
        <v>16</v>
      </c>
      <c r="N24" s="60">
        <f>VLOOKUP($A24,'Return Data'!$B$7:$R$2292,14,0)</f>
        <v>17.292200000000001</v>
      </c>
      <c r="O24" s="61">
        <f t="shared" si="9"/>
        <v>5</v>
      </c>
      <c r="P24" s="60">
        <f>VLOOKUP($A24,'Return Data'!$B$7:$R$2292,15,0)</f>
        <v>12.5082</v>
      </c>
      <c r="Q24" s="61">
        <f t="shared" si="11"/>
        <v>2</v>
      </c>
      <c r="R24" s="60">
        <f>VLOOKUP($A24,'Return Data'!$B$7:$R$2292,16,0)</f>
        <v>19.820900000000002</v>
      </c>
      <c r="S24" s="62">
        <f t="shared" si="10"/>
        <v>1</v>
      </c>
    </row>
    <row r="25" spans="1:19" x14ac:dyDescent="0.3">
      <c r="A25" s="58" t="s">
        <v>871</v>
      </c>
      <c r="B25" s="59">
        <f>VLOOKUP($A25,'Return Data'!$B$7:$R$2292,3,0)</f>
        <v>44942</v>
      </c>
      <c r="C25" s="60">
        <f>VLOOKUP($A25,'Return Data'!$B$7:$R$2292,4,0)</f>
        <v>17.020099999999999</v>
      </c>
      <c r="D25" s="60">
        <f>VLOOKUP($A25,'Return Data'!$B$7:$R$2292,10,0)</f>
        <v>4.6681999999999997</v>
      </c>
      <c r="E25" s="61">
        <f t="shared" si="0"/>
        <v>5</v>
      </c>
      <c r="F25" s="60">
        <f>VLOOKUP($A25,'Return Data'!$B$7:$R$2292,11,0)</f>
        <v>15.3866</v>
      </c>
      <c r="G25" s="61">
        <f t="shared" si="1"/>
        <v>2</v>
      </c>
      <c r="H25" s="60">
        <f>VLOOKUP($A25,'Return Data'!$B$7:$R$2292,12,0)</f>
        <v>6.9169</v>
      </c>
      <c r="I25" s="61">
        <f t="shared" si="2"/>
        <v>2</v>
      </c>
      <c r="J25" s="60">
        <f>VLOOKUP($A25,'Return Data'!$B$7:$R$2292,13,0)</f>
        <v>-4.0385999999999997</v>
      </c>
      <c r="K25" s="61">
        <f t="shared" si="3"/>
        <v>14</v>
      </c>
      <c r="L25" s="60">
        <f>VLOOKUP($A25,'Return Data'!$B$7:$R$2292,17,0)</f>
        <v>17.281500000000001</v>
      </c>
      <c r="M25" s="61">
        <f t="shared" si="8"/>
        <v>7</v>
      </c>
      <c r="N25" s="60">
        <f>VLOOKUP($A25,'Return Data'!$B$7:$R$2292,14,0)</f>
        <v>15.3133</v>
      </c>
      <c r="O25" s="61">
        <f t="shared" si="9"/>
        <v>14</v>
      </c>
      <c r="P25" s="60"/>
      <c r="Q25" s="61"/>
      <c r="R25" s="60">
        <f>VLOOKUP($A25,'Return Data'!$B$7:$R$2292,16,0)</f>
        <v>17.766100000000002</v>
      </c>
      <c r="S25" s="62">
        <f t="shared" si="10"/>
        <v>5</v>
      </c>
    </row>
    <row r="26" spans="1:19" x14ac:dyDescent="0.3">
      <c r="A26" s="58" t="s">
        <v>1820</v>
      </c>
      <c r="B26" s="59">
        <f>VLOOKUP($A26,'Return Data'!$B$7:$R$2292,3,0)</f>
        <v>44942</v>
      </c>
      <c r="C26" s="60">
        <f>VLOOKUP($A26,'Return Data'!$B$7:$R$2292,4,0)</f>
        <v>24.446000000000002</v>
      </c>
      <c r="D26" s="60">
        <f>VLOOKUP($A26,'Return Data'!$B$7:$R$2292,10,0)</f>
        <v>-5.7000000000000002E-3</v>
      </c>
      <c r="E26" s="61">
        <f t="shared" si="0"/>
        <v>21</v>
      </c>
      <c r="F26" s="60">
        <f>VLOOKUP($A26,'Return Data'!$B$7:$R$2292,11,0)</f>
        <v>8.5601000000000003</v>
      </c>
      <c r="G26" s="61">
        <f t="shared" si="1"/>
        <v>17</v>
      </c>
      <c r="H26" s="60">
        <f>VLOOKUP($A26,'Return Data'!$B$7:$R$2292,12,0)</f>
        <v>-0.52210000000000001</v>
      </c>
      <c r="I26" s="61">
        <f t="shared" si="2"/>
        <v>20</v>
      </c>
      <c r="J26" s="60">
        <f>VLOOKUP($A26,'Return Data'!$B$7:$R$2292,13,0)</f>
        <v>-5.2187000000000001</v>
      </c>
      <c r="K26" s="61">
        <f t="shared" si="3"/>
        <v>16</v>
      </c>
      <c r="L26" s="60">
        <f>VLOOKUP($A26,'Return Data'!$B$7:$R$2292,17,0)</f>
        <v>17.091899999999999</v>
      </c>
      <c r="M26" s="61">
        <f t="shared" si="8"/>
        <v>8</v>
      </c>
      <c r="N26" s="60">
        <f>VLOOKUP($A26,'Return Data'!$B$7:$R$2292,14,0)</f>
        <v>14.5403</v>
      </c>
      <c r="O26" s="61">
        <f t="shared" si="9"/>
        <v>16</v>
      </c>
      <c r="P26" s="60">
        <f>VLOOKUP($A26,'Return Data'!$B$7:$R$2292,15,0)</f>
        <v>9.1363000000000003</v>
      </c>
      <c r="Q26" s="61">
        <f t="shared" si="11"/>
        <v>14</v>
      </c>
      <c r="R26" s="60">
        <f>VLOOKUP($A26,'Return Data'!$B$7:$R$2292,16,0)</f>
        <v>13.3865</v>
      </c>
      <c r="S26" s="62">
        <f t="shared" si="10"/>
        <v>14</v>
      </c>
    </row>
    <row r="27" spans="1:19" x14ac:dyDescent="0.3">
      <c r="A27" s="58" t="s">
        <v>872</v>
      </c>
      <c r="B27" s="59">
        <f>VLOOKUP($A27,'Return Data'!$B$7:$R$2292,3,0)</f>
        <v>44942</v>
      </c>
      <c r="C27" s="60">
        <f>VLOOKUP($A27,'Return Data'!$B$7:$R$2292,4,0)</f>
        <v>834.84109999999998</v>
      </c>
      <c r="D27" s="60">
        <f>VLOOKUP($A27,'Return Data'!$B$7:$R$2292,10,0)</f>
        <v>2.0036</v>
      </c>
      <c r="E27" s="61">
        <f t="shared" si="0"/>
        <v>14</v>
      </c>
      <c r="F27" s="60">
        <f>VLOOKUP($A27,'Return Data'!$B$7:$R$2292,11,0)</f>
        <v>9.7037999999999993</v>
      </c>
      <c r="G27" s="61">
        <f t="shared" si="1"/>
        <v>14</v>
      </c>
      <c r="H27" s="60">
        <f>VLOOKUP($A27,'Return Data'!$B$7:$R$2292,12,0)</f>
        <v>0.90939999999999999</v>
      </c>
      <c r="I27" s="61">
        <f t="shared" si="2"/>
        <v>15</v>
      </c>
      <c r="J27" s="60">
        <f>VLOOKUP($A27,'Return Data'!$B$7:$R$2292,13,0)</f>
        <v>-3.0142000000000002</v>
      </c>
      <c r="K27" s="61">
        <f t="shared" si="3"/>
        <v>12</v>
      </c>
      <c r="L27" s="60">
        <f>VLOOKUP($A27,'Return Data'!$B$7:$R$2292,17,0)</f>
        <v>13.8581</v>
      </c>
      <c r="M27" s="61">
        <f t="shared" si="8"/>
        <v>17</v>
      </c>
      <c r="N27" s="60">
        <f>VLOOKUP($A27,'Return Data'!$B$7:$R$2292,14,0)</f>
        <v>14.313499999999999</v>
      </c>
      <c r="O27" s="61">
        <f t="shared" si="9"/>
        <v>17</v>
      </c>
      <c r="P27" s="60">
        <f>VLOOKUP($A27,'Return Data'!$B$7:$R$2292,15,0)</f>
        <v>6.1609999999999996</v>
      </c>
      <c r="Q27" s="61">
        <f t="shared" si="11"/>
        <v>19</v>
      </c>
      <c r="R27" s="60">
        <f>VLOOKUP($A27,'Return Data'!$B$7:$R$2292,16,0)</f>
        <v>17.599699999999999</v>
      </c>
      <c r="S27" s="62">
        <f t="shared" si="10"/>
        <v>6</v>
      </c>
    </row>
    <row r="28" spans="1:19" x14ac:dyDescent="0.3">
      <c r="A28" s="58" t="s">
        <v>876</v>
      </c>
      <c r="B28" s="59">
        <f>VLOOKUP($A28,'Return Data'!$B$7:$R$2292,3,0)</f>
        <v>44942</v>
      </c>
      <c r="C28" s="60">
        <f>VLOOKUP($A28,'Return Data'!$B$7:$R$2292,4,0)</f>
        <v>74.870199999999997</v>
      </c>
      <c r="D28" s="60">
        <f>VLOOKUP($A28,'Return Data'!$B$7:$R$2292,10,0)</f>
        <v>7.3598999999999997</v>
      </c>
      <c r="E28" s="61">
        <f t="shared" si="0"/>
        <v>1</v>
      </c>
      <c r="F28" s="60">
        <f>VLOOKUP($A28,'Return Data'!$B$7:$R$2292,11,0)</f>
        <v>16.269600000000001</v>
      </c>
      <c r="G28" s="61">
        <f t="shared" si="1"/>
        <v>1</v>
      </c>
      <c r="H28" s="60">
        <f>VLOOKUP($A28,'Return Data'!$B$7:$R$2292,12,0)</f>
        <v>4.7156000000000002</v>
      </c>
      <c r="I28" s="61">
        <f t="shared" si="2"/>
        <v>8</v>
      </c>
      <c r="J28" s="60">
        <f>VLOOKUP($A28,'Return Data'!$B$7:$R$2292,13,0)</f>
        <v>7.6581000000000001</v>
      </c>
      <c r="K28" s="61">
        <f t="shared" si="3"/>
        <v>1</v>
      </c>
      <c r="L28" s="60">
        <f>VLOOKUP($A28,'Return Data'!$B$7:$R$2292,17,0)</f>
        <v>21.500499999999999</v>
      </c>
      <c r="M28" s="61">
        <f t="shared" si="8"/>
        <v>2</v>
      </c>
      <c r="N28" s="60">
        <f>VLOOKUP($A28,'Return Data'!$B$7:$R$2292,14,0)</f>
        <v>25.034199999999998</v>
      </c>
      <c r="O28" s="61">
        <f t="shared" si="9"/>
        <v>1</v>
      </c>
      <c r="P28" s="60">
        <f>VLOOKUP($A28,'Return Data'!$B$7:$R$2292,15,0)</f>
        <v>13.464600000000001</v>
      </c>
      <c r="Q28" s="61">
        <f t="shared" si="11"/>
        <v>1</v>
      </c>
      <c r="R28" s="60">
        <f>VLOOKUP($A28,'Return Data'!$B$7:$R$2292,16,0)</f>
        <v>13.3111</v>
      </c>
      <c r="S28" s="62">
        <f t="shared" si="10"/>
        <v>15</v>
      </c>
    </row>
    <row r="29" spans="1:19" x14ac:dyDescent="0.3">
      <c r="A29" s="58" t="s">
        <v>1718</v>
      </c>
      <c r="B29" s="59">
        <f>VLOOKUP($A29,'Return Data'!$B$7:$R$2292,3,0)</f>
        <v>44942</v>
      </c>
      <c r="C29" s="60">
        <f>VLOOKUP($A29,'Return Data'!$B$7:$R$2292,4,0)</f>
        <v>580.13571408158805</v>
      </c>
      <c r="D29" s="60">
        <f>VLOOKUP($A29,'Return Data'!$B$7:$R$2292,10,0)</f>
        <v>2.0895000000000001</v>
      </c>
      <c r="E29" s="61">
        <f t="shared" si="0"/>
        <v>13</v>
      </c>
      <c r="F29" s="60">
        <f>VLOOKUP($A29,'Return Data'!$B$7:$R$2292,11,0)</f>
        <v>14.033200000000001</v>
      </c>
      <c r="G29" s="61">
        <f t="shared" si="1"/>
        <v>5</v>
      </c>
      <c r="H29" s="60">
        <f>VLOOKUP($A29,'Return Data'!$B$7:$R$2292,12,0)</f>
        <v>5.3273999999999999</v>
      </c>
      <c r="I29" s="61">
        <f t="shared" si="2"/>
        <v>5</v>
      </c>
      <c r="J29" s="60">
        <f>VLOOKUP($A29,'Return Data'!$B$7:$R$2292,13,0)</f>
        <v>1.7861</v>
      </c>
      <c r="K29" s="61">
        <f t="shared" si="3"/>
        <v>5</v>
      </c>
      <c r="L29" s="60">
        <f>VLOOKUP($A29,'Return Data'!$B$7:$R$2292,17,0)</f>
        <v>19.347200000000001</v>
      </c>
      <c r="M29" s="61">
        <f t="shared" si="8"/>
        <v>4</v>
      </c>
      <c r="N29" s="60">
        <f>VLOOKUP($A29,'Return Data'!$B$7:$R$2292,14,0)</f>
        <v>18.790600000000001</v>
      </c>
      <c r="O29" s="61">
        <f t="shared" si="9"/>
        <v>3</v>
      </c>
      <c r="P29" s="60">
        <f>VLOOKUP($A29,'Return Data'!$B$7:$R$2292,15,0)</f>
        <v>11.643599999999999</v>
      </c>
      <c r="Q29" s="61">
        <f t="shared" si="11"/>
        <v>5</v>
      </c>
      <c r="R29" s="60">
        <f>VLOOKUP($A29,'Return Data'!$B$7:$R$2292,16,0)</f>
        <v>14.545500000000001</v>
      </c>
      <c r="S29" s="62">
        <f t="shared" si="10"/>
        <v>13</v>
      </c>
    </row>
    <row r="30" spans="1:19" x14ac:dyDescent="0.3">
      <c r="A30" s="58" t="s">
        <v>878</v>
      </c>
      <c r="B30" s="59">
        <f>VLOOKUP($A30,'Return Data'!$B$7:$R$2292,3,0)</f>
        <v>44942</v>
      </c>
      <c r="C30" s="60">
        <f>VLOOKUP($A30,'Return Data'!$B$7:$R$2292,4,0)</f>
        <v>54.883899999999997</v>
      </c>
      <c r="D30" s="60">
        <f>VLOOKUP($A30,'Return Data'!$B$7:$R$2292,10,0)</f>
        <v>1.3768</v>
      </c>
      <c r="E30" s="61">
        <f t="shared" si="0"/>
        <v>16</v>
      </c>
      <c r="F30" s="60">
        <f>VLOOKUP($A30,'Return Data'!$B$7:$R$2292,11,0)</f>
        <v>9.7254000000000005</v>
      </c>
      <c r="G30" s="61">
        <f t="shared" si="1"/>
        <v>13</v>
      </c>
      <c r="H30" s="60">
        <f>VLOOKUP($A30,'Return Data'!$B$7:$R$2292,12,0)</f>
        <v>5.4699999999999999E-2</v>
      </c>
      <c r="I30" s="61">
        <f t="shared" si="2"/>
        <v>16</v>
      </c>
      <c r="J30" s="60">
        <f>VLOOKUP($A30,'Return Data'!$B$7:$R$2292,13,0)</f>
        <v>-6.2340999999999998</v>
      </c>
      <c r="K30" s="61">
        <f t="shared" si="3"/>
        <v>19</v>
      </c>
      <c r="L30" s="60">
        <f>VLOOKUP($A30,'Return Data'!$B$7:$R$2292,17,0)</f>
        <v>15.6235</v>
      </c>
      <c r="M30" s="61">
        <f t="shared" si="8"/>
        <v>11</v>
      </c>
      <c r="N30" s="60">
        <f>VLOOKUP($A30,'Return Data'!$B$7:$R$2292,14,0)</f>
        <v>13.2934</v>
      </c>
      <c r="O30" s="61">
        <f t="shared" si="9"/>
        <v>18</v>
      </c>
      <c r="P30" s="60">
        <f>VLOOKUP($A30,'Return Data'!$B$7:$R$2292,15,0)</f>
        <v>10.287699999999999</v>
      </c>
      <c r="Q30" s="61">
        <f t="shared" si="11"/>
        <v>10</v>
      </c>
      <c r="R30" s="60">
        <f>VLOOKUP($A30,'Return Data'!$B$7:$R$2292,16,0)</f>
        <v>11.305899999999999</v>
      </c>
      <c r="S30" s="62">
        <f t="shared" si="10"/>
        <v>24</v>
      </c>
    </row>
    <row r="31" spans="1:19" x14ac:dyDescent="0.3">
      <c r="A31" s="58" t="s">
        <v>880</v>
      </c>
      <c r="B31" s="59">
        <f>VLOOKUP($A31,'Return Data'!$B$7:$R$2292,3,0)</f>
        <v>44942</v>
      </c>
      <c r="C31" s="60">
        <f>VLOOKUP($A31,'Return Data'!$B$7:$R$2292,4,0)</f>
        <v>355.81819999999999</v>
      </c>
      <c r="D31" s="60">
        <f>VLOOKUP($A31,'Return Data'!$B$7:$R$2292,10,0)</f>
        <v>3.6124000000000001</v>
      </c>
      <c r="E31" s="61">
        <f t="shared" si="0"/>
        <v>8</v>
      </c>
      <c r="F31" s="60">
        <f>VLOOKUP($A31,'Return Data'!$B$7:$R$2292,11,0)</f>
        <v>14.2789</v>
      </c>
      <c r="G31" s="61">
        <f t="shared" si="1"/>
        <v>4</v>
      </c>
      <c r="H31" s="60">
        <f>VLOOKUP($A31,'Return Data'!$B$7:$R$2292,12,0)</f>
        <v>10.0937</v>
      </c>
      <c r="I31" s="61">
        <f t="shared" si="2"/>
        <v>1</v>
      </c>
      <c r="J31" s="60">
        <f>VLOOKUP($A31,'Return Data'!$B$7:$R$2292,13,0)</f>
        <v>4.4478</v>
      </c>
      <c r="K31" s="61">
        <f t="shared" si="3"/>
        <v>3</v>
      </c>
      <c r="L31" s="60">
        <f>VLOOKUP($A31,'Return Data'!$B$7:$R$2292,17,0)</f>
        <v>16.820399999999999</v>
      </c>
      <c r="M31" s="61">
        <f t="shared" si="8"/>
        <v>9</v>
      </c>
      <c r="N31" s="60">
        <f>VLOOKUP($A31,'Return Data'!$B$7:$R$2292,14,0)</f>
        <v>16.633800000000001</v>
      </c>
      <c r="O31" s="61">
        <f t="shared" si="9"/>
        <v>8</v>
      </c>
      <c r="P31" s="60">
        <f>VLOOKUP($A31,'Return Data'!$B$7:$R$2292,15,0)</f>
        <v>11.657</v>
      </c>
      <c r="Q31" s="61">
        <f t="shared" si="11"/>
        <v>4</v>
      </c>
      <c r="R31" s="60">
        <f>VLOOKUP($A31,'Return Data'!$B$7:$R$2292,16,0)</f>
        <v>12.6844</v>
      </c>
      <c r="S31" s="62">
        <f t="shared" si="10"/>
        <v>17</v>
      </c>
    </row>
    <row r="32" spans="1:19" x14ac:dyDescent="0.3">
      <c r="A32" s="58" t="s">
        <v>883</v>
      </c>
      <c r="B32" s="59">
        <f>VLOOKUP($A32,'Return Data'!$B$7:$R$2292,3,0)</f>
        <v>44942</v>
      </c>
      <c r="C32" s="60">
        <f>VLOOKUP($A32,'Return Data'!$B$7:$R$2292,4,0)</f>
        <v>16.440000000000001</v>
      </c>
      <c r="D32" s="60">
        <f>VLOOKUP($A32,'Return Data'!$B$7:$R$2292,10,0)</f>
        <v>-1.0235000000000001</v>
      </c>
      <c r="E32" s="61">
        <f t="shared" si="0"/>
        <v>23</v>
      </c>
      <c r="F32" s="60">
        <f>VLOOKUP($A32,'Return Data'!$B$7:$R$2292,11,0)</f>
        <v>6.8226000000000004</v>
      </c>
      <c r="G32" s="61">
        <f t="shared" si="1"/>
        <v>21</v>
      </c>
      <c r="H32" s="60">
        <f>VLOOKUP($A32,'Return Data'!$B$7:$R$2292,12,0)</f>
        <v>1.0448999999999999</v>
      </c>
      <c r="I32" s="61">
        <f t="shared" si="2"/>
        <v>14</v>
      </c>
      <c r="J32" s="60">
        <f>VLOOKUP($A32,'Return Data'!$B$7:$R$2292,13,0)</f>
        <v>-7.2234999999999996</v>
      </c>
      <c r="K32" s="61">
        <f t="shared" si="3"/>
        <v>21</v>
      </c>
      <c r="L32" s="60">
        <f>VLOOKUP($A32,'Return Data'!$B$7:$R$2292,17,0)</f>
        <v>13.621600000000001</v>
      </c>
      <c r="M32" s="61">
        <f t="shared" si="8"/>
        <v>18</v>
      </c>
      <c r="N32" s="60"/>
      <c r="O32" s="61"/>
      <c r="P32" s="60"/>
      <c r="Q32" s="61"/>
      <c r="R32" s="60">
        <f>VLOOKUP($A32,'Return Data'!$B$7:$R$2292,16,0)</f>
        <v>17.302900000000001</v>
      </c>
      <c r="S32" s="62">
        <f t="shared" si="10"/>
        <v>7</v>
      </c>
    </row>
    <row r="33" spans="1:19" x14ac:dyDescent="0.3">
      <c r="A33" s="58" t="s">
        <v>885</v>
      </c>
      <c r="B33" s="59">
        <f>VLOOKUP($A33,'Return Data'!$B$7:$R$2292,3,0)</f>
        <v>44942</v>
      </c>
      <c r="C33" s="60">
        <f>VLOOKUP($A33,'Return Data'!$B$7:$R$2292,4,0)</f>
        <v>205.57320000000001</v>
      </c>
      <c r="D33" s="60">
        <f>VLOOKUP($A33,'Return Data'!$B$7:$R$2292,10,0)</f>
        <v>4.2980999999999998</v>
      </c>
      <c r="E33" s="61">
        <f t="shared" si="0"/>
        <v>6</v>
      </c>
      <c r="F33" s="60">
        <f>VLOOKUP($A33,'Return Data'!$B$7:$R$2292,11,0)</f>
        <v>10.6364</v>
      </c>
      <c r="G33" s="61">
        <f t="shared" si="1"/>
        <v>11</v>
      </c>
      <c r="H33" s="60">
        <f>VLOOKUP($A33,'Return Data'!$B$7:$R$2292,12,0)</f>
        <v>4.9642999999999997</v>
      </c>
      <c r="I33" s="61">
        <f t="shared" si="2"/>
        <v>7</v>
      </c>
      <c r="J33" s="60">
        <f>VLOOKUP($A33,'Return Data'!$B$7:$R$2292,13,0)</f>
        <v>-0.4451</v>
      </c>
      <c r="K33" s="61">
        <f>RANK(J33,J$8:J$33,0)</f>
        <v>10</v>
      </c>
      <c r="L33" s="60">
        <f>VLOOKUP($A33,'Return Data'!$B$7:$R$2292,17,0)</f>
        <v>17.911000000000001</v>
      </c>
      <c r="M33" s="61">
        <f t="shared" si="8"/>
        <v>6</v>
      </c>
      <c r="N33" s="60">
        <f>VLOOKUP($A33,'Return Data'!$B$7:$R$2292,14,0)</f>
        <v>17.096</v>
      </c>
      <c r="O33" s="61">
        <f t="shared" si="9"/>
        <v>6</v>
      </c>
      <c r="P33" s="60">
        <f>VLOOKUP($A33,'Return Data'!$B$7:$R$2292,15,0)</f>
        <v>9.0596999999999994</v>
      </c>
      <c r="Q33" s="61">
        <f t="shared" si="11"/>
        <v>15</v>
      </c>
      <c r="R33" s="60">
        <f>VLOOKUP($A33,'Return Data'!$B$7:$R$2292,16,0)</f>
        <v>12.089600000000001</v>
      </c>
      <c r="S33" s="62">
        <f t="shared" si="10"/>
        <v>20</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1.9421923076923078</v>
      </c>
      <c r="E35" s="69"/>
      <c r="F35" s="70">
        <f>AVERAGE(F8:F33)</f>
        <v>9.565776923076923</v>
      </c>
      <c r="G35" s="69"/>
      <c r="H35" s="70">
        <f>AVERAGE(H8:H33)</f>
        <v>1.5318692307692308</v>
      </c>
      <c r="I35" s="69"/>
      <c r="J35" s="70">
        <f>AVERAGE(J8:J33)</f>
        <v>-3.4597038461538454</v>
      </c>
      <c r="K35" s="69"/>
      <c r="L35" s="70">
        <f>AVERAGE(L8:L33)</f>
        <v>14.749484615384613</v>
      </c>
      <c r="M35" s="69"/>
      <c r="N35" s="70">
        <f>AVERAGE(N8:N33)</f>
        <v>15.133920833333333</v>
      </c>
      <c r="O35" s="69"/>
      <c r="P35" s="70">
        <f>AVERAGE(P8:P33)</f>
        <v>9.486247619047619</v>
      </c>
      <c r="Q35" s="69"/>
      <c r="R35" s="70">
        <f>AVERAGE(R8:R33)</f>
        <v>14.253588461538461</v>
      </c>
      <c r="S35" s="71"/>
    </row>
    <row r="36" spans="1:19" x14ac:dyDescent="0.3">
      <c r="A36" s="68" t="s">
        <v>28</v>
      </c>
      <c r="B36" s="69"/>
      <c r="C36" s="69"/>
      <c r="D36" s="70">
        <f>MIN(D8:D33)</f>
        <v>-3.7898000000000001</v>
      </c>
      <c r="E36" s="69"/>
      <c r="F36" s="70">
        <f>MIN(F8:F33)</f>
        <v>0</v>
      </c>
      <c r="G36" s="69"/>
      <c r="H36" s="70">
        <f>MIN(H8:H33)</f>
        <v>-9.6166999999999998</v>
      </c>
      <c r="I36" s="69"/>
      <c r="J36" s="70">
        <f>MIN(J8:J33)</f>
        <v>-18.963899999999999</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7.3598999999999997</v>
      </c>
      <c r="E37" s="73"/>
      <c r="F37" s="74">
        <f>MAX(F8:F33)</f>
        <v>16.269600000000001</v>
      </c>
      <c r="G37" s="73"/>
      <c r="H37" s="74">
        <f>MAX(H8:H33)</f>
        <v>10.0937</v>
      </c>
      <c r="I37" s="73"/>
      <c r="J37" s="74">
        <f>MAX(J8:J33)</f>
        <v>7.6581000000000001</v>
      </c>
      <c r="K37" s="73"/>
      <c r="L37" s="74">
        <f>MAX(L8:L33)</f>
        <v>22.056999999999999</v>
      </c>
      <c r="M37" s="73"/>
      <c r="N37" s="74">
        <f>MAX(N8:N33)</f>
        <v>25.034199999999998</v>
      </c>
      <c r="O37" s="73"/>
      <c r="P37" s="74">
        <f>MAX(P8:P33)</f>
        <v>13.464600000000001</v>
      </c>
      <c r="Q37" s="73"/>
      <c r="R37" s="74">
        <f>MAX(R8:R33)</f>
        <v>19.820900000000002</v>
      </c>
      <c r="S37" s="75"/>
    </row>
    <row r="38" spans="1:19" x14ac:dyDescent="0.3">
      <c r="A38" s="99" t="s">
        <v>428</v>
      </c>
    </row>
    <row r="39" spans="1:19" x14ac:dyDescent="0.3">
      <c r="A39" s="14" t="s">
        <v>340</v>
      </c>
    </row>
  </sheetData>
  <sheetProtection algorithmName="SHA-512" hashValue="/nCkGZZ1vM3jKum2hZxWsnZkF29UsEzWKlTDnA4UdVzptuyz79qyjfwwXoEvnxAppDlONMup8RteR0/y60k+iA==" saltValue="j+mkEAUBase2XBZKOMAps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44942</v>
      </c>
      <c r="C8" s="60">
        <f>VLOOKUP($A8,'Return Data'!$B$7:$R$2292,4,0)</f>
        <v>53.59</v>
      </c>
      <c r="D8" s="60">
        <f>VLOOKUP($A8,'Return Data'!$B$7:$R$2292,10,0)</f>
        <v>2.1539999999999999</v>
      </c>
      <c r="E8" s="61">
        <f t="shared" ref="E8:E39" si="0">RANK(D8,D$8:D$63,0)</f>
        <v>27</v>
      </c>
      <c r="F8" s="60">
        <f>VLOOKUP($A8,'Return Data'!$B$7:$R$2292,11,0)</f>
        <v>6.8167999999999997</v>
      </c>
      <c r="G8" s="61">
        <f t="shared" ref="G8:G39" si="1">RANK(F8,F$8:F$63,0)</f>
        <v>53</v>
      </c>
      <c r="H8" s="60">
        <f>VLOOKUP($A8,'Return Data'!$B$7:$R$2292,12,0)</f>
        <v>-0.3533</v>
      </c>
      <c r="I8" s="61">
        <f t="shared" ref="I8:I39" si="2">RANK(H8,H$8:H$63,0)</f>
        <v>48</v>
      </c>
      <c r="J8" s="60">
        <f>VLOOKUP($A8,'Return Data'!$B$7:$R$2292,13,0)</f>
        <v>-6.2291999999999996</v>
      </c>
      <c r="K8" s="61">
        <f>RANK(J8,J$8:J$63,0)</f>
        <v>48</v>
      </c>
      <c r="L8" s="60">
        <f>VLOOKUP($A8,'Return Data'!$B$7:$R$2292,17,0)</f>
        <v>3.7302</v>
      </c>
      <c r="M8" s="61">
        <f>RANK(L8,L$8:L$63,0)</f>
        <v>55</v>
      </c>
      <c r="N8" s="60">
        <f>VLOOKUP($A8,'Return Data'!$B$7:$R$2292,14,0)</f>
        <v>7.1776</v>
      </c>
      <c r="O8" s="61">
        <f>RANK(N8,N$8:N$63,0)</f>
        <v>56</v>
      </c>
      <c r="P8" s="60">
        <f>VLOOKUP($A8,'Return Data'!$B$7:$R$2292,15,0)</f>
        <v>4.8772000000000002</v>
      </c>
      <c r="Q8" s="61">
        <f>RANK(P8,P$8:P$63,0)</f>
        <v>44</v>
      </c>
      <c r="R8" s="60">
        <f>VLOOKUP($A8,'Return Data'!$B$7:$R$2292,16,0)</f>
        <v>13.157</v>
      </c>
      <c r="S8" s="62">
        <f>RANK(R8,R$8:R$63,0)</f>
        <v>41</v>
      </c>
    </row>
    <row r="9" spans="1:20" x14ac:dyDescent="0.3">
      <c r="A9" s="58" t="s">
        <v>164</v>
      </c>
      <c r="B9" s="59">
        <f>VLOOKUP($A9,'Return Data'!$B$7:$R$2292,3,0)</f>
        <v>44942</v>
      </c>
      <c r="C9" s="60">
        <f>VLOOKUP($A9,'Return Data'!$B$7:$R$2292,4,0)</f>
        <v>44.34</v>
      </c>
      <c r="D9" s="60">
        <f>VLOOKUP($A9,'Return Data'!$B$7:$R$2292,10,0)</f>
        <v>1.6972</v>
      </c>
      <c r="E9" s="61">
        <f t="shared" si="0"/>
        <v>33</v>
      </c>
      <c r="F9" s="60">
        <f>VLOOKUP($A9,'Return Data'!$B$7:$R$2292,11,0)</f>
        <v>6.7148000000000003</v>
      </c>
      <c r="G9" s="61">
        <f t="shared" si="1"/>
        <v>54</v>
      </c>
      <c r="H9" s="60">
        <f>VLOOKUP($A9,'Return Data'!$B$7:$R$2292,12,0)</f>
        <v>0.2487</v>
      </c>
      <c r="I9" s="61">
        <f t="shared" si="2"/>
        <v>45</v>
      </c>
      <c r="J9" s="60">
        <f>VLOOKUP($A9,'Return Data'!$B$7:$R$2292,13,0)</f>
        <v>-5.7598000000000003</v>
      </c>
      <c r="K9" s="61">
        <f t="shared" ref="K9:K63" si="3">RANK(J9,J$8:J$63,0)</f>
        <v>47</v>
      </c>
      <c r="L9" s="60">
        <f>VLOOKUP($A9,'Return Data'!$B$7:$R$2292,17,0)</f>
        <v>4.4211</v>
      </c>
      <c r="M9" s="61">
        <f t="shared" ref="M9:M63" si="4">RANK(L9,L$8:L$63,0)</f>
        <v>54</v>
      </c>
      <c r="N9" s="60">
        <f>VLOOKUP($A9,'Return Data'!$B$7:$R$2292,14,0)</f>
        <v>8.1137999999999995</v>
      </c>
      <c r="O9" s="61">
        <f t="shared" ref="O9:O63" si="5">RANK(N9,N$8:N$63,0)</f>
        <v>55</v>
      </c>
      <c r="P9" s="60">
        <f>VLOOKUP($A9,'Return Data'!$B$7:$R$2292,15,0)</f>
        <v>5.7637999999999998</v>
      </c>
      <c r="Q9" s="61">
        <f t="shared" ref="Q9:Q63" si="6">RANK(P9,P$8:P$63,0)</f>
        <v>43</v>
      </c>
      <c r="R9" s="60">
        <f>VLOOKUP($A9,'Return Data'!$B$7:$R$2292,16,0)</f>
        <v>13.9217</v>
      </c>
      <c r="S9" s="62">
        <f t="shared" ref="S9:S63" si="7">RANK(R9,R$8:R$63,0)</f>
        <v>31</v>
      </c>
    </row>
    <row r="10" spans="1:20" x14ac:dyDescent="0.3">
      <c r="A10" s="58" t="s">
        <v>165</v>
      </c>
      <c r="B10" s="59">
        <f>VLOOKUP($A10,'Return Data'!$B$7:$R$2292,3,0)</f>
        <v>44942</v>
      </c>
      <c r="C10" s="60">
        <f>VLOOKUP($A10,'Return Data'!$B$7:$R$2292,4,0)</f>
        <v>69.659000000000006</v>
      </c>
      <c r="D10" s="60">
        <f>VLOOKUP($A10,'Return Data'!$B$7:$R$2292,10,0)</f>
        <v>-4.1726999999999999</v>
      </c>
      <c r="E10" s="61">
        <f t="shared" si="0"/>
        <v>56</v>
      </c>
      <c r="F10" s="60">
        <f>VLOOKUP($A10,'Return Data'!$B$7:$R$2292,11,0)</f>
        <v>3.093</v>
      </c>
      <c r="G10" s="61">
        <f t="shared" si="1"/>
        <v>56</v>
      </c>
      <c r="H10" s="60">
        <f>VLOOKUP($A10,'Return Data'!$B$7:$R$2292,12,0)</f>
        <v>-8.7736000000000001</v>
      </c>
      <c r="I10" s="61">
        <f t="shared" si="2"/>
        <v>56</v>
      </c>
      <c r="J10" s="60">
        <f>VLOOKUP($A10,'Return Data'!$B$7:$R$2292,13,0)</f>
        <v>-16.807700000000001</v>
      </c>
      <c r="K10" s="61">
        <f t="shared" si="3"/>
        <v>56</v>
      </c>
      <c r="L10" s="60">
        <f>VLOOKUP($A10,'Return Data'!$B$7:$R$2292,17,0)</f>
        <v>3.3734999999999999</v>
      </c>
      <c r="M10" s="61">
        <f t="shared" si="4"/>
        <v>56</v>
      </c>
      <c r="N10" s="60">
        <f>VLOOKUP($A10,'Return Data'!$B$7:$R$2292,14,0)</f>
        <v>8.6367999999999991</v>
      </c>
      <c r="O10" s="61">
        <f t="shared" si="5"/>
        <v>54</v>
      </c>
      <c r="P10" s="60">
        <f>VLOOKUP($A10,'Return Data'!$B$7:$R$2292,15,0)</f>
        <v>9.2187999999999999</v>
      </c>
      <c r="Q10" s="61">
        <f t="shared" si="6"/>
        <v>28</v>
      </c>
      <c r="R10" s="60">
        <f>VLOOKUP($A10,'Return Data'!$B$7:$R$2292,16,0)</f>
        <v>16.580400000000001</v>
      </c>
      <c r="S10" s="62">
        <f t="shared" si="7"/>
        <v>12</v>
      </c>
    </row>
    <row r="11" spans="1:20" x14ac:dyDescent="0.3">
      <c r="A11" s="58" t="s">
        <v>1966</v>
      </c>
      <c r="B11" s="59">
        <f>VLOOKUP($A11,'Return Data'!$B$7:$R$2292,3,0)</f>
        <v>44942</v>
      </c>
      <c r="C11" s="60">
        <f>VLOOKUP($A11,'Return Data'!$B$7:$R$2292,4,0)</f>
        <v>16.95</v>
      </c>
      <c r="D11" s="60">
        <f>VLOOKUP($A11,'Return Data'!$B$7:$R$2292,10,0)</f>
        <v>-2.7538999999999998</v>
      </c>
      <c r="E11" s="61">
        <f t="shared" si="0"/>
        <v>53</v>
      </c>
      <c r="F11" s="60">
        <f>VLOOKUP($A11,'Return Data'!$B$7:$R$2292,11,0)</f>
        <v>7.3464</v>
      </c>
      <c r="G11" s="61">
        <f t="shared" si="1"/>
        <v>50</v>
      </c>
      <c r="H11" s="60">
        <f>VLOOKUP($A11,'Return Data'!$B$7:$R$2292,12,0)</f>
        <v>-1.5679000000000001</v>
      </c>
      <c r="I11" s="61">
        <f t="shared" si="2"/>
        <v>52</v>
      </c>
      <c r="J11" s="60">
        <f>VLOOKUP($A11,'Return Data'!$B$7:$R$2292,13,0)</f>
        <v>-11.7188</v>
      </c>
      <c r="K11" s="61">
        <f t="shared" si="3"/>
        <v>54</v>
      </c>
      <c r="L11" s="60">
        <f>VLOOKUP($A11,'Return Data'!$B$7:$R$2292,17,0)</f>
        <v>15.8691</v>
      </c>
      <c r="M11" s="61">
        <f t="shared" si="4"/>
        <v>28</v>
      </c>
      <c r="N11" s="60">
        <f>VLOOKUP($A11,'Return Data'!$B$7:$R$2292,14,0)</f>
        <v>21.054099999999998</v>
      </c>
      <c r="O11" s="61">
        <f t="shared" si="5"/>
        <v>16</v>
      </c>
      <c r="P11" s="60"/>
      <c r="Q11" s="61"/>
      <c r="R11" s="60">
        <f>VLOOKUP($A11,'Return Data'!$B$7:$R$2292,16,0)</f>
        <v>11.3469</v>
      </c>
      <c r="S11" s="62">
        <f t="shared" si="7"/>
        <v>52</v>
      </c>
    </row>
    <row r="12" spans="1:20" x14ac:dyDescent="0.3">
      <c r="A12" s="58" t="s">
        <v>1968</v>
      </c>
      <c r="B12" s="59">
        <f>VLOOKUP($A12,'Return Data'!$B$7:$R$2292,3,0)</f>
        <v>44942</v>
      </c>
      <c r="C12" s="60">
        <f>VLOOKUP($A12,'Return Data'!$B$7:$R$2292,4,0)</f>
        <v>20.18</v>
      </c>
      <c r="D12" s="60">
        <f>VLOOKUP($A12,'Return Data'!$B$7:$R$2292,10,0)</f>
        <v>-3.2134</v>
      </c>
      <c r="E12" s="61">
        <f t="shared" si="0"/>
        <v>55</v>
      </c>
      <c r="F12" s="60">
        <f>VLOOKUP($A12,'Return Data'!$B$7:$R$2292,11,0)</f>
        <v>6.9421999999999997</v>
      </c>
      <c r="G12" s="61">
        <f t="shared" si="1"/>
        <v>52</v>
      </c>
      <c r="H12" s="60">
        <f>VLOOKUP($A12,'Return Data'!$B$7:$R$2292,12,0)</f>
        <v>-2.6061999999999999</v>
      </c>
      <c r="I12" s="61">
        <f t="shared" si="2"/>
        <v>54</v>
      </c>
      <c r="J12" s="60">
        <f>VLOOKUP($A12,'Return Data'!$B$7:$R$2292,13,0)</f>
        <v>-11.413500000000001</v>
      </c>
      <c r="K12" s="61">
        <f t="shared" si="3"/>
        <v>53</v>
      </c>
      <c r="L12" s="60">
        <f>VLOOKUP($A12,'Return Data'!$B$7:$R$2292,17,0)</f>
        <v>14.4511</v>
      </c>
      <c r="M12" s="61">
        <f t="shared" si="4"/>
        <v>38</v>
      </c>
      <c r="N12" s="60">
        <f>VLOOKUP($A12,'Return Data'!$B$7:$R$2292,14,0)</f>
        <v>18.734400000000001</v>
      </c>
      <c r="O12" s="61">
        <f t="shared" si="5"/>
        <v>19</v>
      </c>
      <c r="P12" s="60"/>
      <c r="Q12" s="61"/>
      <c r="R12" s="60">
        <f>VLOOKUP($A12,'Return Data'!$B$7:$R$2292,16,0)</f>
        <v>17.9788</v>
      </c>
      <c r="S12" s="62">
        <f t="shared" si="7"/>
        <v>6</v>
      </c>
    </row>
    <row r="13" spans="1:20" x14ac:dyDescent="0.3">
      <c r="A13" s="58" t="s">
        <v>1970</v>
      </c>
      <c r="B13" s="59">
        <f>VLOOKUP($A13,'Return Data'!$B$7:$R$2292,3,0)</f>
        <v>44942</v>
      </c>
      <c r="C13" s="60">
        <f>VLOOKUP($A13,'Return Data'!$B$7:$R$2292,4,0)</f>
        <v>114.03</v>
      </c>
      <c r="D13" s="60">
        <f>VLOOKUP($A13,'Return Data'!$B$7:$R$2292,10,0)</f>
        <v>3.3161</v>
      </c>
      <c r="E13" s="61">
        <f t="shared" si="0"/>
        <v>20</v>
      </c>
      <c r="F13" s="60">
        <f>VLOOKUP($A13,'Return Data'!$B$7:$R$2292,11,0)</f>
        <v>13.722899999999999</v>
      </c>
      <c r="G13" s="61">
        <f t="shared" si="1"/>
        <v>6</v>
      </c>
      <c r="H13" s="60">
        <f>VLOOKUP($A13,'Return Data'!$B$7:$R$2292,12,0)</f>
        <v>3.5882999999999998</v>
      </c>
      <c r="I13" s="61">
        <f t="shared" si="2"/>
        <v>18</v>
      </c>
      <c r="J13" s="60">
        <f>VLOOKUP($A13,'Return Data'!$B$7:$R$2292,13,0)</f>
        <v>-3.7639999999999998</v>
      </c>
      <c r="K13" s="61">
        <f t="shared" si="3"/>
        <v>40</v>
      </c>
      <c r="L13" s="60">
        <f>VLOOKUP($A13,'Return Data'!$B$7:$R$2292,17,0)</f>
        <v>17.087499999999999</v>
      </c>
      <c r="M13" s="61">
        <f t="shared" si="4"/>
        <v>20</v>
      </c>
      <c r="N13" s="60">
        <f>VLOOKUP($A13,'Return Data'!$B$7:$R$2292,14,0)</f>
        <v>22.301100000000002</v>
      </c>
      <c r="O13" s="61">
        <f t="shared" si="5"/>
        <v>15</v>
      </c>
      <c r="P13" s="60">
        <f>VLOOKUP($A13,'Return Data'!$B$7:$R$2292,15,0)</f>
        <v>12.567</v>
      </c>
      <c r="Q13" s="61">
        <f t="shared" si="6"/>
        <v>10</v>
      </c>
      <c r="R13" s="60">
        <f>VLOOKUP($A13,'Return Data'!$B$7:$R$2292,16,0)</f>
        <v>17.084199999999999</v>
      </c>
      <c r="S13" s="62">
        <f t="shared" si="7"/>
        <v>8</v>
      </c>
    </row>
    <row r="14" spans="1:20" x14ac:dyDescent="0.3">
      <c r="A14" s="58" t="s">
        <v>1914</v>
      </c>
      <c r="B14" s="59">
        <f>VLOOKUP($A14,'Return Data'!$B$7:$R$2292,3,0)</f>
        <v>44942</v>
      </c>
      <c r="C14" s="60">
        <f>VLOOKUP($A14,'Return Data'!$B$7:$R$2292,4,0)</f>
        <v>63.3</v>
      </c>
      <c r="D14" s="60">
        <f>VLOOKUP($A14,'Return Data'!$B$7:$R$2292,10,0)</f>
        <v>2.0152999999999999</v>
      </c>
      <c r="E14" s="61">
        <f t="shared" si="0"/>
        <v>30</v>
      </c>
      <c r="F14" s="60">
        <f>VLOOKUP($A14,'Return Data'!$B$7:$R$2292,11,0)</f>
        <v>8.6302000000000003</v>
      </c>
      <c r="G14" s="61">
        <f t="shared" si="1"/>
        <v>45</v>
      </c>
      <c r="H14" s="60">
        <f>VLOOKUP($A14,'Return Data'!$B$7:$R$2292,12,0)</f>
        <v>-0.45700000000000002</v>
      </c>
      <c r="I14" s="61">
        <f t="shared" si="2"/>
        <v>49</v>
      </c>
      <c r="J14" s="60">
        <f>VLOOKUP($A14,'Return Data'!$B$7:$R$2292,13,0)</f>
        <v>-6.4646999999999997</v>
      </c>
      <c r="K14" s="61">
        <f t="shared" si="3"/>
        <v>49</v>
      </c>
      <c r="L14" s="60">
        <f>VLOOKUP($A14,'Return Data'!$B$7:$R$2292,17,0)</f>
        <v>8.6004000000000005</v>
      </c>
      <c r="M14" s="61">
        <f t="shared" si="4"/>
        <v>53</v>
      </c>
      <c r="N14" s="60">
        <f>VLOOKUP($A14,'Return Data'!$B$7:$R$2292,14,0)</f>
        <v>12.370699999999999</v>
      </c>
      <c r="O14" s="61">
        <f t="shared" si="5"/>
        <v>48</v>
      </c>
      <c r="P14" s="60">
        <f>VLOOKUP($A14,'Return Data'!$B$7:$R$2292,15,0)</f>
        <v>9.1089000000000002</v>
      </c>
      <c r="Q14" s="61">
        <f t="shared" si="6"/>
        <v>29</v>
      </c>
      <c r="R14" s="60">
        <f>VLOOKUP($A14,'Return Data'!$B$7:$R$2292,16,0)</f>
        <v>13.9633</v>
      </c>
      <c r="S14" s="62">
        <f t="shared" si="7"/>
        <v>29</v>
      </c>
    </row>
    <row r="15" spans="1:20" x14ac:dyDescent="0.3">
      <c r="A15" s="58" t="s">
        <v>171</v>
      </c>
      <c r="B15" s="59">
        <f>VLOOKUP($A15,'Return Data'!$B$7:$R$2292,3,0)</f>
        <v>44942</v>
      </c>
      <c r="C15" s="60">
        <f>VLOOKUP($A15,'Return Data'!$B$7:$R$2292,4,0)</f>
        <v>125.7</v>
      </c>
      <c r="D15" s="60">
        <f>VLOOKUP($A15,'Return Data'!$B$7:$R$2292,10,0)</f>
        <v>1.2810999999999999</v>
      </c>
      <c r="E15" s="61">
        <f t="shared" si="0"/>
        <v>35</v>
      </c>
      <c r="F15" s="60">
        <f>VLOOKUP($A15,'Return Data'!$B$7:$R$2292,11,0)</f>
        <v>9.7050000000000001</v>
      </c>
      <c r="G15" s="61">
        <f t="shared" si="1"/>
        <v>40</v>
      </c>
      <c r="H15" s="60">
        <f>VLOOKUP($A15,'Return Data'!$B$7:$R$2292,12,0)</f>
        <v>3.0158999999999998</v>
      </c>
      <c r="I15" s="61">
        <f t="shared" si="2"/>
        <v>28</v>
      </c>
      <c r="J15" s="60">
        <f>VLOOKUP($A15,'Return Data'!$B$7:$R$2292,13,0)</f>
        <v>-3.9285000000000001</v>
      </c>
      <c r="K15" s="61">
        <f t="shared" si="3"/>
        <v>42</v>
      </c>
      <c r="L15" s="60">
        <f>VLOOKUP($A15,'Return Data'!$B$7:$R$2292,17,0)</f>
        <v>14.549899999999999</v>
      </c>
      <c r="M15" s="61">
        <f t="shared" si="4"/>
        <v>36</v>
      </c>
      <c r="N15" s="60">
        <f>VLOOKUP($A15,'Return Data'!$B$7:$R$2292,14,0)</f>
        <v>19.762799999999999</v>
      </c>
      <c r="O15" s="61">
        <f t="shared" si="5"/>
        <v>17</v>
      </c>
      <c r="P15" s="60">
        <f>VLOOKUP($A15,'Return Data'!$B$7:$R$2292,15,0)</f>
        <v>15.1816</v>
      </c>
      <c r="Q15" s="61">
        <f t="shared" si="6"/>
        <v>4</v>
      </c>
      <c r="R15" s="60">
        <f>VLOOKUP($A15,'Return Data'!$B$7:$R$2292,16,0)</f>
        <v>15.3774</v>
      </c>
      <c r="S15" s="62">
        <f t="shared" si="7"/>
        <v>19</v>
      </c>
    </row>
    <row r="16" spans="1:20" x14ac:dyDescent="0.3">
      <c r="A16" s="58" t="s">
        <v>172</v>
      </c>
      <c r="B16" s="59">
        <f>VLOOKUP($A16,'Return Data'!$B$7:$R$2292,3,0)</f>
        <v>44942</v>
      </c>
      <c r="C16" s="60">
        <f>VLOOKUP($A16,'Return Data'!$B$7:$R$2292,4,0)</f>
        <v>91.072000000000003</v>
      </c>
      <c r="D16" s="60">
        <f>VLOOKUP($A16,'Return Data'!$B$7:$R$2292,10,0)</f>
        <v>5.4428000000000001</v>
      </c>
      <c r="E16" s="61">
        <f t="shared" si="0"/>
        <v>3</v>
      </c>
      <c r="F16" s="60">
        <f>VLOOKUP($A16,'Return Data'!$B$7:$R$2292,11,0)</f>
        <v>11.784599999999999</v>
      </c>
      <c r="G16" s="61">
        <f t="shared" si="1"/>
        <v>21</v>
      </c>
      <c r="H16" s="60">
        <f>VLOOKUP($A16,'Return Data'!$B$7:$R$2292,12,0)</f>
        <v>3.4016000000000002</v>
      </c>
      <c r="I16" s="61">
        <f t="shared" si="2"/>
        <v>21</v>
      </c>
      <c r="J16" s="60">
        <f>VLOOKUP($A16,'Return Data'!$B$7:$R$2292,13,0)</f>
        <v>6.2600000000000003E-2</v>
      </c>
      <c r="K16" s="61">
        <f t="shared" si="3"/>
        <v>22</v>
      </c>
      <c r="L16" s="60">
        <f>VLOOKUP($A16,'Return Data'!$B$7:$R$2292,17,0)</f>
        <v>17.068300000000001</v>
      </c>
      <c r="M16" s="61">
        <f t="shared" si="4"/>
        <v>21</v>
      </c>
      <c r="N16" s="60">
        <f>VLOOKUP($A16,'Return Data'!$B$7:$R$2292,14,0)</f>
        <v>17.9236</v>
      </c>
      <c r="O16" s="61">
        <f t="shared" si="5"/>
        <v>24</v>
      </c>
      <c r="P16" s="60">
        <f>VLOOKUP($A16,'Return Data'!$B$7:$R$2292,15,0)</f>
        <v>12.559799999999999</v>
      </c>
      <c r="Q16" s="61">
        <f t="shared" si="6"/>
        <v>11</v>
      </c>
      <c r="R16" s="60">
        <f>VLOOKUP($A16,'Return Data'!$B$7:$R$2292,16,0)</f>
        <v>16.920000000000002</v>
      </c>
      <c r="S16" s="62">
        <f t="shared" si="7"/>
        <v>11</v>
      </c>
    </row>
    <row r="17" spans="1:19" x14ac:dyDescent="0.3">
      <c r="A17" s="58" t="s">
        <v>173</v>
      </c>
      <c r="B17" s="59">
        <f>VLOOKUP($A17,'Return Data'!$B$7:$R$2292,3,0)</f>
        <v>44942</v>
      </c>
      <c r="C17" s="60">
        <f>VLOOKUP($A17,'Return Data'!$B$7:$R$2292,4,0)</f>
        <v>80.33</v>
      </c>
      <c r="D17" s="60">
        <f>VLOOKUP($A17,'Return Data'!$B$7:$R$2292,10,0)</f>
        <v>1.9157999999999999</v>
      </c>
      <c r="E17" s="61">
        <f t="shared" si="0"/>
        <v>31</v>
      </c>
      <c r="F17" s="60">
        <f>VLOOKUP($A17,'Return Data'!$B$7:$R$2292,11,0)</f>
        <v>9.9959000000000007</v>
      </c>
      <c r="G17" s="61">
        <f t="shared" si="1"/>
        <v>38</v>
      </c>
      <c r="H17" s="60">
        <f>VLOOKUP($A17,'Return Data'!$B$7:$R$2292,12,0)</f>
        <v>1.2605999999999999</v>
      </c>
      <c r="I17" s="61">
        <f t="shared" si="2"/>
        <v>40</v>
      </c>
      <c r="J17" s="60">
        <f>VLOOKUP($A17,'Return Data'!$B$7:$R$2292,13,0)</f>
        <v>-3.4958999999999998</v>
      </c>
      <c r="K17" s="61">
        <f t="shared" si="3"/>
        <v>39</v>
      </c>
      <c r="L17" s="60">
        <f>VLOOKUP($A17,'Return Data'!$B$7:$R$2292,17,0)</f>
        <v>13.2874</v>
      </c>
      <c r="M17" s="61">
        <f t="shared" si="4"/>
        <v>41</v>
      </c>
      <c r="N17" s="60">
        <f>VLOOKUP($A17,'Return Data'!$B$7:$R$2292,14,0)</f>
        <v>14.545199999999999</v>
      </c>
      <c r="O17" s="61">
        <f t="shared" si="5"/>
        <v>38</v>
      </c>
      <c r="P17" s="60">
        <f>VLOOKUP($A17,'Return Data'!$B$7:$R$2292,15,0)</f>
        <v>9.3568999999999996</v>
      </c>
      <c r="Q17" s="61">
        <f t="shared" si="6"/>
        <v>27</v>
      </c>
      <c r="R17" s="60">
        <f>VLOOKUP($A17,'Return Data'!$B$7:$R$2292,16,0)</f>
        <v>13.943300000000001</v>
      </c>
      <c r="S17" s="62">
        <f t="shared" si="7"/>
        <v>30</v>
      </c>
    </row>
    <row r="18" spans="1:19" x14ac:dyDescent="0.3">
      <c r="A18" s="58" t="s">
        <v>175</v>
      </c>
      <c r="B18" s="59">
        <f>VLOOKUP($A18,'Return Data'!$B$7:$R$2292,3,0)</f>
        <v>44942</v>
      </c>
      <c r="C18" s="60">
        <f>VLOOKUP($A18,'Return Data'!$B$7:$R$2292,4,0)</f>
        <v>982.96529999999996</v>
      </c>
      <c r="D18" s="60">
        <f>VLOOKUP($A18,'Return Data'!$B$7:$R$2292,10,0)</f>
        <v>3.4874000000000001</v>
      </c>
      <c r="E18" s="61">
        <f t="shared" si="0"/>
        <v>16</v>
      </c>
      <c r="F18" s="60">
        <f>VLOOKUP($A18,'Return Data'!$B$7:$R$2292,11,0)</f>
        <v>12.959</v>
      </c>
      <c r="G18" s="61">
        <f t="shared" si="1"/>
        <v>13</v>
      </c>
      <c r="H18" s="60">
        <f>VLOOKUP($A18,'Return Data'!$B$7:$R$2292,12,0)</f>
        <v>3.8725000000000001</v>
      </c>
      <c r="I18" s="61">
        <f t="shared" si="2"/>
        <v>15</v>
      </c>
      <c r="J18" s="60">
        <f>VLOOKUP($A18,'Return Data'!$B$7:$R$2292,13,0)</f>
        <v>-0.46820000000000001</v>
      </c>
      <c r="K18" s="61">
        <f t="shared" si="3"/>
        <v>25</v>
      </c>
      <c r="L18" s="60">
        <f>VLOOKUP($A18,'Return Data'!$B$7:$R$2292,17,0)</f>
        <v>16.581</v>
      </c>
      <c r="M18" s="61">
        <f t="shared" si="4"/>
        <v>23</v>
      </c>
      <c r="N18" s="60">
        <f>VLOOKUP($A18,'Return Data'!$B$7:$R$2292,14,0)</f>
        <v>16.2285</v>
      </c>
      <c r="O18" s="61">
        <f t="shared" si="5"/>
        <v>31</v>
      </c>
      <c r="P18" s="60">
        <f>VLOOKUP($A18,'Return Data'!$B$7:$R$2292,15,0)</f>
        <v>10.7309</v>
      </c>
      <c r="Q18" s="61">
        <f t="shared" si="6"/>
        <v>21</v>
      </c>
      <c r="R18" s="60">
        <f>VLOOKUP($A18,'Return Data'!$B$7:$R$2292,16,0)</f>
        <v>14.9415</v>
      </c>
      <c r="S18" s="62">
        <f t="shared" si="7"/>
        <v>23</v>
      </c>
    </row>
    <row r="19" spans="1:19" x14ac:dyDescent="0.3">
      <c r="A19" s="58" t="s">
        <v>177</v>
      </c>
      <c r="B19" s="59">
        <f>VLOOKUP($A19,'Return Data'!$B$7:$R$2292,3,0)</f>
        <v>44942</v>
      </c>
      <c r="C19" s="60">
        <f>VLOOKUP($A19,'Return Data'!$B$7:$R$2292,4,0)</f>
        <v>867.048</v>
      </c>
      <c r="D19" s="60">
        <f>VLOOKUP($A19,'Return Data'!$B$7:$R$2292,10,0)</f>
        <v>5.1329000000000002</v>
      </c>
      <c r="E19" s="61">
        <f t="shared" si="0"/>
        <v>4</v>
      </c>
      <c r="F19" s="60">
        <f>VLOOKUP($A19,'Return Data'!$B$7:$R$2292,11,0)</f>
        <v>14.147399999999999</v>
      </c>
      <c r="G19" s="61">
        <f t="shared" si="1"/>
        <v>3</v>
      </c>
      <c r="H19" s="60">
        <f>VLOOKUP($A19,'Return Data'!$B$7:$R$2292,12,0)</f>
        <v>8.8839000000000006</v>
      </c>
      <c r="I19" s="61">
        <f t="shared" si="2"/>
        <v>1</v>
      </c>
      <c r="J19" s="60">
        <f>VLOOKUP($A19,'Return Data'!$B$7:$R$2292,13,0)</f>
        <v>6.7896000000000001</v>
      </c>
      <c r="K19" s="61">
        <f t="shared" si="3"/>
        <v>1</v>
      </c>
      <c r="L19" s="60">
        <f>VLOOKUP($A19,'Return Data'!$B$7:$R$2292,17,0)</f>
        <v>20.269500000000001</v>
      </c>
      <c r="M19" s="61">
        <f t="shared" si="4"/>
        <v>14</v>
      </c>
      <c r="N19" s="60">
        <f>VLOOKUP($A19,'Return Data'!$B$7:$R$2292,14,0)</f>
        <v>16.3629</v>
      </c>
      <c r="O19" s="61">
        <f t="shared" si="5"/>
        <v>30</v>
      </c>
      <c r="P19" s="60">
        <f>VLOOKUP($A19,'Return Data'!$B$7:$R$2292,15,0)</f>
        <v>8.5638000000000005</v>
      </c>
      <c r="Q19" s="61">
        <f t="shared" si="6"/>
        <v>34</v>
      </c>
      <c r="R19" s="60">
        <f>VLOOKUP($A19,'Return Data'!$B$7:$R$2292,16,0)</f>
        <v>13.448499999999999</v>
      </c>
      <c r="S19" s="62">
        <f t="shared" si="7"/>
        <v>38</v>
      </c>
    </row>
    <row r="20" spans="1:19" x14ac:dyDescent="0.3">
      <c r="A20" s="102" t="s">
        <v>2025</v>
      </c>
      <c r="B20" s="59">
        <f>VLOOKUP($A20,'Return Data'!$B$7:$R$2292,3,0)</f>
        <v>44942</v>
      </c>
      <c r="C20" s="60">
        <f>VLOOKUP($A20,'Return Data'!$B$7:$R$2292,4,0)</f>
        <v>83.761600000000001</v>
      </c>
      <c r="D20" s="60">
        <f>VLOOKUP($A20,'Return Data'!$B$7:$R$2292,10,0)</f>
        <v>0.32650000000000001</v>
      </c>
      <c r="E20" s="61">
        <f t="shared" si="0"/>
        <v>39</v>
      </c>
      <c r="F20" s="60">
        <f>VLOOKUP($A20,'Return Data'!$B$7:$R$2292,11,0)</f>
        <v>10.5253</v>
      </c>
      <c r="G20" s="61">
        <f t="shared" si="1"/>
        <v>34</v>
      </c>
      <c r="H20" s="60">
        <f>VLOOKUP($A20,'Return Data'!$B$7:$R$2292,12,0)</f>
        <v>-0.47220000000000001</v>
      </c>
      <c r="I20" s="61">
        <f t="shared" si="2"/>
        <v>50</v>
      </c>
      <c r="J20" s="60">
        <f>VLOOKUP($A20,'Return Data'!$B$7:$R$2292,13,0)</f>
        <v>-7.2355999999999998</v>
      </c>
      <c r="K20" s="61">
        <f t="shared" si="3"/>
        <v>50</v>
      </c>
      <c r="L20" s="60">
        <f>VLOOKUP($A20,'Return Data'!$B$7:$R$2292,17,0)</f>
        <v>10.957100000000001</v>
      </c>
      <c r="M20" s="61">
        <f t="shared" si="4"/>
        <v>47</v>
      </c>
      <c r="N20" s="60">
        <f>VLOOKUP($A20,'Return Data'!$B$7:$R$2292,14,0)</f>
        <v>11.8405</v>
      </c>
      <c r="O20" s="61">
        <f t="shared" si="5"/>
        <v>50</v>
      </c>
      <c r="P20" s="60">
        <f>VLOOKUP($A20,'Return Data'!$B$7:$R$2292,15,0)</f>
        <v>6.5479000000000003</v>
      </c>
      <c r="Q20" s="61">
        <f t="shared" si="6"/>
        <v>40</v>
      </c>
      <c r="R20" s="60">
        <f>VLOOKUP($A20,'Return Data'!$B$7:$R$2292,16,0)</f>
        <v>13.412100000000001</v>
      </c>
      <c r="S20" s="62">
        <f t="shared" si="7"/>
        <v>39</v>
      </c>
    </row>
    <row r="21" spans="1:19" x14ac:dyDescent="0.3">
      <c r="A21" s="58" t="s">
        <v>178</v>
      </c>
      <c r="B21" s="59">
        <f>VLOOKUP($A21,'Return Data'!$B$7:$R$2292,3,0)</f>
        <v>44942</v>
      </c>
      <c r="C21" s="60">
        <f>VLOOKUP($A21,'Return Data'!$B$7:$R$2292,4,0)</f>
        <v>61.54</v>
      </c>
      <c r="D21" s="60">
        <f>VLOOKUP($A21,'Return Data'!$B$7:$R$2292,10,0)</f>
        <v>2.3092000000000001</v>
      </c>
      <c r="E21" s="61">
        <f t="shared" si="0"/>
        <v>25</v>
      </c>
      <c r="F21" s="60">
        <f>VLOOKUP($A21,'Return Data'!$B$7:$R$2292,11,0)</f>
        <v>9.6635000000000009</v>
      </c>
      <c r="G21" s="61">
        <f t="shared" si="1"/>
        <v>41</v>
      </c>
      <c r="H21" s="60">
        <f>VLOOKUP($A21,'Return Data'!$B$7:$R$2292,12,0)</f>
        <v>0.44800000000000001</v>
      </c>
      <c r="I21" s="61">
        <f t="shared" si="2"/>
        <v>44</v>
      </c>
      <c r="J21" s="60">
        <f>VLOOKUP($A21,'Return Data'!$B$7:$R$2292,13,0)</f>
        <v>-5.5781999999999998</v>
      </c>
      <c r="K21" s="61">
        <f t="shared" si="3"/>
        <v>46</v>
      </c>
      <c r="L21" s="60">
        <f>VLOOKUP($A21,'Return Data'!$B$7:$R$2292,17,0)</f>
        <v>13.6601</v>
      </c>
      <c r="M21" s="61">
        <f t="shared" si="4"/>
        <v>40</v>
      </c>
      <c r="N21" s="60">
        <f>VLOOKUP($A21,'Return Data'!$B$7:$R$2292,14,0)</f>
        <v>14.103400000000001</v>
      </c>
      <c r="O21" s="61">
        <f t="shared" si="5"/>
        <v>40</v>
      </c>
      <c r="P21" s="60">
        <f>VLOOKUP($A21,'Return Data'!$B$7:$R$2292,15,0)</f>
        <v>8.1135999999999999</v>
      </c>
      <c r="Q21" s="61">
        <f t="shared" si="6"/>
        <v>36</v>
      </c>
      <c r="R21" s="60">
        <f>VLOOKUP($A21,'Return Data'!$B$7:$R$2292,16,0)</f>
        <v>13.688000000000001</v>
      </c>
      <c r="S21" s="62">
        <f t="shared" si="7"/>
        <v>34</v>
      </c>
    </row>
    <row r="22" spans="1:19" x14ac:dyDescent="0.3">
      <c r="A22" s="58" t="s">
        <v>179</v>
      </c>
      <c r="B22" s="59">
        <f>VLOOKUP($A22,'Return Data'!$B$7:$R$2292,3,0)</f>
        <v>44942</v>
      </c>
      <c r="C22" s="60">
        <f>VLOOKUP($A22,'Return Data'!$B$7:$R$2292,4,0)</f>
        <v>660.66</v>
      </c>
      <c r="D22" s="60">
        <f>VLOOKUP($A22,'Return Data'!$B$7:$R$2292,10,0)</f>
        <v>3.3589000000000002</v>
      </c>
      <c r="E22" s="61">
        <f t="shared" si="0"/>
        <v>19</v>
      </c>
      <c r="F22" s="60">
        <f>VLOOKUP($A22,'Return Data'!$B$7:$R$2292,11,0)</f>
        <v>10.506</v>
      </c>
      <c r="G22" s="61">
        <f t="shared" si="1"/>
        <v>35</v>
      </c>
      <c r="H22" s="60">
        <f>VLOOKUP($A22,'Return Data'!$B$7:$R$2292,12,0)</f>
        <v>2.0419</v>
      </c>
      <c r="I22" s="61">
        <f t="shared" si="2"/>
        <v>36</v>
      </c>
      <c r="J22" s="60">
        <f>VLOOKUP($A22,'Return Data'!$B$7:$R$2292,13,0)</f>
        <v>-2.1230000000000002</v>
      </c>
      <c r="K22" s="61">
        <f t="shared" si="3"/>
        <v>33</v>
      </c>
      <c r="L22" s="60">
        <f>VLOOKUP($A22,'Return Data'!$B$7:$R$2292,17,0)</f>
        <v>14.456799999999999</v>
      </c>
      <c r="M22" s="61">
        <f t="shared" si="4"/>
        <v>37</v>
      </c>
      <c r="N22" s="60">
        <f>VLOOKUP($A22,'Return Data'!$B$7:$R$2292,14,0)</f>
        <v>15.4299</v>
      </c>
      <c r="O22" s="61">
        <f t="shared" si="5"/>
        <v>34</v>
      </c>
      <c r="P22" s="60">
        <f>VLOOKUP($A22,'Return Data'!$B$7:$R$2292,15,0)</f>
        <v>11.540900000000001</v>
      </c>
      <c r="Q22" s="61">
        <f t="shared" si="6"/>
        <v>16</v>
      </c>
      <c r="R22" s="60">
        <f>VLOOKUP($A22,'Return Data'!$B$7:$R$2292,16,0)</f>
        <v>15.2279</v>
      </c>
      <c r="S22" s="62">
        <f t="shared" si="7"/>
        <v>21</v>
      </c>
    </row>
    <row r="23" spans="1:19" x14ac:dyDescent="0.3">
      <c r="A23" s="58" t="s">
        <v>180</v>
      </c>
      <c r="B23" s="59">
        <f>VLOOKUP($A23,'Return Data'!$B$7:$R$2292,3,0)</f>
        <v>44942</v>
      </c>
      <c r="C23" s="60">
        <f>VLOOKUP($A23,'Return Data'!$B$7:$R$2292,4,0)</f>
        <v>17.899999999999999</v>
      </c>
      <c r="D23" s="60">
        <f>VLOOKUP($A23,'Return Data'!$B$7:$R$2292,10,0)</f>
        <v>1.2443</v>
      </c>
      <c r="E23" s="61">
        <f t="shared" si="0"/>
        <v>36</v>
      </c>
      <c r="F23" s="60">
        <f>VLOOKUP($A23,'Return Data'!$B$7:$R$2292,11,0)</f>
        <v>8.5505999999999993</v>
      </c>
      <c r="G23" s="61">
        <f t="shared" si="1"/>
        <v>46</v>
      </c>
      <c r="H23" s="60">
        <f>VLOOKUP($A23,'Return Data'!$B$7:$R$2292,12,0)</f>
        <v>7.7664</v>
      </c>
      <c r="I23" s="61">
        <f t="shared" si="2"/>
        <v>2</v>
      </c>
      <c r="J23" s="60">
        <f>VLOOKUP($A23,'Return Data'!$B$7:$R$2292,13,0)</f>
        <v>5.7919999999999998</v>
      </c>
      <c r="K23" s="61">
        <f t="shared" si="3"/>
        <v>3</v>
      </c>
      <c r="L23" s="60">
        <f>VLOOKUP($A23,'Return Data'!$B$7:$R$2292,17,0)</f>
        <v>17.002500000000001</v>
      </c>
      <c r="M23" s="61">
        <f t="shared" si="4"/>
        <v>22</v>
      </c>
      <c r="N23" s="60">
        <f>VLOOKUP($A23,'Return Data'!$B$7:$R$2292,14,0)</f>
        <v>13.8985</v>
      </c>
      <c r="O23" s="61">
        <f t="shared" si="5"/>
        <v>41</v>
      </c>
      <c r="P23" s="60"/>
      <c r="Q23" s="61"/>
      <c r="R23" s="60">
        <f>VLOOKUP($A23,'Return Data'!$B$7:$R$2292,16,0)</f>
        <v>12.833600000000001</v>
      </c>
      <c r="S23" s="62">
        <f t="shared" si="7"/>
        <v>44</v>
      </c>
    </row>
    <row r="24" spans="1:19" x14ac:dyDescent="0.3">
      <c r="A24" s="58" t="s">
        <v>181</v>
      </c>
      <c r="B24" s="59">
        <f>VLOOKUP($A24,'Return Data'!$B$7:$R$2292,3,0)</f>
        <v>44942</v>
      </c>
      <c r="C24" s="60">
        <f>VLOOKUP($A24,'Return Data'!$B$7:$R$2292,4,0)</f>
        <v>43.37</v>
      </c>
      <c r="D24" s="60">
        <f>VLOOKUP($A24,'Return Data'!$B$7:$R$2292,10,0)</f>
        <v>2.0710999999999999</v>
      </c>
      <c r="E24" s="61">
        <f t="shared" si="0"/>
        <v>29</v>
      </c>
      <c r="F24" s="60">
        <f>VLOOKUP($A24,'Return Data'!$B$7:$R$2292,11,0)</f>
        <v>12.1831</v>
      </c>
      <c r="G24" s="61">
        <f t="shared" si="1"/>
        <v>18</v>
      </c>
      <c r="H24" s="60">
        <f>VLOOKUP($A24,'Return Data'!$B$7:$R$2292,12,0)</f>
        <v>1.5452999999999999</v>
      </c>
      <c r="I24" s="61">
        <f t="shared" si="2"/>
        <v>37</v>
      </c>
      <c r="J24" s="60">
        <f>VLOOKUP($A24,'Return Data'!$B$7:$R$2292,13,0)</f>
        <v>-2.7578</v>
      </c>
      <c r="K24" s="61">
        <f t="shared" si="3"/>
        <v>36</v>
      </c>
      <c r="L24" s="60">
        <f>VLOOKUP($A24,'Return Data'!$B$7:$R$2292,17,0)</f>
        <v>12.790699999999999</v>
      </c>
      <c r="M24" s="61">
        <f t="shared" si="4"/>
        <v>42</v>
      </c>
      <c r="N24" s="60">
        <f>VLOOKUP($A24,'Return Data'!$B$7:$R$2292,14,0)</f>
        <v>11.6998</v>
      </c>
      <c r="O24" s="61">
        <f t="shared" si="5"/>
        <v>51</v>
      </c>
      <c r="P24" s="60">
        <f>VLOOKUP($A24,'Return Data'!$B$7:$R$2292,15,0)</f>
        <v>8.9389000000000003</v>
      </c>
      <c r="Q24" s="61">
        <f t="shared" si="6"/>
        <v>32</v>
      </c>
      <c r="R24" s="60">
        <f>VLOOKUP($A24,'Return Data'!$B$7:$R$2292,16,0)</f>
        <v>16.977900000000002</v>
      </c>
      <c r="S24" s="62">
        <f t="shared" si="7"/>
        <v>9</v>
      </c>
    </row>
    <row r="25" spans="1:19" x14ac:dyDescent="0.3">
      <c r="A25" s="58" t="s">
        <v>182</v>
      </c>
      <c r="B25" s="59">
        <f>VLOOKUP($A25,'Return Data'!$B$7:$R$2292,3,0)</f>
        <v>44942</v>
      </c>
      <c r="C25" s="60">
        <f>VLOOKUP($A25,'Return Data'!$B$7:$R$2292,4,0)</f>
        <v>113.32299999999999</v>
      </c>
      <c r="D25" s="60">
        <f>VLOOKUP($A25,'Return Data'!$B$7:$R$2292,10,0)</f>
        <v>4.1993</v>
      </c>
      <c r="E25" s="61">
        <f t="shared" si="0"/>
        <v>11</v>
      </c>
      <c r="F25" s="60">
        <f>VLOOKUP($A25,'Return Data'!$B$7:$R$2292,11,0)</f>
        <v>12.591200000000001</v>
      </c>
      <c r="G25" s="61">
        <f t="shared" si="1"/>
        <v>15</v>
      </c>
      <c r="H25" s="60">
        <f>VLOOKUP($A25,'Return Data'!$B$7:$R$2292,12,0)</f>
        <v>2.5455000000000001</v>
      </c>
      <c r="I25" s="61">
        <f t="shared" si="2"/>
        <v>32</v>
      </c>
      <c r="J25" s="60">
        <f>VLOOKUP($A25,'Return Data'!$B$7:$R$2292,13,0)</f>
        <v>-0.29649999999999999</v>
      </c>
      <c r="K25" s="61">
        <f t="shared" si="3"/>
        <v>23</v>
      </c>
      <c r="L25" s="60">
        <f>VLOOKUP($A25,'Return Data'!$B$7:$R$2292,17,0)</f>
        <v>22.294</v>
      </c>
      <c r="M25" s="61">
        <f t="shared" si="4"/>
        <v>11</v>
      </c>
      <c r="N25" s="60">
        <f>VLOOKUP($A25,'Return Data'!$B$7:$R$2292,14,0)</f>
        <v>22.674299999999999</v>
      </c>
      <c r="O25" s="61">
        <f t="shared" si="5"/>
        <v>14</v>
      </c>
      <c r="P25" s="60">
        <f>VLOOKUP($A25,'Return Data'!$B$7:$R$2292,15,0)</f>
        <v>12.0412</v>
      </c>
      <c r="Q25" s="61">
        <f t="shared" si="6"/>
        <v>14</v>
      </c>
      <c r="R25" s="60">
        <f>VLOOKUP($A25,'Return Data'!$B$7:$R$2292,16,0)</f>
        <v>17.5579</v>
      </c>
      <c r="S25" s="62">
        <f t="shared" si="7"/>
        <v>7</v>
      </c>
    </row>
    <row r="26" spans="1:19" x14ac:dyDescent="0.3">
      <c r="A26" s="58" t="s">
        <v>183</v>
      </c>
      <c r="B26" s="59">
        <f>VLOOKUP($A26,'Return Data'!$B$7:$R$2292,3,0)</f>
        <v>44942</v>
      </c>
      <c r="C26" s="60">
        <f>VLOOKUP($A26,'Return Data'!$B$7:$R$2292,4,0)</f>
        <v>14.67</v>
      </c>
      <c r="D26" s="60">
        <f>VLOOKUP($A26,'Return Data'!$B$7:$R$2292,10,0)</f>
        <v>3.1646000000000001</v>
      </c>
      <c r="E26" s="61">
        <f t="shared" si="0"/>
        <v>21</v>
      </c>
      <c r="F26" s="60">
        <f>VLOOKUP($A26,'Return Data'!$B$7:$R$2292,11,0)</f>
        <v>9.4776000000000007</v>
      </c>
      <c r="G26" s="61">
        <f t="shared" si="1"/>
        <v>43</v>
      </c>
      <c r="H26" s="60">
        <f>VLOOKUP($A26,'Return Data'!$B$7:$R$2292,12,0)</f>
        <v>3.4556</v>
      </c>
      <c r="I26" s="61">
        <f t="shared" si="2"/>
        <v>19</v>
      </c>
      <c r="J26" s="60">
        <f>VLOOKUP($A26,'Return Data'!$B$7:$R$2292,13,0)</f>
        <v>-1.5436000000000001</v>
      </c>
      <c r="K26" s="61">
        <f t="shared" si="3"/>
        <v>31</v>
      </c>
      <c r="L26" s="60">
        <f>VLOOKUP($A26,'Return Data'!$B$7:$R$2292,17,0)</f>
        <v>11.6724</v>
      </c>
      <c r="M26" s="61">
        <f t="shared" si="4"/>
        <v>46</v>
      </c>
      <c r="N26" s="60">
        <f>VLOOKUP($A26,'Return Data'!$B$7:$R$2292,14,0)</f>
        <v>11.994899999999999</v>
      </c>
      <c r="O26" s="61">
        <f t="shared" si="5"/>
        <v>49</v>
      </c>
      <c r="P26" s="60"/>
      <c r="Q26" s="61"/>
      <c r="R26" s="60">
        <f>VLOOKUP($A26,'Return Data'!$B$7:$R$2292,16,0)</f>
        <v>7.8761000000000001</v>
      </c>
      <c r="S26" s="62">
        <f t="shared" si="7"/>
        <v>56</v>
      </c>
    </row>
    <row r="27" spans="1:19" x14ac:dyDescent="0.3">
      <c r="A27" s="58" t="s">
        <v>184</v>
      </c>
      <c r="B27" s="59">
        <f>VLOOKUP($A27,'Return Data'!$B$7:$R$2292,3,0)</f>
        <v>44942</v>
      </c>
      <c r="C27" s="60">
        <f>VLOOKUP($A27,'Return Data'!$B$7:$R$2292,4,0)</f>
        <v>88.12</v>
      </c>
      <c r="D27" s="60">
        <f>VLOOKUP($A27,'Return Data'!$B$7:$R$2292,10,0)</f>
        <v>0.74309999999999998</v>
      </c>
      <c r="E27" s="61">
        <f t="shared" si="0"/>
        <v>37</v>
      </c>
      <c r="F27" s="60">
        <f>VLOOKUP($A27,'Return Data'!$B$7:$R$2292,11,0)</f>
        <v>7.6078000000000001</v>
      </c>
      <c r="G27" s="61">
        <f t="shared" si="1"/>
        <v>49</v>
      </c>
      <c r="H27" s="60">
        <f>VLOOKUP($A27,'Return Data'!$B$7:$R$2292,12,0)</f>
        <v>-3.1009000000000002</v>
      </c>
      <c r="I27" s="61">
        <f t="shared" si="2"/>
        <v>55</v>
      </c>
      <c r="J27" s="60">
        <f>VLOOKUP($A27,'Return Data'!$B$7:$R$2292,13,0)</f>
        <v>-11.9152</v>
      </c>
      <c r="K27" s="61">
        <f t="shared" si="3"/>
        <v>55</v>
      </c>
      <c r="L27" s="60">
        <f>VLOOKUP($A27,'Return Data'!$B$7:$R$2292,17,0)</f>
        <v>9.4588999999999999</v>
      </c>
      <c r="M27" s="61">
        <f t="shared" si="4"/>
        <v>52</v>
      </c>
      <c r="N27" s="60">
        <f>VLOOKUP($A27,'Return Data'!$B$7:$R$2292,14,0)</f>
        <v>13.2173</v>
      </c>
      <c r="O27" s="61">
        <f t="shared" si="5"/>
        <v>44</v>
      </c>
      <c r="P27" s="60">
        <f>VLOOKUP($A27,'Return Data'!$B$7:$R$2292,15,0)</f>
        <v>10.3331</v>
      </c>
      <c r="Q27" s="61">
        <f t="shared" si="6"/>
        <v>23</v>
      </c>
      <c r="R27" s="60">
        <f>VLOOKUP($A27,'Return Data'!$B$7:$R$2292,16,0)</f>
        <v>16.056999999999999</v>
      </c>
      <c r="S27" s="62">
        <f t="shared" si="7"/>
        <v>14</v>
      </c>
    </row>
    <row r="28" spans="1:19" x14ac:dyDescent="0.3">
      <c r="A28" s="58" t="s">
        <v>185</v>
      </c>
      <c r="B28" s="59">
        <f>VLOOKUP($A28,'Return Data'!$B$7:$R$2292,3,0)</f>
        <v>44942</v>
      </c>
      <c r="C28" s="60">
        <f>VLOOKUP($A28,'Return Data'!$B$7:$R$2292,4,0)</f>
        <v>15.1882</v>
      </c>
      <c r="D28" s="60">
        <f>VLOOKUP($A28,'Return Data'!$B$7:$R$2292,10,0)</f>
        <v>3.4597000000000002</v>
      </c>
      <c r="E28" s="61">
        <f t="shared" si="0"/>
        <v>17</v>
      </c>
      <c r="F28" s="60">
        <f>VLOOKUP($A28,'Return Data'!$B$7:$R$2292,11,0)</f>
        <v>13.2248</v>
      </c>
      <c r="G28" s="61">
        <f t="shared" si="1"/>
        <v>10</v>
      </c>
      <c r="H28" s="60">
        <f>VLOOKUP($A28,'Return Data'!$B$7:$R$2292,12,0)</f>
        <v>7.3400999999999996</v>
      </c>
      <c r="I28" s="61">
        <f t="shared" si="2"/>
        <v>4</v>
      </c>
      <c r="J28" s="60">
        <f>VLOOKUP($A28,'Return Data'!$B$7:$R$2292,13,0)</f>
        <v>0.28589999999999999</v>
      </c>
      <c r="K28" s="61">
        <f t="shared" si="3"/>
        <v>18</v>
      </c>
      <c r="L28" s="60">
        <f>VLOOKUP($A28,'Return Data'!$B$7:$R$2292,17,0)</f>
        <v>9.6219000000000001</v>
      </c>
      <c r="M28" s="61">
        <f t="shared" si="4"/>
        <v>51</v>
      </c>
      <c r="N28" s="60">
        <f>VLOOKUP($A28,'Return Data'!$B$7:$R$2292,14,0)</f>
        <v>11.517899999999999</v>
      </c>
      <c r="O28" s="61">
        <f t="shared" si="5"/>
        <v>52</v>
      </c>
      <c r="P28" s="60"/>
      <c r="Q28" s="61"/>
      <c r="R28" s="60">
        <f>VLOOKUP($A28,'Return Data'!$B$7:$R$2292,16,0)</f>
        <v>13.726000000000001</v>
      </c>
      <c r="S28" s="62">
        <f t="shared" si="7"/>
        <v>33</v>
      </c>
    </row>
    <row r="29" spans="1:19" x14ac:dyDescent="0.3">
      <c r="A29" s="58" t="s">
        <v>186</v>
      </c>
      <c r="B29" s="59">
        <f>VLOOKUP($A29,'Return Data'!$B$7:$R$2292,3,0)</f>
        <v>44942</v>
      </c>
      <c r="C29" s="60">
        <f>VLOOKUP($A29,'Return Data'!$B$7:$R$2292,4,0)</f>
        <v>31.7361</v>
      </c>
      <c r="D29" s="60">
        <f>VLOOKUP($A29,'Return Data'!$B$7:$R$2292,10,0)</f>
        <v>3.5070999999999999</v>
      </c>
      <c r="E29" s="61">
        <f t="shared" si="0"/>
        <v>15</v>
      </c>
      <c r="F29" s="60">
        <f>VLOOKUP($A29,'Return Data'!$B$7:$R$2292,11,0)</f>
        <v>10.8627</v>
      </c>
      <c r="G29" s="61">
        <f t="shared" si="1"/>
        <v>28</v>
      </c>
      <c r="H29" s="60">
        <f>VLOOKUP($A29,'Return Data'!$B$7:$R$2292,12,0)</f>
        <v>2.3262999999999998</v>
      </c>
      <c r="I29" s="61">
        <f t="shared" si="2"/>
        <v>35</v>
      </c>
      <c r="J29" s="60">
        <f>VLOOKUP($A29,'Return Data'!$B$7:$R$2292,13,0)</f>
        <v>-4.8597999999999999</v>
      </c>
      <c r="K29" s="61">
        <f t="shared" si="3"/>
        <v>45</v>
      </c>
      <c r="L29" s="60">
        <f>VLOOKUP($A29,'Return Data'!$B$7:$R$2292,17,0)</f>
        <v>13.924799999999999</v>
      </c>
      <c r="M29" s="61">
        <f t="shared" si="4"/>
        <v>39</v>
      </c>
      <c r="N29" s="60">
        <f>VLOOKUP($A29,'Return Data'!$B$7:$R$2292,14,0)</f>
        <v>15.496499999999999</v>
      </c>
      <c r="O29" s="61">
        <f t="shared" si="5"/>
        <v>33</v>
      </c>
      <c r="P29" s="60">
        <f>VLOOKUP($A29,'Return Data'!$B$7:$R$2292,15,0)</f>
        <v>12.150600000000001</v>
      </c>
      <c r="Q29" s="61">
        <f t="shared" si="6"/>
        <v>12</v>
      </c>
      <c r="R29" s="60">
        <f>VLOOKUP($A29,'Return Data'!$B$7:$R$2292,16,0)</f>
        <v>15.9971</v>
      </c>
      <c r="S29" s="62">
        <f t="shared" si="7"/>
        <v>15</v>
      </c>
    </row>
    <row r="30" spans="1:19" x14ac:dyDescent="0.3">
      <c r="A30" s="108" t="s">
        <v>187</v>
      </c>
      <c r="B30" s="59">
        <f>VLOOKUP($A30,'Return Data'!$B$7:$R$2292,3,0)</f>
        <v>44942</v>
      </c>
      <c r="C30" s="60">
        <f>VLOOKUP($A30,'Return Data'!$B$7:$R$2292,4,0)</f>
        <v>86.504000000000005</v>
      </c>
      <c r="D30" s="60">
        <f>VLOOKUP($A30,'Return Data'!$B$7:$R$2292,10,0)</f>
        <v>4.7885999999999997</v>
      </c>
      <c r="E30" s="61">
        <f t="shared" si="0"/>
        <v>6</v>
      </c>
      <c r="F30" s="60">
        <f>VLOOKUP($A30,'Return Data'!$B$7:$R$2292,11,0)</f>
        <v>14.3764</v>
      </c>
      <c r="G30" s="61">
        <f t="shared" si="1"/>
        <v>2</v>
      </c>
      <c r="H30" s="60">
        <f>VLOOKUP($A30,'Return Data'!$B$7:$R$2292,12,0)</f>
        <v>4.7808999999999999</v>
      </c>
      <c r="I30" s="61">
        <f t="shared" si="2"/>
        <v>11</v>
      </c>
      <c r="J30" s="60">
        <f>VLOOKUP($A30,'Return Data'!$B$7:$R$2292,13,0)</f>
        <v>1.9504999999999999</v>
      </c>
      <c r="K30" s="61">
        <f t="shared" si="3"/>
        <v>11</v>
      </c>
      <c r="L30" s="60">
        <f>VLOOKUP($A30,'Return Data'!$B$7:$R$2292,17,0)</f>
        <v>18.4434</v>
      </c>
      <c r="M30" s="61">
        <f t="shared" si="4"/>
        <v>19</v>
      </c>
      <c r="N30" s="60">
        <f>VLOOKUP($A30,'Return Data'!$B$7:$R$2292,14,0)</f>
        <v>17.7836</v>
      </c>
      <c r="O30" s="61">
        <f t="shared" si="5"/>
        <v>25</v>
      </c>
      <c r="P30" s="60">
        <f>VLOOKUP($A30,'Return Data'!$B$7:$R$2292,15,0)</f>
        <v>13.4269</v>
      </c>
      <c r="Q30" s="61">
        <f t="shared" si="6"/>
        <v>7</v>
      </c>
      <c r="R30" s="60">
        <f>VLOOKUP($A30,'Return Data'!$B$7:$R$2292,16,0)</f>
        <v>15.508900000000001</v>
      </c>
      <c r="S30" s="62">
        <f t="shared" si="7"/>
        <v>16</v>
      </c>
    </row>
    <row r="31" spans="1:19" x14ac:dyDescent="0.3">
      <c r="A31" s="58" t="s">
        <v>189</v>
      </c>
      <c r="B31" s="59">
        <f>VLOOKUP($A31,'Return Data'!$B$7:$R$2292,3,0)</f>
        <v>44942</v>
      </c>
      <c r="C31" s="60">
        <f>VLOOKUP($A31,'Return Data'!$B$7:$R$2292,4,0)</f>
        <v>106.7544</v>
      </c>
      <c r="D31" s="60">
        <f>VLOOKUP($A31,'Return Data'!$B$7:$R$2292,10,0)</f>
        <v>-2.8755000000000002</v>
      </c>
      <c r="E31" s="61">
        <f t="shared" si="0"/>
        <v>54</v>
      </c>
      <c r="F31" s="60">
        <f>VLOOKUP($A31,'Return Data'!$B$7:$R$2292,11,0)</f>
        <v>5.8792999999999997</v>
      </c>
      <c r="G31" s="61">
        <f t="shared" si="1"/>
        <v>55</v>
      </c>
      <c r="H31" s="60">
        <f>VLOOKUP($A31,'Return Data'!$B$7:$R$2292,12,0)</f>
        <v>-2.0983000000000001</v>
      </c>
      <c r="I31" s="61">
        <f t="shared" si="2"/>
        <v>53</v>
      </c>
      <c r="J31" s="60">
        <f>VLOOKUP($A31,'Return Data'!$B$7:$R$2292,13,0)</f>
        <v>-7.3021000000000003</v>
      </c>
      <c r="K31" s="61">
        <f t="shared" si="3"/>
        <v>51</v>
      </c>
      <c r="L31" s="60">
        <f>VLOOKUP($A31,'Return Data'!$B$7:$R$2292,17,0)</f>
        <v>10.0321</v>
      </c>
      <c r="M31" s="61">
        <f t="shared" si="4"/>
        <v>50</v>
      </c>
      <c r="N31" s="60">
        <f>VLOOKUP($A31,'Return Data'!$B$7:$R$2292,14,0)</f>
        <v>10.1113</v>
      </c>
      <c r="O31" s="61">
        <f t="shared" si="5"/>
        <v>53</v>
      </c>
      <c r="P31" s="60">
        <f>VLOOKUP($A31,'Return Data'!$B$7:$R$2292,15,0)</f>
        <v>8.9474</v>
      </c>
      <c r="Q31" s="61">
        <f t="shared" si="6"/>
        <v>31</v>
      </c>
      <c r="R31" s="60">
        <f>VLOOKUP($A31,'Return Data'!$B$7:$R$2292,16,0)</f>
        <v>13.467700000000001</v>
      </c>
      <c r="S31" s="62">
        <f t="shared" si="7"/>
        <v>37</v>
      </c>
    </row>
    <row r="32" spans="1:19" x14ac:dyDescent="0.3">
      <c r="A32" s="58" t="s">
        <v>430</v>
      </c>
      <c r="B32" s="59">
        <f>VLOOKUP($A32,'Return Data'!$B$7:$R$2292,3,0)</f>
        <v>44942</v>
      </c>
      <c r="C32" s="60">
        <f>VLOOKUP($A32,'Return Data'!$B$7:$R$2292,4,0)</f>
        <v>21.5075</v>
      </c>
      <c r="D32" s="60">
        <f>VLOOKUP($A32,'Return Data'!$B$7:$R$2292,10,0)</f>
        <v>2.887</v>
      </c>
      <c r="E32" s="61">
        <f t="shared" si="0"/>
        <v>23</v>
      </c>
      <c r="F32" s="60">
        <f>VLOOKUP($A32,'Return Data'!$B$7:$R$2292,11,0)</f>
        <v>10.8674</v>
      </c>
      <c r="G32" s="61">
        <f t="shared" si="1"/>
        <v>27</v>
      </c>
      <c r="H32" s="60">
        <f>VLOOKUP($A32,'Return Data'!$B$7:$R$2292,12,0)</f>
        <v>2.5285000000000002</v>
      </c>
      <c r="I32" s="61">
        <f t="shared" si="2"/>
        <v>33</v>
      </c>
      <c r="J32" s="60">
        <f>VLOOKUP($A32,'Return Data'!$B$7:$R$2292,13,0)</f>
        <v>-1.7815000000000001</v>
      </c>
      <c r="K32" s="61">
        <f t="shared" si="3"/>
        <v>32</v>
      </c>
      <c r="L32" s="60">
        <f>VLOOKUP($A32,'Return Data'!$B$7:$R$2292,17,0)</f>
        <v>18.616700000000002</v>
      </c>
      <c r="M32" s="61">
        <f t="shared" si="4"/>
        <v>18</v>
      </c>
      <c r="N32" s="60">
        <f>VLOOKUP($A32,'Return Data'!$B$7:$R$2292,14,0)</f>
        <v>18.5441</v>
      </c>
      <c r="O32" s="61">
        <f t="shared" si="5"/>
        <v>20</v>
      </c>
      <c r="P32" s="60">
        <f>VLOOKUP($A32,'Return Data'!$B$7:$R$2292,15,0)</f>
        <v>10.805899999999999</v>
      </c>
      <c r="Q32" s="61">
        <f t="shared" si="6"/>
        <v>20</v>
      </c>
      <c r="R32" s="60">
        <f>VLOOKUP($A32,'Return Data'!$B$7:$R$2292,16,0)</f>
        <v>13.036899999999999</v>
      </c>
      <c r="S32" s="62">
        <f t="shared" si="7"/>
        <v>43</v>
      </c>
    </row>
    <row r="33" spans="1:19" x14ac:dyDescent="0.3">
      <c r="A33" s="58" t="s">
        <v>191</v>
      </c>
      <c r="B33" s="59">
        <f>VLOOKUP($A33,'Return Data'!$B$7:$R$2292,3,0)</f>
        <v>44942</v>
      </c>
      <c r="C33" s="60">
        <f>VLOOKUP($A33,'Return Data'!$B$7:$R$2292,4,0)</f>
        <v>34.357999999999997</v>
      </c>
      <c r="D33" s="60">
        <f>VLOOKUP($A33,'Return Data'!$B$7:$R$2292,10,0)</f>
        <v>3.7035</v>
      </c>
      <c r="E33" s="61">
        <f t="shared" si="0"/>
        <v>14</v>
      </c>
      <c r="F33" s="60">
        <f>VLOOKUP($A33,'Return Data'!$B$7:$R$2292,11,0)</f>
        <v>9.5006000000000004</v>
      </c>
      <c r="G33" s="61">
        <f t="shared" si="1"/>
        <v>42</v>
      </c>
      <c r="H33" s="60">
        <f>VLOOKUP($A33,'Return Data'!$B$7:$R$2292,12,0)</f>
        <v>1.0469999999999999</v>
      </c>
      <c r="I33" s="61">
        <f t="shared" si="2"/>
        <v>41</v>
      </c>
      <c r="J33" s="60">
        <f>VLOOKUP($A33,'Return Data'!$B$7:$R$2292,13,0)</f>
        <v>-3.7753000000000001</v>
      </c>
      <c r="K33" s="61">
        <f t="shared" si="3"/>
        <v>41</v>
      </c>
      <c r="L33" s="60">
        <f>VLOOKUP($A33,'Return Data'!$B$7:$R$2292,17,0)</f>
        <v>14.897600000000001</v>
      </c>
      <c r="M33" s="61">
        <f t="shared" si="4"/>
        <v>34</v>
      </c>
      <c r="N33" s="60">
        <f>VLOOKUP($A33,'Return Data'!$B$7:$R$2292,14,0)</f>
        <v>18.2546</v>
      </c>
      <c r="O33" s="61">
        <f t="shared" si="5"/>
        <v>21</v>
      </c>
      <c r="P33" s="60">
        <f>VLOOKUP($A33,'Return Data'!$B$7:$R$2292,15,0)</f>
        <v>14.0525</v>
      </c>
      <c r="Q33" s="61">
        <f t="shared" si="6"/>
        <v>5</v>
      </c>
      <c r="R33" s="60">
        <f>VLOOKUP($A33,'Return Data'!$B$7:$R$2292,16,0)</f>
        <v>19.110800000000001</v>
      </c>
      <c r="S33" s="62">
        <f t="shared" si="7"/>
        <v>5</v>
      </c>
    </row>
    <row r="34" spans="1:19" x14ac:dyDescent="0.3">
      <c r="A34" s="58" t="s">
        <v>192</v>
      </c>
      <c r="B34" s="59">
        <f>VLOOKUP($A34,'Return Data'!$B$7:$R$2292,3,0)</f>
        <v>44942</v>
      </c>
      <c r="C34" s="60">
        <f>VLOOKUP($A34,'Return Data'!$B$7:$R$2292,4,0)</f>
        <v>30.059100000000001</v>
      </c>
      <c r="D34" s="60">
        <f>VLOOKUP($A34,'Return Data'!$B$7:$R$2292,10,0)</f>
        <v>3.9007000000000001</v>
      </c>
      <c r="E34" s="61">
        <f t="shared" si="0"/>
        <v>13</v>
      </c>
      <c r="F34" s="60">
        <f>VLOOKUP($A34,'Return Data'!$B$7:$R$2292,11,0)</f>
        <v>13.7224</v>
      </c>
      <c r="G34" s="61">
        <f t="shared" si="1"/>
        <v>7</v>
      </c>
      <c r="H34" s="60">
        <f>VLOOKUP($A34,'Return Data'!$B$7:$R$2292,12,0)</f>
        <v>6.1952999999999996</v>
      </c>
      <c r="I34" s="61">
        <f t="shared" si="2"/>
        <v>6</v>
      </c>
      <c r="J34" s="60">
        <f>VLOOKUP($A34,'Return Data'!$B$7:$R$2292,13,0)</f>
        <v>-3.1467000000000001</v>
      </c>
      <c r="K34" s="61">
        <f t="shared" si="3"/>
        <v>37</v>
      </c>
      <c r="L34" s="60">
        <f>VLOOKUP($A34,'Return Data'!$B$7:$R$2292,17,0)</f>
        <v>14.728300000000001</v>
      </c>
      <c r="M34" s="61">
        <f t="shared" si="4"/>
        <v>35</v>
      </c>
      <c r="N34" s="60">
        <f>VLOOKUP($A34,'Return Data'!$B$7:$R$2292,14,0)</f>
        <v>13.3306</v>
      </c>
      <c r="O34" s="61">
        <f t="shared" si="5"/>
        <v>42</v>
      </c>
      <c r="P34" s="60">
        <f>VLOOKUP($A34,'Return Data'!$B$7:$R$2292,15,0)</f>
        <v>9.6005000000000003</v>
      </c>
      <c r="Q34" s="61">
        <f t="shared" si="6"/>
        <v>25</v>
      </c>
      <c r="R34" s="60">
        <f>VLOOKUP($A34,'Return Data'!$B$7:$R$2292,16,0)</f>
        <v>14.764699999999999</v>
      </c>
      <c r="S34" s="62">
        <f t="shared" si="7"/>
        <v>25</v>
      </c>
    </row>
    <row r="35" spans="1:19" x14ac:dyDescent="0.3">
      <c r="A35" s="76" t="s">
        <v>1900</v>
      </c>
      <c r="B35" s="59">
        <f>VLOOKUP($A35,'Return Data'!$B$7:$R$2292,3,0)</f>
        <v>44942</v>
      </c>
      <c r="C35" s="60">
        <f>VLOOKUP($A35,'Return Data'!$B$7:$R$2292,4,0)</f>
        <v>23.128599999999999</v>
      </c>
      <c r="D35" s="60">
        <f>VLOOKUP($A35,'Return Data'!$B$7:$R$2292,10,0)</f>
        <v>3.0558000000000001</v>
      </c>
      <c r="E35" s="61">
        <f t="shared" si="0"/>
        <v>22</v>
      </c>
      <c r="F35" s="60">
        <f>VLOOKUP($A35,'Return Data'!$B$7:$R$2292,11,0)</f>
        <v>12.1213</v>
      </c>
      <c r="G35" s="61">
        <f t="shared" si="1"/>
        <v>19</v>
      </c>
      <c r="H35" s="60">
        <f>VLOOKUP($A35,'Return Data'!$B$7:$R$2292,12,0)</f>
        <v>2.3679000000000001</v>
      </c>
      <c r="I35" s="61">
        <f t="shared" si="2"/>
        <v>34</v>
      </c>
      <c r="J35" s="60">
        <f>VLOOKUP($A35,'Return Data'!$B$7:$R$2292,13,0)</f>
        <v>-4.4935999999999998</v>
      </c>
      <c r="K35" s="61">
        <f t="shared" si="3"/>
        <v>44</v>
      </c>
      <c r="L35" s="60">
        <f>VLOOKUP($A35,'Return Data'!$B$7:$R$2292,17,0)</f>
        <v>12.3955</v>
      </c>
      <c r="M35" s="61">
        <f t="shared" si="4"/>
        <v>44</v>
      </c>
      <c r="N35" s="60">
        <f>VLOOKUP($A35,'Return Data'!$B$7:$R$2292,14,0)</f>
        <v>12.404400000000001</v>
      </c>
      <c r="O35" s="61">
        <f t="shared" si="5"/>
        <v>47</v>
      </c>
      <c r="P35" s="60">
        <f>VLOOKUP($A35,'Return Data'!$B$7:$R$2292,15,0)</f>
        <v>9.0305999999999997</v>
      </c>
      <c r="Q35" s="61">
        <f t="shared" si="6"/>
        <v>30</v>
      </c>
      <c r="R35" s="60">
        <f>VLOOKUP($A35,'Return Data'!$B$7:$R$2292,16,0)</f>
        <v>12.6257</v>
      </c>
      <c r="S35" s="62">
        <f t="shared" si="7"/>
        <v>45</v>
      </c>
    </row>
    <row r="36" spans="1:19" x14ac:dyDescent="0.3">
      <c r="A36" s="58" t="s">
        <v>193</v>
      </c>
      <c r="B36" s="59">
        <f>VLOOKUP($A36,'Return Data'!$B$7:$R$2292,3,0)</f>
        <v>44942</v>
      </c>
      <c r="C36" s="60">
        <f>VLOOKUP($A36,'Return Data'!$B$7:$R$2292,4,0)</f>
        <v>87.161000000000001</v>
      </c>
      <c r="D36" s="60">
        <f>VLOOKUP($A36,'Return Data'!$B$7:$R$2292,10,0)</f>
        <v>4.6870000000000003</v>
      </c>
      <c r="E36" s="61">
        <f t="shared" si="0"/>
        <v>8</v>
      </c>
      <c r="F36" s="60">
        <f>VLOOKUP($A36,'Return Data'!$B$7:$R$2292,11,0)</f>
        <v>12.571400000000001</v>
      </c>
      <c r="G36" s="61">
        <f t="shared" si="1"/>
        <v>16</v>
      </c>
      <c r="H36" s="60">
        <f>VLOOKUP($A36,'Return Data'!$B$7:$R$2292,12,0)</f>
        <v>3.9820000000000002</v>
      </c>
      <c r="I36" s="61">
        <f t="shared" si="2"/>
        <v>14</v>
      </c>
      <c r="J36" s="60">
        <f>VLOOKUP($A36,'Return Data'!$B$7:$R$2292,13,0)</f>
        <v>0.94110000000000005</v>
      </c>
      <c r="K36" s="61">
        <f t="shared" si="3"/>
        <v>15</v>
      </c>
      <c r="L36" s="60">
        <f>VLOOKUP($A36,'Return Data'!$B$7:$R$2292,17,0)</f>
        <v>18.767199999999999</v>
      </c>
      <c r="M36" s="61">
        <f t="shared" si="4"/>
        <v>16</v>
      </c>
      <c r="N36" s="60">
        <f>VLOOKUP($A36,'Return Data'!$B$7:$R$2292,14,0)</f>
        <v>13.0375</v>
      </c>
      <c r="O36" s="61">
        <f t="shared" si="5"/>
        <v>45</v>
      </c>
      <c r="P36" s="60">
        <f>VLOOKUP($A36,'Return Data'!$B$7:$R$2292,15,0)</f>
        <v>3.9881000000000002</v>
      </c>
      <c r="Q36" s="61">
        <f t="shared" si="6"/>
        <v>45</v>
      </c>
      <c r="R36" s="60">
        <f>VLOOKUP($A36,'Return Data'!$B$7:$R$2292,16,0)</f>
        <v>13.328900000000001</v>
      </c>
      <c r="S36" s="62">
        <f t="shared" si="7"/>
        <v>40</v>
      </c>
    </row>
    <row r="37" spans="1:19" x14ac:dyDescent="0.3">
      <c r="A37" s="58" t="s">
        <v>194</v>
      </c>
      <c r="B37" s="59">
        <f>VLOOKUP($A37,'Return Data'!$B$7:$R$2292,3,0)</f>
        <v>44942</v>
      </c>
      <c r="C37" s="60">
        <f>VLOOKUP($A37,'Return Data'!$B$7:$R$2292,4,0)</f>
        <v>20.751200000000001</v>
      </c>
      <c r="D37" s="60">
        <f>VLOOKUP($A37,'Return Data'!$B$7:$R$2292,10,0)</f>
        <v>2.3910999999999998</v>
      </c>
      <c r="E37" s="61">
        <f t="shared" si="0"/>
        <v>24</v>
      </c>
      <c r="F37" s="60">
        <f>VLOOKUP($A37,'Return Data'!$B$7:$R$2292,11,0)</f>
        <v>12.8249</v>
      </c>
      <c r="G37" s="61">
        <f t="shared" si="1"/>
        <v>14</v>
      </c>
      <c r="H37" s="60">
        <f>VLOOKUP($A37,'Return Data'!$B$7:$R$2292,12,0)</f>
        <v>6.3150000000000004</v>
      </c>
      <c r="I37" s="61">
        <f t="shared" si="2"/>
        <v>5</v>
      </c>
      <c r="J37" s="60">
        <f>VLOOKUP($A37,'Return Data'!$B$7:$R$2292,13,0)</f>
        <v>4.2092999999999998</v>
      </c>
      <c r="K37" s="61">
        <f t="shared" si="3"/>
        <v>4</v>
      </c>
      <c r="L37" s="60">
        <f>VLOOKUP($A37,'Return Data'!$B$7:$R$2292,17,0)</f>
        <v>19.323</v>
      </c>
      <c r="M37" s="61">
        <f t="shared" si="4"/>
        <v>15</v>
      </c>
      <c r="N37" s="60">
        <f>VLOOKUP($A37,'Return Data'!$B$7:$R$2292,14,0)</f>
        <v>23.235900000000001</v>
      </c>
      <c r="O37" s="61">
        <f t="shared" si="5"/>
        <v>13</v>
      </c>
      <c r="P37" s="60"/>
      <c r="Q37" s="61"/>
      <c r="R37" s="60">
        <f>VLOOKUP($A37,'Return Data'!$B$7:$R$2292,16,0)</f>
        <v>23.3035</v>
      </c>
      <c r="S37" s="62">
        <f t="shared" si="7"/>
        <v>2</v>
      </c>
    </row>
    <row r="38" spans="1:19" x14ac:dyDescent="0.3">
      <c r="A38" s="58" t="s">
        <v>1876</v>
      </c>
      <c r="B38" s="59">
        <f>VLOOKUP($A38,'Return Data'!$B$7:$R$2292,3,0)</f>
        <v>44942</v>
      </c>
      <c r="C38" s="60">
        <f>VLOOKUP($A38,'Return Data'!$B$7:$R$2292,4,0)</f>
        <v>27.3</v>
      </c>
      <c r="D38" s="60">
        <f>VLOOKUP($A38,'Return Data'!$B$7:$R$2292,10,0)</f>
        <v>4.8789999999999996</v>
      </c>
      <c r="E38" s="61">
        <f t="shared" si="0"/>
        <v>5</v>
      </c>
      <c r="F38" s="60">
        <f>VLOOKUP($A38,'Return Data'!$B$7:$R$2292,11,0)</f>
        <v>13.184100000000001</v>
      </c>
      <c r="G38" s="61">
        <f t="shared" si="1"/>
        <v>12</v>
      </c>
      <c r="H38" s="60">
        <f>VLOOKUP($A38,'Return Data'!$B$7:$R$2292,12,0)</f>
        <v>2.98</v>
      </c>
      <c r="I38" s="61">
        <f t="shared" si="2"/>
        <v>29</v>
      </c>
      <c r="J38" s="60">
        <f>VLOOKUP($A38,'Return Data'!$B$7:$R$2292,13,0)</f>
        <v>0.2203</v>
      </c>
      <c r="K38" s="61">
        <f t="shared" si="3"/>
        <v>19</v>
      </c>
      <c r="L38" s="60">
        <f>VLOOKUP($A38,'Return Data'!$B$7:$R$2292,17,0)</f>
        <v>18.720700000000001</v>
      </c>
      <c r="M38" s="61">
        <f t="shared" si="4"/>
        <v>17</v>
      </c>
      <c r="N38" s="60">
        <f>VLOOKUP($A38,'Return Data'!$B$7:$R$2292,14,0)</f>
        <v>19.524799999999999</v>
      </c>
      <c r="O38" s="61">
        <f t="shared" si="5"/>
        <v>18</v>
      </c>
      <c r="P38" s="60">
        <f>VLOOKUP($A38,'Return Data'!$B$7:$R$2292,15,0)</f>
        <v>12.9732</v>
      </c>
      <c r="Q38" s="61">
        <f t="shared" si="6"/>
        <v>8</v>
      </c>
      <c r="R38" s="60">
        <f>VLOOKUP($A38,'Return Data'!$B$7:$R$2292,16,0)</f>
        <v>15.185</v>
      </c>
      <c r="S38" s="62">
        <f t="shared" si="7"/>
        <v>22</v>
      </c>
    </row>
    <row r="39" spans="1:19" x14ac:dyDescent="0.3">
      <c r="A39" s="58" t="s">
        <v>198</v>
      </c>
      <c r="B39" s="59">
        <f>VLOOKUP($A39,'Return Data'!$B$7:$R$2292,3,0)</f>
        <v>44942</v>
      </c>
      <c r="C39" s="60">
        <f>VLOOKUP($A39,'Return Data'!$B$7:$R$2292,4,0)</f>
        <v>267.27159999999998</v>
      </c>
      <c r="D39" s="60">
        <f>VLOOKUP($A39,'Return Data'!$B$7:$R$2292,10,0)</f>
        <v>3.4203999999999999</v>
      </c>
      <c r="E39" s="61">
        <f t="shared" si="0"/>
        <v>18</v>
      </c>
      <c r="F39" s="60">
        <f>VLOOKUP($A39,'Return Data'!$B$7:$R$2292,11,0)</f>
        <v>17.0258</v>
      </c>
      <c r="G39" s="61">
        <f t="shared" si="1"/>
        <v>1</v>
      </c>
      <c r="H39" s="60">
        <f>VLOOKUP($A39,'Return Data'!$B$7:$R$2292,12,0)</f>
        <v>5.0795000000000003</v>
      </c>
      <c r="I39" s="61">
        <f t="shared" si="2"/>
        <v>10</v>
      </c>
      <c r="J39" s="60">
        <f>VLOOKUP($A39,'Return Data'!$B$7:$R$2292,13,0)</f>
        <v>6.3498999999999999</v>
      </c>
      <c r="K39" s="61">
        <f t="shared" si="3"/>
        <v>2</v>
      </c>
      <c r="L39" s="60">
        <f>VLOOKUP($A39,'Return Data'!$B$7:$R$2292,17,0)</f>
        <v>31.139500000000002</v>
      </c>
      <c r="M39" s="61">
        <f t="shared" si="4"/>
        <v>7</v>
      </c>
      <c r="N39" s="60">
        <f>VLOOKUP($A39,'Return Data'!$B$7:$R$2292,14,0)</f>
        <v>39.507399999999997</v>
      </c>
      <c r="O39" s="61">
        <f t="shared" si="5"/>
        <v>1</v>
      </c>
      <c r="P39" s="60">
        <f>VLOOKUP($A39,'Return Data'!$B$7:$R$2292,15,0)</f>
        <v>22.370200000000001</v>
      </c>
      <c r="Q39" s="61">
        <f t="shared" si="6"/>
        <v>1</v>
      </c>
      <c r="R39" s="60">
        <f>VLOOKUP($A39,'Return Data'!$B$7:$R$2292,16,0)</f>
        <v>21.106999999999999</v>
      </c>
      <c r="S39" s="62">
        <f t="shared" si="7"/>
        <v>4</v>
      </c>
    </row>
    <row r="40" spans="1:19" x14ac:dyDescent="0.3">
      <c r="A40" s="58" t="s">
        <v>199</v>
      </c>
      <c r="B40" s="59">
        <f>VLOOKUP($A40,'Return Data'!$B$7:$R$2292,3,0)</f>
        <v>44942</v>
      </c>
      <c r="C40" s="60">
        <f>VLOOKUP($A40,'Return Data'!$B$7:$R$2292,4,0)</f>
        <v>81.349999999999994</v>
      </c>
      <c r="D40" s="60">
        <f>VLOOKUP($A40,'Return Data'!$B$7:$R$2292,10,0)</f>
        <v>5.7317</v>
      </c>
      <c r="E40" s="61">
        <f t="shared" ref="E40:E63" si="8">RANK(D40,D$8:D$63,0)</f>
        <v>2</v>
      </c>
      <c r="F40" s="60">
        <f>VLOOKUP($A40,'Return Data'!$B$7:$R$2292,11,0)</f>
        <v>11.7752</v>
      </c>
      <c r="G40" s="61">
        <f t="shared" ref="G40:G63" si="9">RANK(F40,F$8:F$63,0)</f>
        <v>22</v>
      </c>
      <c r="H40" s="60">
        <f>VLOOKUP($A40,'Return Data'!$B$7:$R$2292,12,0)</f>
        <v>5.7042999999999999</v>
      </c>
      <c r="I40" s="61">
        <f t="shared" ref="I40:I63" si="10">RANK(H40,H$8:H$63,0)</f>
        <v>9</v>
      </c>
      <c r="J40" s="60">
        <f>VLOOKUP($A40,'Return Data'!$B$7:$R$2292,13,0)</f>
        <v>3.1444000000000001</v>
      </c>
      <c r="K40" s="61">
        <f t="shared" si="3"/>
        <v>5</v>
      </c>
      <c r="L40" s="60">
        <f>VLOOKUP($A40,'Return Data'!$B$7:$R$2292,17,0)</f>
        <v>12.4701</v>
      </c>
      <c r="M40" s="61">
        <f t="shared" si="4"/>
        <v>43</v>
      </c>
      <c r="N40" s="60">
        <f>VLOOKUP($A40,'Return Data'!$B$7:$R$2292,14,0)</f>
        <v>14.692600000000001</v>
      </c>
      <c r="O40" s="61">
        <f t="shared" si="5"/>
        <v>37</v>
      </c>
      <c r="P40" s="60">
        <f>VLOOKUP($A40,'Return Data'!$B$7:$R$2292,15,0)</f>
        <v>8.3838000000000008</v>
      </c>
      <c r="Q40" s="61">
        <f t="shared" si="6"/>
        <v>35</v>
      </c>
      <c r="R40" s="60">
        <f>VLOOKUP($A40,'Return Data'!$B$7:$R$2292,16,0)</f>
        <v>16.060300000000002</v>
      </c>
      <c r="S40" s="62">
        <f t="shared" si="7"/>
        <v>13</v>
      </c>
    </row>
    <row r="41" spans="1:19" x14ac:dyDescent="0.3">
      <c r="A41" s="58" t="s">
        <v>370</v>
      </c>
      <c r="B41" s="59">
        <f>VLOOKUP($A41,'Return Data'!$B$7:$R$2292,3,0)</f>
        <v>44942</v>
      </c>
      <c r="C41" s="60">
        <f>VLOOKUP($A41,'Return Data'!$B$7:$R$2292,4,0)</f>
        <v>253.8501</v>
      </c>
      <c r="D41" s="60">
        <f>VLOOKUP($A41,'Return Data'!$B$7:$R$2292,10,0)</f>
        <v>6.6016000000000004</v>
      </c>
      <c r="E41" s="61">
        <f t="shared" si="8"/>
        <v>1</v>
      </c>
      <c r="F41" s="60">
        <f>VLOOKUP($A41,'Return Data'!$B$7:$R$2292,11,0)</f>
        <v>13.945499999999999</v>
      </c>
      <c r="G41" s="61">
        <f t="shared" si="9"/>
        <v>4</v>
      </c>
      <c r="H41" s="60">
        <f>VLOOKUP($A41,'Return Data'!$B$7:$R$2292,12,0)</f>
        <v>7.4245000000000001</v>
      </c>
      <c r="I41" s="61">
        <f t="shared" si="10"/>
        <v>3</v>
      </c>
      <c r="J41" s="60">
        <f>VLOOKUP($A41,'Return Data'!$B$7:$R$2292,13,0)</f>
        <v>2.9390000000000001</v>
      </c>
      <c r="K41" s="61">
        <f t="shared" si="3"/>
        <v>7</v>
      </c>
      <c r="L41" s="60">
        <f>VLOOKUP($A41,'Return Data'!$B$7:$R$2292,17,0)</f>
        <v>16.503499999999999</v>
      </c>
      <c r="M41" s="61">
        <f t="shared" si="4"/>
        <v>25</v>
      </c>
      <c r="N41" s="60">
        <f>VLOOKUP($A41,'Return Data'!$B$7:$R$2292,14,0)</f>
        <v>18.066299999999998</v>
      </c>
      <c r="O41" s="61">
        <f t="shared" si="5"/>
        <v>23</v>
      </c>
      <c r="P41" s="60">
        <f>VLOOKUP($A41,'Return Data'!$B$7:$R$2292,15,0)</f>
        <v>10.229900000000001</v>
      </c>
      <c r="Q41" s="61">
        <f t="shared" si="6"/>
        <v>24</v>
      </c>
      <c r="R41" s="60">
        <f>VLOOKUP($A41,'Return Data'!$B$7:$R$2292,16,0)</f>
        <v>14.083299999999999</v>
      </c>
      <c r="S41" s="62">
        <f t="shared" si="7"/>
        <v>28</v>
      </c>
    </row>
    <row r="42" spans="1:19" x14ac:dyDescent="0.3">
      <c r="A42" s="58" t="s">
        <v>201</v>
      </c>
      <c r="B42" s="59">
        <f>VLOOKUP($A42,'Return Data'!$B$7:$R$2292,3,0)</f>
        <v>44942</v>
      </c>
      <c r="C42" s="60">
        <f>VLOOKUP($A42,'Return Data'!$B$7:$R$2292,4,0)</f>
        <v>27.488499999999998</v>
      </c>
      <c r="D42" s="60">
        <f>VLOOKUP($A42,'Return Data'!$B$7:$R$2292,10,0)</f>
        <v>0.1399</v>
      </c>
      <c r="E42" s="61">
        <f t="shared" si="8"/>
        <v>41</v>
      </c>
      <c r="F42" s="60">
        <f>VLOOKUP($A42,'Return Data'!$B$7:$R$2292,11,0)</f>
        <v>10.987500000000001</v>
      </c>
      <c r="G42" s="61">
        <f t="shared" si="9"/>
        <v>26</v>
      </c>
      <c r="H42" s="60">
        <f>VLOOKUP($A42,'Return Data'!$B$7:$R$2292,12,0)</f>
        <v>3.3778999999999999</v>
      </c>
      <c r="I42" s="61">
        <f t="shared" si="10"/>
        <v>22</v>
      </c>
      <c r="J42" s="60">
        <f>VLOOKUP($A42,'Return Data'!$B$7:$R$2292,13,0)</f>
        <v>-0.65990000000000004</v>
      </c>
      <c r="K42" s="61">
        <f t="shared" si="3"/>
        <v>27</v>
      </c>
      <c r="L42" s="60">
        <f>VLOOKUP($A42,'Return Data'!$B$7:$R$2292,17,0)</f>
        <v>22.082699999999999</v>
      </c>
      <c r="M42" s="61">
        <f t="shared" si="4"/>
        <v>12</v>
      </c>
      <c r="N42" s="60">
        <f>VLOOKUP($A42,'Return Data'!$B$7:$R$2292,14,0)</f>
        <v>23.310099999999998</v>
      </c>
      <c r="O42" s="61">
        <f t="shared" si="5"/>
        <v>12</v>
      </c>
      <c r="P42" s="60">
        <f>VLOOKUP($A42,'Return Data'!$B$7:$R$2292,15,0)</f>
        <v>12.0883</v>
      </c>
      <c r="Q42" s="61">
        <f t="shared" si="6"/>
        <v>13</v>
      </c>
      <c r="R42" s="60">
        <f>VLOOKUP($A42,'Return Data'!$B$7:$R$2292,16,0)</f>
        <v>13.645899999999999</v>
      </c>
      <c r="S42" s="62">
        <f t="shared" si="7"/>
        <v>35</v>
      </c>
    </row>
    <row r="43" spans="1:19" x14ac:dyDescent="0.3">
      <c r="A43" s="58" t="s">
        <v>202</v>
      </c>
      <c r="B43" s="59">
        <f>VLOOKUP($A43,'Return Data'!$B$7:$R$2292,3,0)</f>
        <v>44942</v>
      </c>
      <c r="C43" s="60">
        <f>VLOOKUP($A43,'Return Data'!$B$7:$R$2292,4,0)</f>
        <v>28.766100000000002</v>
      </c>
      <c r="D43" s="60">
        <f>VLOOKUP($A43,'Return Data'!$B$7:$R$2292,10,0)</f>
        <v>-5.3499999999999999E-2</v>
      </c>
      <c r="E43" s="61">
        <f t="shared" si="8"/>
        <v>43</v>
      </c>
      <c r="F43" s="60">
        <f>VLOOKUP($A43,'Return Data'!$B$7:$R$2292,11,0)</f>
        <v>10.424799999999999</v>
      </c>
      <c r="G43" s="61">
        <f t="shared" si="9"/>
        <v>37</v>
      </c>
      <c r="H43" s="60">
        <f>VLOOKUP($A43,'Return Data'!$B$7:$R$2292,12,0)</f>
        <v>2.7926000000000002</v>
      </c>
      <c r="I43" s="61">
        <f t="shared" si="10"/>
        <v>31</v>
      </c>
      <c r="J43" s="60">
        <f>VLOOKUP($A43,'Return Data'!$B$7:$R$2292,13,0)</f>
        <v>-1.5119</v>
      </c>
      <c r="K43" s="61">
        <f t="shared" si="3"/>
        <v>29</v>
      </c>
      <c r="L43" s="60">
        <f>VLOOKUP($A43,'Return Data'!$B$7:$R$2292,17,0)</f>
        <v>21.1599</v>
      </c>
      <c r="M43" s="61">
        <f t="shared" si="4"/>
        <v>13</v>
      </c>
      <c r="N43" s="60">
        <f>VLOOKUP($A43,'Return Data'!$B$7:$R$2292,14,0)</f>
        <v>23.742999999999999</v>
      </c>
      <c r="O43" s="61">
        <f t="shared" si="5"/>
        <v>11</v>
      </c>
      <c r="P43" s="60">
        <f>VLOOKUP($A43,'Return Data'!$B$7:$R$2292,15,0)</f>
        <v>12.924099999999999</v>
      </c>
      <c r="Q43" s="61">
        <f t="shared" si="6"/>
        <v>9</v>
      </c>
      <c r="R43" s="60">
        <f>VLOOKUP($A43,'Return Data'!$B$7:$R$2292,16,0)</f>
        <v>14.4711</v>
      </c>
      <c r="S43" s="62">
        <f t="shared" si="7"/>
        <v>27</v>
      </c>
    </row>
    <row r="44" spans="1:19" x14ac:dyDescent="0.3">
      <c r="A44" s="58" t="s">
        <v>203</v>
      </c>
      <c r="B44" s="59">
        <f>VLOOKUP($A44,'Return Data'!$B$7:$R$2292,3,0)</f>
        <v>44942</v>
      </c>
      <c r="C44" s="60">
        <f>VLOOKUP($A44,'Return Data'!$B$7:$R$2292,4,0)</f>
        <v>29.0258</v>
      </c>
      <c r="D44" s="60">
        <f>VLOOKUP($A44,'Return Data'!$B$7:$R$2292,10,0)</f>
        <v>0.21229999999999999</v>
      </c>
      <c r="E44" s="61">
        <f t="shared" si="8"/>
        <v>40</v>
      </c>
      <c r="F44" s="60">
        <f>VLOOKUP($A44,'Return Data'!$B$7:$R$2292,11,0)</f>
        <v>11.087400000000001</v>
      </c>
      <c r="G44" s="61">
        <f t="shared" si="9"/>
        <v>25</v>
      </c>
      <c r="H44" s="60">
        <f>VLOOKUP($A44,'Return Data'!$B$7:$R$2292,12,0)</f>
        <v>3.7850999999999999</v>
      </c>
      <c r="I44" s="61">
        <f t="shared" si="10"/>
        <v>16</v>
      </c>
      <c r="J44" s="60">
        <f>VLOOKUP($A44,'Return Data'!$B$7:$R$2292,13,0)</f>
        <v>0.1363</v>
      </c>
      <c r="K44" s="61">
        <f t="shared" si="3"/>
        <v>21</v>
      </c>
      <c r="L44" s="60">
        <f>VLOOKUP($A44,'Return Data'!$B$7:$R$2292,17,0)</f>
        <v>22.750800000000002</v>
      </c>
      <c r="M44" s="61">
        <f t="shared" si="4"/>
        <v>10</v>
      </c>
      <c r="N44" s="60">
        <f>VLOOKUP($A44,'Return Data'!$B$7:$R$2292,14,0)</f>
        <v>24.4709</v>
      </c>
      <c r="O44" s="61">
        <f t="shared" si="5"/>
        <v>10</v>
      </c>
      <c r="P44" s="60">
        <f>VLOOKUP($A44,'Return Data'!$B$7:$R$2292,15,0)</f>
        <v>13.715400000000001</v>
      </c>
      <c r="Q44" s="61">
        <f t="shared" si="6"/>
        <v>6</v>
      </c>
      <c r="R44" s="60">
        <f>VLOOKUP($A44,'Return Data'!$B$7:$R$2292,16,0)</f>
        <v>16.965199999999999</v>
      </c>
      <c r="S44" s="62">
        <f t="shared" si="7"/>
        <v>10</v>
      </c>
    </row>
    <row r="45" spans="1:19" x14ac:dyDescent="0.3">
      <c r="A45" s="58" t="s">
        <v>204</v>
      </c>
      <c r="B45" s="59">
        <f>VLOOKUP($A45,'Return Data'!$B$7:$R$2292,3,0)</f>
        <v>44942</v>
      </c>
      <c r="C45" s="60">
        <f>VLOOKUP($A45,'Return Data'!$B$7:$R$2292,4,0)</f>
        <v>32.201099999999997</v>
      </c>
      <c r="D45" s="60">
        <f>VLOOKUP($A45,'Return Data'!$B$7:$R$2292,10,0)</f>
        <v>-1.5778000000000001</v>
      </c>
      <c r="E45" s="61">
        <f t="shared" si="8"/>
        <v>45</v>
      </c>
      <c r="F45" s="60">
        <f>VLOOKUP($A45,'Return Data'!$B$7:$R$2292,11,0)</f>
        <v>8.2982999999999993</v>
      </c>
      <c r="G45" s="61">
        <f t="shared" si="9"/>
        <v>47</v>
      </c>
      <c r="H45" s="60">
        <f>VLOOKUP($A45,'Return Data'!$B$7:$R$2292,12,0)</f>
        <v>0.71660000000000001</v>
      </c>
      <c r="I45" s="61">
        <f t="shared" si="10"/>
        <v>42</v>
      </c>
      <c r="J45" s="60">
        <f>VLOOKUP($A45,'Return Data'!$B$7:$R$2292,13,0)</f>
        <v>-1.5407</v>
      </c>
      <c r="K45" s="61">
        <f t="shared" si="3"/>
        <v>30</v>
      </c>
      <c r="L45" s="60">
        <f>VLOOKUP($A45,'Return Data'!$B$7:$R$2292,17,0)</f>
        <v>27.9818</v>
      </c>
      <c r="M45" s="61">
        <f t="shared" si="4"/>
        <v>8</v>
      </c>
      <c r="N45" s="60">
        <f>VLOOKUP($A45,'Return Data'!$B$7:$R$2292,14,0)</f>
        <v>29.026700000000002</v>
      </c>
      <c r="O45" s="61">
        <f t="shared" si="5"/>
        <v>2</v>
      </c>
      <c r="P45" s="60">
        <f>VLOOKUP($A45,'Return Data'!$B$7:$R$2292,15,0)</f>
        <v>17.709299999999999</v>
      </c>
      <c r="Q45" s="61">
        <f t="shared" si="6"/>
        <v>3</v>
      </c>
      <c r="R45" s="60">
        <f>VLOOKUP($A45,'Return Data'!$B$7:$R$2292,16,0)</f>
        <v>22.338699999999999</v>
      </c>
      <c r="S45" s="62">
        <f t="shared" si="7"/>
        <v>3</v>
      </c>
    </row>
    <row r="46" spans="1:19" x14ac:dyDescent="0.3">
      <c r="A46" s="58" t="s">
        <v>205</v>
      </c>
      <c r="B46" s="59">
        <f>VLOOKUP($A46,'Return Data'!$B$7:$R$2292,3,0)</f>
        <v>44942</v>
      </c>
      <c r="C46" s="60">
        <f>VLOOKUP($A46,'Return Data'!$B$7:$R$2292,4,0)</f>
        <v>17.099599999999999</v>
      </c>
      <c r="D46" s="60">
        <f>VLOOKUP($A46,'Return Data'!$B$7:$R$2292,10,0)</f>
        <v>0.60540000000000005</v>
      </c>
      <c r="E46" s="61">
        <f t="shared" si="8"/>
        <v>38</v>
      </c>
      <c r="F46" s="60">
        <f>VLOOKUP($A46,'Return Data'!$B$7:$R$2292,11,0)</f>
        <v>8.1007999999999996</v>
      </c>
      <c r="G46" s="61">
        <f t="shared" si="9"/>
        <v>48</v>
      </c>
      <c r="H46" s="60">
        <f>VLOOKUP($A46,'Return Data'!$B$7:$R$2292,12,0)</f>
        <v>2.3400000000000001E-2</v>
      </c>
      <c r="I46" s="61">
        <f t="shared" si="10"/>
        <v>46</v>
      </c>
      <c r="J46" s="60">
        <f>VLOOKUP($A46,'Return Data'!$B$7:$R$2292,13,0)</f>
        <v>-3.9499</v>
      </c>
      <c r="K46" s="61">
        <f t="shared" si="3"/>
        <v>43</v>
      </c>
      <c r="L46" s="60">
        <f>VLOOKUP($A46,'Return Data'!$B$7:$R$2292,17,0)</f>
        <v>14.984500000000001</v>
      </c>
      <c r="M46" s="61">
        <f t="shared" si="4"/>
        <v>33</v>
      </c>
      <c r="N46" s="60">
        <f>VLOOKUP($A46,'Return Data'!$B$7:$R$2292,14,0)</f>
        <v>15.2583</v>
      </c>
      <c r="O46" s="61">
        <f t="shared" si="5"/>
        <v>35</v>
      </c>
      <c r="P46" s="60"/>
      <c r="Q46" s="61"/>
      <c r="R46" s="60">
        <f>VLOOKUP($A46,'Return Data'!$B$7:$R$2292,16,0)</f>
        <v>11.7965</v>
      </c>
      <c r="S46" s="62">
        <f t="shared" si="7"/>
        <v>49</v>
      </c>
    </row>
    <row r="47" spans="1:19" x14ac:dyDescent="0.3">
      <c r="A47" s="58" t="s">
        <v>206</v>
      </c>
      <c r="B47" s="59">
        <f>VLOOKUP($A47,'Return Data'!$B$7:$R$2292,3,0)</f>
        <v>44942</v>
      </c>
      <c r="C47" s="60">
        <f>VLOOKUP($A47,'Return Data'!$B$7:$R$2292,4,0)</f>
        <v>18.6875</v>
      </c>
      <c r="D47" s="60">
        <f>VLOOKUP($A47,'Return Data'!$B$7:$R$2292,10,0)</f>
        <v>9.3200000000000005E-2</v>
      </c>
      <c r="E47" s="61">
        <f t="shared" si="8"/>
        <v>42</v>
      </c>
      <c r="F47" s="60">
        <f>VLOOKUP($A47,'Return Data'!$B$7:$R$2292,11,0)</f>
        <v>11.4627</v>
      </c>
      <c r="G47" s="61">
        <f t="shared" si="9"/>
        <v>23</v>
      </c>
      <c r="H47" s="60">
        <f>VLOOKUP($A47,'Return Data'!$B$7:$R$2292,12,0)</f>
        <v>3.2042000000000002</v>
      </c>
      <c r="I47" s="61">
        <f t="shared" si="10"/>
        <v>24</v>
      </c>
      <c r="J47" s="60">
        <f>VLOOKUP($A47,'Return Data'!$B$7:$R$2292,13,0)</f>
        <v>-3.2608000000000001</v>
      </c>
      <c r="K47" s="61">
        <f t="shared" si="3"/>
        <v>38</v>
      </c>
      <c r="L47" s="60">
        <f>VLOOKUP($A47,'Return Data'!$B$7:$R$2292,17,0)</f>
        <v>15.1496</v>
      </c>
      <c r="M47" s="61">
        <f t="shared" si="4"/>
        <v>32</v>
      </c>
      <c r="N47" s="60">
        <f>VLOOKUP($A47,'Return Data'!$B$7:$R$2292,14,0)</f>
        <v>17.0596</v>
      </c>
      <c r="O47" s="61">
        <f t="shared" si="5"/>
        <v>27</v>
      </c>
      <c r="P47" s="60"/>
      <c r="Q47" s="61"/>
      <c r="R47" s="60">
        <f>VLOOKUP($A47,'Return Data'!$B$7:$R$2292,16,0)</f>
        <v>14.891999999999999</v>
      </c>
      <c r="S47" s="62">
        <f t="shared" si="7"/>
        <v>24</v>
      </c>
    </row>
    <row r="48" spans="1:19" x14ac:dyDescent="0.3">
      <c r="A48" s="58" t="s">
        <v>207</v>
      </c>
      <c r="B48" s="59">
        <f>VLOOKUP($A48,'Return Data'!$B$7:$R$2292,3,0)</f>
        <v>44942</v>
      </c>
      <c r="C48" s="60">
        <f>VLOOKUP($A48,'Return Data'!$B$7:$R$2292,4,0)</f>
        <v>63.545999999999999</v>
      </c>
      <c r="D48" s="60">
        <f>VLOOKUP($A48,'Return Data'!$B$7:$R$2292,10,0)</f>
        <v>-2.0247000000000002</v>
      </c>
      <c r="E48" s="61">
        <f t="shared" si="8"/>
        <v>50</v>
      </c>
      <c r="F48" s="60">
        <f>VLOOKUP($A48,'Return Data'!$B$7:$R$2292,11,0)</f>
        <v>8.7954000000000008</v>
      </c>
      <c r="G48" s="61">
        <f t="shared" si="9"/>
        <v>44</v>
      </c>
      <c r="H48" s="60">
        <f>VLOOKUP($A48,'Return Data'!$B$7:$R$2292,12,0)</f>
        <v>3.6962999999999999</v>
      </c>
      <c r="I48" s="61">
        <f t="shared" si="10"/>
        <v>17</v>
      </c>
      <c r="J48" s="60">
        <f>VLOOKUP($A48,'Return Data'!$B$7:$R$2292,13,0)</f>
        <v>1.9661</v>
      </c>
      <c r="K48" s="61">
        <f t="shared" si="3"/>
        <v>10</v>
      </c>
      <c r="L48" s="60">
        <f>VLOOKUP($A48,'Return Data'!$B$7:$R$2292,17,0)</f>
        <v>24.830300000000001</v>
      </c>
      <c r="M48" s="61">
        <f t="shared" si="4"/>
        <v>9</v>
      </c>
      <c r="N48" s="60">
        <f>VLOOKUP($A48,'Return Data'!$B$7:$R$2292,14,0)</f>
        <v>28.965900000000001</v>
      </c>
      <c r="O48" s="61">
        <f t="shared" si="5"/>
        <v>3</v>
      </c>
      <c r="P48" s="60">
        <f>VLOOKUP($A48,'Return Data'!$B$7:$R$2292,15,0)</f>
        <v>20.0688</v>
      </c>
      <c r="Q48" s="61">
        <f t="shared" si="6"/>
        <v>2</v>
      </c>
      <c r="R48" s="60">
        <f>VLOOKUP($A48,'Return Data'!$B$7:$R$2292,16,0)</f>
        <v>23.3521</v>
      </c>
      <c r="S48" s="62">
        <f t="shared" si="7"/>
        <v>1</v>
      </c>
    </row>
    <row r="49" spans="1:19" x14ac:dyDescent="0.3">
      <c r="A49" s="58" t="s">
        <v>208</v>
      </c>
      <c r="B49" s="59">
        <f>VLOOKUP($A49,'Return Data'!$B$7:$R$2292,3,0)</f>
        <v>44942</v>
      </c>
      <c r="C49" s="60">
        <f>VLOOKUP($A49,'Return Data'!$B$7:$R$2292,4,0)</f>
        <v>16.718499999999999</v>
      </c>
      <c r="D49" s="60">
        <f>VLOOKUP($A49,'Return Data'!$B$7:$R$2292,10,0)</f>
        <v>1.8502000000000001</v>
      </c>
      <c r="E49" s="61">
        <f t="shared" si="8"/>
        <v>32</v>
      </c>
      <c r="F49" s="60">
        <f>VLOOKUP($A49,'Return Data'!$B$7:$R$2292,11,0)</f>
        <v>9.9822000000000006</v>
      </c>
      <c r="G49" s="61">
        <f t="shared" si="9"/>
        <v>39</v>
      </c>
      <c r="H49" s="60">
        <f>VLOOKUP($A49,'Return Data'!$B$7:$R$2292,12,0)</f>
        <v>3.1547999999999998</v>
      </c>
      <c r="I49" s="61">
        <f t="shared" si="10"/>
        <v>26</v>
      </c>
      <c r="J49" s="60">
        <f>VLOOKUP($A49,'Return Data'!$B$7:$R$2292,13,0)</f>
        <v>-2.2521</v>
      </c>
      <c r="K49" s="61">
        <f t="shared" si="3"/>
        <v>34</v>
      </c>
      <c r="L49" s="60">
        <f>VLOOKUP($A49,'Return Data'!$B$7:$R$2292,17,0)</f>
        <v>10.118</v>
      </c>
      <c r="M49" s="61">
        <f t="shared" si="4"/>
        <v>49</v>
      </c>
      <c r="N49" s="60">
        <f>VLOOKUP($A49,'Return Data'!$B$7:$R$2292,14,0)</f>
        <v>13.037000000000001</v>
      </c>
      <c r="O49" s="61">
        <f t="shared" si="5"/>
        <v>46</v>
      </c>
      <c r="P49" s="60"/>
      <c r="Q49" s="61"/>
      <c r="R49" s="60">
        <f>VLOOKUP($A49,'Return Data'!$B$7:$R$2292,16,0)</f>
        <v>13.790699999999999</v>
      </c>
      <c r="S49" s="62">
        <f t="shared" si="7"/>
        <v>32</v>
      </c>
    </row>
    <row r="50" spans="1:19" x14ac:dyDescent="0.3">
      <c r="A50" s="58" t="s">
        <v>209</v>
      </c>
      <c r="B50" s="59">
        <f>VLOOKUP($A50,'Return Data'!$B$7:$R$2292,3,0)</f>
        <v>44942</v>
      </c>
      <c r="C50" s="60">
        <f>VLOOKUP($A50,'Return Data'!$B$7:$R$2292,4,0)</f>
        <v>160.62909999999999</v>
      </c>
      <c r="D50" s="60">
        <f>VLOOKUP($A50,'Return Data'!$B$7:$R$2292,10,0)</f>
        <v>2.1903999999999999</v>
      </c>
      <c r="E50" s="61">
        <f t="shared" si="8"/>
        <v>26</v>
      </c>
      <c r="F50" s="60">
        <f>VLOOKUP($A50,'Return Data'!$B$7:$R$2292,11,0)</f>
        <v>11.287800000000001</v>
      </c>
      <c r="G50" s="61">
        <f t="shared" si="9"/>
        <v>24</v>
      </c>
      <c r="H50" s="60">
        <f>VLOOKUP($A50,'Return Data'!$B$7:$R$2292,12,0)</f>
        <v>4.2697000000000003</v>
      </c>
      <c r="I50" s="61">
        <f t="shared" si="10"/>
        <v>13</v>
      </c>
      <c r="J50" s="60">
        <f>VLOOKUP($A50,'Return Data'!$B$7:$R$2292,13,0)</f>
        <v>-0.43009999999999998</v>
      </c>
      <c r="K50" s="61">
        <f t="shared" si="3"/>
        <v>24</v>
      </c>
      <c r="L50" s="60">
        <f>VLOOKUP($A50,'Return Data'!$B$7:$R$2292,17,0)</f>
        <v>15.3948</v>
      </c>
      <c r="M50" s="61">
        <f t="shared" si="4"/>
        <v>31</v>
      </c>
      <c r="N50" s="60">
        <f>VLOOKUP($A50,'Return Data'!$B$7:$R$2292,14,0)</f>
        <v>14.164</v>
      </c>
      <c r="O50" s="61">
        <f t="shared" si="5"/>
        <v>39</v>
      </c>
      <c r="P50" s="60">
        <f>VLOOKUP($A50,'Return Data'!$B$7:$R$2292,15,0)</f>
        <v>7.7145999999999999</v>
      </c>
      <c r="Q50" s="61">
        <f t="shared" si="6"/>
        <v>37</v>
      </c>
      <c r="R50" s="60">
        <f>VLOOKUP($A50,'Return Data'!$B$7:$R$2292,16,0)</f>
        <v>12.617699999999999</v>
      </c>
      <c r="S50" s="62">
        <f t="shared" si="7"/>
        <v>46</v>
      </c>
    </row>
    <row r="51" spans="1:19" x14ac:dyDescent="0.3">
      <c r="A51" s="58" t="s">
        <v>210</v>
      </c>
      <c r="B51" s="59">
        <f>VLOOKUP($A51,'Return Data'!$B$7:$R$2292,3,0)</f>
        <v>44942</v>
      </c>
      <c r="C51" s="60">
        <f>VLOOKUP($A51,'Return Data'!$B$7:$R$2292,4,0)</f>
        <v>19.9862</v>
      </c>
      <c r="D51" s="60">
        <f>VLOOKUP($A51,'Return Data'!$B$7:$R$2292,10,0)</f>
        <v>-1.7621</v>
      </c>
      <c r="E51" s="61">
        <f t="shared" si="8"/>
        <v>47</v>
      </c>
      <c r="F51" s="60">
        <f>VLOOKUP($A51,'Return Data'!$B$7:$R$2292,11,0)</f>
        <v>12.196300000000001</v>
      </c>
      <c r="G51" s="61">
        <f t="shared" si="9"/>
        <v>17</v>
      </c>
      <c r="H51" s="60">
        <f>VLOOKUP($A51,'Return Data'!$B$7:$R$2292,12,0)</f>
        <v>1.4460999999999999</v>
      </c>
      <c r="I51" s="61">
        <f t="shared" si="10"/>
        <v>38</v>
      </c>
      <c r="J51" s="60">
        <f>VLOOKUP($A51,'Return Data'!$B$7:$R$2292,13,0)</f>
        <v>0.83040000000000003</v>
      </c>
      <c r="K51" s="61">
        <f t="shared" si="3"/>
        <v>16</v>
      </c>
      <c r="L51" s="60">
        <f>VLOOKUP($A51,'Return Data'!$B$7:$R$2292,17,0)</f>
        <v>31.508099999999999</v>
      </c>
      <c r="M51" s="61">
        <f t="shared" si="4"/>
        <v>5</v>
      </c>
      <c r="N51" s="60">
        <f>VLOOKUP($A51,'Return Data'!$B$7:$R$2292,14,0)</f>
        <v>25.8064</v>
      </c>
      <c r="O51" s="61">
        <f t="shared" si="5"/>
        <v>7</v>
      </c>
      <c r="P51" s="60">
        <f>VLOOKUP($A51,'Return Data'!$B$7:$R$2292,15,0)</f>
        <v>5.7737999999999996</v>
      </c>
      <c r="Q51" s="61">
        <f t="shared" si="6"/>
        <v>42</v>
      </c>
      <c r="R51" s="60">
        <f>VLOOKUP($A51,'Return Data'!$B$7:$R$2292,16,0)</f>
        <v>11.888400000000001</v>
      </c>
      <c r="S51" s="62">
        <f t="shared" si="7"/>
        <v>48</v>
      </c>
    </row>
    <row r="52" spans="1:19" x14ac:dyDescent="0.3">
      <c r="A52" s="58" t="s">
        <v>211</v>
      </c>
      <c r="B52" s="59">
        <f>VLOOKUP($A52,'Return Data'!$B$7:$R$2292,3,0)</f>
        <v>44942</v>
      </c>
      <c r="C52" s="60">
        <f>VLOOKUP($A52,'Return Data'!$B$7:$R$2292,4,0)</f>
        <v>17.172999999999998</v>
      </c>
      <c r="D52" s="60">
        <f>VLOOKUP($A52,'Return Data'!$B$7:$R$2292,10,0)</f>
        <v>-1.7917000000000001</v>
      </c>
      <c r="E52" s="61">
        <f t="shared" si="8"/>
        <v>48</v>
      </c>
      <c r="F52" s="60">
        <f>VLOOKUP($A52,'Return Data'!$B$7:$R$2292,11,0)</f>
        <v>11.8405</v>
      </c>
      <c r="G52" s="61">
        <f t="shared" si="9"/>
        <v>20</v>
      </c>
      <c r="H52" s="60">
        <f>VLOOKUP($A52,'Return Data'!$B$7:$R$2292,12,0)</f>
        <v>1.3957999999999999</v>
      </c>
      <c r="I52" s="61">
        <f t="shared" si="10"/>
        <v>39</v>
      </c>
      <c r="J52" s="60">
        <f>VLOOKUP($A52,'Return Data'!$B$7:$R$2292,13,0)</f>
        <v>0.64580000000000004</v>
      </c>
      <c r="K52" s="61">
        <f t="shared" si="3"/>
        <v>17</v>
      </c>
      <c r="L52" s="60">
        <f>VLOOKUP($A52,'Return Data'!$B$7:$R$2292,17,0)</f>
        <v>32.180700000000002</v>
      </c>
      <c r="M52" s="61">
        <f t="shared" si="4"/>
        <v>3</v>
      </c>
      <c r="N52" s="60">
        <f>VLOOKUP($A52,'Return Data'!$B$7:$R$2292,14,0)</f>
        <v>26.294599999999999</v>
      </c>
      <c r="O52" s="61">
        <f t="shared" si="5"/>
        <v>4</v>
      </c>
      <c r="P52" s="60">
        <f>VLOOKUP($A52,'Return Data'!$B$7:$R$2292,15,0)</f>
        <v>6.0121000000000002</v>
      </c>
      <c r="Q52" s="61">
        <f t="shared" si="6"/>
        <v>41</v>
      </c>
      <c r="R52" s="60">
        <f>VLOOKUP($A52,'Return Data'!$B$7:$R$2292,16,0)</f>
        <v>9.7380999999999993</v>
      </c>
      <c r="S52" s="62">
        <f t="shared" si="7"/>
        <v>54</v>
      </c>
    </row>
    <row r="53" spans="1:19" x14ac:dyDescent="0.3">
      <c r="A53" s="58" t="s">
        <v>212</v>
      </c>
      <c r="B53" s="59">
        <f>VLOOKUP($A53,'Return Data'!$B$7:$R$2292,3,0)</f>
        <v>44942</v>
      </c>
      <c r="C53" s="60">
        <f>VLOOKUP($A53,'Return Data'!$B$7:$R$2292,4,0)</f>
        <v>16.7455</v>
      </c>
      <c r="D53" s="60">
        <f>VLOOKUP($A53,'Return Data'!$B$7:$R$2292,10,0)</f>
        <v>-2.3113000000000001</v>
      </c>
      <c r="E53" s="61">
        <f t="shared" si="8"/>
        <v>51</v>
      </c>
      <c r="F53" s="60">
        <f>VLOOKUP($A53,'Return Data'!$B$7:$R$2292,11,0)</f>
        <v>10.766</v>
      </c>
      <c r="G53" s="61">
        <f t="shared" si="9"/>
        <v>29</v>
      </c>
      <c r="H53" s="60">
        <f>VLOOKUP($A53,'Return Data'!$B$7:$R$2292,12,0)</f>
        <v>-0.13420000000000001</v>
      </c>
      <c r="I53" s="61">
        <f t="shared" si="10"/>
        <v>47</v>
      </c>
      <c r="J53" s="60">
        <f>VLOOKUP($A53,'Return Data'!$B$7:$R$2292,13,0)</f>
        <v>-0.58420000000000005</v>
      </c>
      <c r="K53" s="61">
        <f t="shared" si="3"/>
        <v>26</v>
      </c>
      <c r="L53" s="60">
        <f>VLOOKUP($A53,'Return Data'!$B$7:$R$2292,17,0)</f>
        <v>31.827999999999999</v>
      </c>
      <c r="M53" s="61">
        <f t="shared" si="4"/>
        <v>4</v>
      </c>
      <c r="N53" s="60">
        <f>VLOOKUP($A53,'Return Data'!$B$7:$R$2292,14,0)</f>
        <v>26.037500000000001</v>
      </c>
      <c r="O53" s="61">
        <f t="shared" si="5"/>
        <v>6</v>
      </c>
      <c r="P53" s="60">
        <f>VLOOKUP($A53,'Return Data'!$B$7:$R$2292,15,0)</f>
        <v>6.9375999999999998</v>
      </c>
      <c r="Q53" s="61">
        <f t="shared" si="6"/>
        <v>39</v>
      </c>
      <c r="R53" s="60">
        <f>VLOOKUP($A53,'Return Data'!$B$7:$R$2292,16,0)</f>
        <v>9.7582000000000004</v>
      </c>
      <c r="S53" s="62">
        <f t="shared" si="7"/>
        <v>53</v>
      </c>
    </row>
    <row r="54" spans="1:19" x14ac:dyDescent="0.3">
      <c r="A54" s="58" t="s">
        <v>213</v>
      </c>
      <c r="B54" s="59">
        <f>VLOOKUP($A54,'Return Data'!$B$7:$R$2292,3,0)</f>
        <v>44942</v>
      </c>
      <c r="C54" s="60">
        <f>VLOOKUP($A54,'Return Data'!$B$7:$R$2292,4,0)</f>
        <v>16.076799999999999</v>
      </c>
      <c r="D54" s="60">
        <f>VLOOKUP($A54,'Return Data'!$B$7:$R$2292,10,0)</f>
        <v>-2.6084999999999998</v>
      </c>
      <c r="E54" s="61">
        <f t="shared" si="8"/>
        <v>52</v>
      </c>
      <c r="F54" s="60">
        <f>VLOOKUP($A54,'Return Data'!$B$7:$R$2292,11,0)</f>
        <v>10.482100000000001</v>
      </c>
      <c r="G54" s="61">
        <f t="shared" si="9"/>
        <v>36</v>
      </c>
      <c r="H54" s="60">
        <f>VLOOKUP($A54,'Return Data'!$B$7:$R$2292,12,0)</f>
        <v>0.6694</v>
      </c>
      <c r="I54" s="61">
        <f t="shared" si="10"/>
        <v>43</v>
      </c>
      <c r="J54" s="60">
        <f>VLOOKUP($A54,'Return Data'!$B$7:$R$2292,13,0)</f>
        <v>0.1938</v>
      </c>
      <c r="K54" s="61">
        <f t="shared" si="3"/>
        <v>20</v>
      </c>
      <c r="L54" s="60">
        <f>VLOOKUP($A54,'Return Data'!$B$7:$R$2292,17,0)</f>
        <v>33.548099999999998</v>
      </c>
      <c r="M54" s="61">
        <f t="shared" si="4"/>
        <v>1</v>
      </c>
      <c r="N54" s="60">
        <f>VLOOKUP($A54,'Return Data'!$B$7:$R$2292,14,0)</f>
        <v>26.180800000000001</v>
      </c>
      <c r="O54" s="61">
        <f t="shared" si="5"/>
        <v>5</v>
      </c>
      <c r="P54" s="60">
        <f>VLOOKUP($A54,'Return Data'!$B$7:$R$2292,15,0)</f>
        <v>7.2175000000000002</v>
      </c>
      <c r="Q54" s="61">
        <f t="shared" si="6"/>
        <v>38</v>
      </c>
      <c r="R54" s="60">
        <f>VLOOKUP($A54,'Return Data'!$B$7:$R$2292,16,0)</f>
        <v>9.3643000000000001</v>
      </c>
      <c r="S54" s="62">
        <f t="shared" si="7"/>
        <v>55</v>
      </c>
    </row>
    <row r="55" spans="1:19" x14ac:dyDescent="0.3">
      <c r="A55" s="58" t="s">
        <v>214</v>
      </c>
      <c r="B55" s="59">
        <f>VLOOKUP($A55,'Return Data'!$B$7:$R$2292,3,0)</f>
        <v>44942</v>
      </c>
      <c r="C55" s="60">
        <f>VLOOKUP($A55,'Return Data'!$B$7:$R$2292,4,0)</f>
        <v>23.540800000000001</v>
      </c>
      <c r="D55" s="60">
        <f>VLOOKUP($A55,'Return Data'!$B$7:$R$2292,10,0)</f>
        <v>4.4420000000000002</v>
      </c>
      <c r="E55" s="61">
        <f t="shared" si="8"/>
        <v>9</v>
      </c>
      <c r="F55" s="60">
        <f>VLOOKUP($A55,'Return Data'!$B$7:$R$2292,11,0)</f>
        <v>13.635300000000001</v>
      </c>
      <c r="G55" s="61">
        <f t="shared" si="9"/>
        <v>8</v>
      </c>
      <c r="H55" s="60">
        <f>VLOOKUP($A55,'Return Data'!$B$7:$R$2292,12,0)</f>
        <v>6.0377000000000001</v>
      </c>
      <c r="I55" s="61">
        <f t="shared" si="10"/>
        <v>7</v>
      </c>
      <c r="J55" s="60">
        <f>VLOOKUP($A55,'Return Data'!$B$7:$R$2292,13,0)</f>
        <v>2.9569999999999999</v>
      </c>
      <c r="K55" s="61">
        <f t="shared" si="3"/>
        <v>6</v>
      </c>
      <c r="L55" s="60">
        <f>VLOOKUP($A55,'Return Data'!$B$7:$R$2292,17,0)</f>
        <v>16.522300000000001</v>
      </c>
      <c r="M55" s="61">
        <f t="shared" si="4"/>
        <v>24</v>
      </c>
      <c r="N55" s="60">
        <f>VLOOKUP($A55,'Return Data'!$B$7:$R$2292,14,0)</f>
        <v>16.983499999999999</v>
      </c>
      <c r="O55" s="61">
        <f t="shared" si="5"/>
        <v>28</v>
      </c>
      <c r="P55" s="60">
        <f>VLOOKUP($A55,'Return Data'!$B$7:$R$2292,15,0)</f>
        <v>10.847099999999999</v>
      </c>
      <c r="Q55" s="61">
        <f t="shared" si="6"/>
        <v>19</v>
      </c>
      <c r="R55" s="60">
        <f>VLOOKUP($A55,'Return Data'!$B$7:$R$2292,16,0)</f>
        <v>11.5756</v>
      </c>
      <c r="S55" s="62">
        <f t="shared" si="7"/>
        <v>50</v>
      </c>
    </row>
    <row r="56" spans="1:19" x14ac:dyDescent="0.3">
      <c r="A56" s="58" t="s">
        <v>215</v>
      </c>
      <c r="B56" s="59">
        <f>VLOOKUP($A56,'Return Data'!$B$7:$R$2292,3,0)</f>
        <v>44942</v>
      </c>
      <c r="C56" s="60">
        <f>VLOOKUP($A56,'Return Data'!$B$7:$R$2292,4,0)</f>
        <v>25.5989</v>
      </c>
      <c r="D56" s="60">
        <f>VLOOKUP($A56,'Return Data'!$B$7:$R$2292,10,0)</f>
        <v>4.6955999999999998</v>
      </c>
      <c r="E56" s="61">
        <f t="shared" si="8"/>
        <v>7</v>
      </c>
      <c r="F56" s="60">
        <f>VLOOKUP($A56,'Return Data'!$B$7:$R$2292,11,0)</f>
        <v>13.3934</v>
      </c>
      <c r="G56" s="61">
        <f t="shared" si="9"/>
        <v>9</v>
      </c>
      <c r="H56" s="60">
        <f>VLOOKUP($A56,'Return Data'!$B$7:$R$2292,12,0)</f>
        <v>5.9211</v>
      </c>
      <c r="I56" s="61">
        <f t="shared" si="10"/>
        <v>8</v>
      </c>
      <c r="J56" s="60">
        <f>VLOOKUP($A56,'Return Data'!$B$7:$R$2292,13,0)</f>
        <v>2.4857999999999998</v>
      </c>
      <c r="K56" s="61">
        <f t="shared" si="3"/>
        <v>8</v>
      </c>
      <c r="L56" s="60">
        <f>VLOOKUP($A56,'Return Data'!$B$7:$R$2292,17,0)</f>
        <v>16.273900000000001</v>
      </c>
      <c r="M56" s="61">
        <f t="shared" si="4"/>
        <v>26</v>
      </c>
      <c r="N56" s="60">
        <f>VLOOKUP($A56,'Return Data'!$B$7:$R$2292,14,0)</f>
        <v>16.8657</v>
      </c>
      <c r="O56" s="61">
        <f t="shared" si="5"/>
        <v>29</v>
      </c>
      <c r="P56" s="60">
        <f>VLOOKUP($A56,'Return Data'!$B$7:$R$2292,15,0)</f>
        <v>11.1647</v>
      </c>
      <c r="Q56" s="61">
        <f t="shared" si="6"/>
        <v>18</v>
      </c>
      <c r="R56" s="60">
        <f>VLOOKUP($A56,'Return Data'!$B$7:$R$2292,16,0)</f>
        <v>14.760300000000001</v>
      </c>
      <c r="S56" s="62">
        <f t="shared" si="7"/>
        <v>26</v>
      </c>
    </row>
    <row r="57" spans="1:19" x14ac:dyDescent="0.3">
      <c r="A57" s="58" t="s">
        <v>216</v>
      </c>
      <c r="B57" s="59">
        <f>VLOOKUP($A57,'Return Data'!$B$7:$R$2292,3,0)</f>
        <v>44942</v>
      </c>
      <c r="C57" s="60">
        <f>VLOOKUP($A57,'Return Data'!$B$7:$R$2292,4,0)</f>
        <v>16.8612</v>
      </c>
      <c r="D57" s="60">
        <f>VLOOKUP($A57,'Return Data'!$B$7:$R$2292,10,0)</f>
        <v>-1.7178</v>
      </c>
      <c r="E57" s="61">
        <f t="shared" si="8"/>
        <v>46</v>
      </c>
      <c r="F57" s="60">
        <f>VLOOKUP($A57,'Return Data'!$B$7:$R$2292,11,0)</f>
        <v>10.6836</v>
      </c>
      <c r="G57" s="61">
        <f t="shared" si="9"/>
        <v>31</v>
      </c>
      <c r="H57" s="60">
        <f>VLOOKUP($A57,'Return Data'!$B$7:$R$2292,12,0)</f>
        <v>3.4106000000000001</v>
      </c>
      <c r="I57" s="61">
        <f t="shared" si="10"/>
        <v>20</v>
      </c>
      <c r="J57" s="60">
        <f>VLOOKUP($A57,'Return Data'!$B$7:$R$2292,13,0)</f>
        <v>2.4230999999999998</v>
      </c>
      <c r="K57" s="61">
        <f t="shared" si="3"/>
        <v>9</v>
      </c>
      <c r="L57" s="60">
        <f>VLOOKUP($A57,'Return Data'!$B$7:$R$2292,17,0)</f>
        <v>32.791200000000003</v>
      </c>
      <c r="M57" s="61">
        <f t="shared" si="4"/>
        <v>2</v>
      </c>
      <c r="N57" s="60">
        <f>VLOOKUP($A57,'Return Data'!$B$7:$R$2292,14,0)</f>
        <v>25.719200000000001</v>
      </c>
      <c r="O57" s="61">
        <f t="shared" si="5"/>
        <v>8</v>
      </c>
      <c r="P57" s="60"/>
      <c r="Q57" s="61"/>
      <c r="R57" s="60">
        <f>VLOOKUP($A57,'Return Data'!$B$7:$R$2292,16,0)</f>
        <v>11.477600000000001</v>
      </c>
      <c r="S57" s="62">
        <f t="shared" si="7"/>
        <v>51</v>
      </c>
    </row>
    <row r="58" spans="1:19" x14ac:dyDescent="0.3">
      <c r="A58" s="58" t="s">
        <v>217</v>
      </c>
      <c r="B58" s="59">
        <f>VLOOKUP($A58,'Return Data'!$B$7:$R$2292,3,0)</f>
        <v>44942</v>
      </c>
      <c r="C58" s="60">
        <f>VLOOKUP($A58,'Return Data'!$B$7:$R$2292,4,0)</f>
        <v>19.1953</v>
      </c>
      <c r="D58" s="60">
        <f>VLOOKUP($A58,'Return Data'!$B$7:$R$2292,10,0)</f>
        <v>-1.7951999999999999</v>
      </c>
      <c r="E58" s="61">
        <f t="shared" si="8"/>
        <v>49</v>
      </c>
      <c r="F58" s="60">
        <f>VLOOKUP($A58,'Return Data'!$B$7:$R$2292,11,0)</f>
        <v>10.5274</v>
      </c>
      <c r="G58" s="61">
        <f t="shared" si="9"/>
        <v>33</v>
      </c>
      <c r="H58" s="60">
        <f>VLOOKUP($A58,'Return Data'!$B$7:$R$2292,12,0)</f>
        <v>2.9127999999999998</v>
      </c>
      <c r="I58" s="61">
        <f t="shared" si="10"/>
        <v>30</v>
      </c>
      <c r="J58" s="60">
        <f>VLOOKUP($A58,'Return Data'!$B$7:$R$2292,13,0)</f>
        <v>1.3340000000000001</v>
      </c>
      <c r="K58" s="61">
        <f t="shared" si="3"/>
        <v>12</v>
      </c>
      <c r="L58" s="60">
        <f>VLOOKUP($A58,'Return Data'!$B$7:$R$2292,17,0)</f>
        <v>31.319800000000001</v>
      </c>
      <c r="M58" s="61">
        <f t="shared" si="4"/>
        <v>6</v>
      </c>
      <c r="N58" s="60">
        <f>VLOOKUP($A58,'Return Data'!$B$7:$R$2292,14,0)</f>
        <v>25.4069</v>
      </c>
      <c r="O58" s="61">
        <f t="shared" si="5"/>
        <v>9</v>
      </c>
      <c r="P58" s="60"/>
      <c r="Q58" s="61"/>
      <c r="R58" s="60">
        <f>VLOOKUP($A58,'Return Data'!$B$7:$R$2292,16,0)</f>
        <v>15.396800000000001</v>
      </c>
      <c r="S58" s="62">
        <f t="shared" si="7"/>
        <v>18</v>
      </c>
    </row>
    <row r="59" spans="1:19" x14ac:dyDescent="0.3">
      <c r="A59" s="58" t="s">
        <v>1856</v>
      </c>
      <c r="B59" s="59">
        <f>VLOOKUP($A59,'Return Data'!$B$7:$R$2292,3,0)</f>
        <v>44942</v>
      </c>
      <c r="C59" s="60">
        <f>VLOOKUP($A59,'Return Data'!$B$7:$R$2292,4,0)</f>
        <v>357.93689999999998</v>
      </c>
      <c r="D59" s="60">
        <f>VLOOKUP($A59,'Return Data'!$B$7:$R$2292,10,0)</f>
        <v>2.0737000000000001</v>
      </c>
      <c r="E59" s="61">
        <f t="shared" si="8"/>
        <v>28</v>
      </c>
      <c r="F59" s="60">
        <f>VLOOKUP($A59,'Return Data'!$B$7:$R$2292,11,0)</f>
        <v>10.7194</v>
      </c>
      <c r="G59" s="61">
        <f t="shared" si="9"/>
        <v>30</v>
      </c>
      <c r="H59" s="60">
        <f>VLOOKUP($A59,'Return Data'!$B$7:$R$2292,12,0)</f>
        <v>3.1957</v>
      </c>
      <c r="I59" s="61">
        <f t="shared" si="10"/>
        <v>25</v>
      </c>
      <c r="J59" s="60">
        <f>VLOOKUP($A59,'Return Data'!$B$7:$R$2292,13,0)</f>
        <v>-0.90400000000000003</v>
      </c>
      <c r="K59" s="61">
        <f t="shared" si="3"/>
        <v>28</v>
      </c>
      <c r="L59" s="60">
        <f>VLOOKUP($A59,'Return Data'!$B$7:$R$2292,17,0)</f>
        <v>15.646000000000001</v>
      </c>
      <c r="M59" s="61">
        <f t="shared" si="4"/>
        <v>30</v>
      </c>
      <c r="N59" s="60">
        <f>VLOOKUP($A59,'Return Data'!$B$7:$R$2292,14,0)</f>
        <v>17.488800000000001</v>
      </c>
      <c r="O59" s="61">
        <f t="shared" si="5"/>
        <v>26</v>
      </c>
      <c r="P59" s="60">
        <f>VLOOKUP($A59,'Return Data'!$B$7:$R$2292,15,0)</f>
        <v>8.9289000000000005</v>
      </c>
      <c r="Q59" s="61">
        <f t="shared" si="6"/>
        <v>33</v>
      </c>
      <c r="R59" s="60">
        <f>VLOOKUP($A59,'Return Data'!$B$7:$R$2292,16,0)</f>
        <v>15.292199999999999</v>
      </c>
      <c r="S59" s="62">
        <f t="shared" si="7"/>
        <v>20</v>
      </c>
    </row>
    <row r="60" spans="1:19" x14ac:dyDescent="0.3">
      <c r="A60" s="58" t="s">
        <v>218</v>
      </c>
      <c r="B60" s="59">
        <f>VLOOKUP($A60,'Return Data'!$B$7:$R$2292,3,0)</f>
        <v>44942</v>
      </c>
      <c r="C60" s="60">
        <f>VLOOKUP($A60,'Return Data'!$B$7:$R$2292,4,0)</f>
        <v>32.775399999999998</v>
      </c>
      <c r="D60" s="60">
        <f>VLOOKUP($A60,'Return Data'!$B$7:$R$2292,10,0)</f>
        <v>4.1993999999999998</v>
      </c>
      <c r="E60" s="61">
        <f t="shared" si="8"/>
        <v>10</v>
      </c>
      <c r="F60" s="60">
        <f>VLOOKUP($A60,'Return Data'!$B$7:$R$2292,11,0)</f>
        <v>13.808199999999999</v>
      </c>
      <c r="G60" s="61">
        <f t="shared" si="9"/>
        <v>5</v>
      </c>
      <c r="H60" s="60">
        <f>VLOOKUP($A60,'Return Data'!$B$7:$R$2292,12,0)</f>
        <v>4.7625999999999999</v>
      </c>
      <c r="I60" s="61">
        <f t="shared" si="10"/>
        <v>12</v>
      </c>
      <c r="J60" s="60">
        <f>VLOOKUP($A60,'Return Data'!$B$7:$R$2292,13,0)</f>
        <v>1.1387</v>
      </c>
      <c r="K60" s="61">
        <f t="shared" si="3"/>
        <v>13</v>
      </c>
      <c r="L60" s="60">
        <f>VLOOKUP($A60,'Return Data'!$B$7:$R$2292,17,0)</f>
        <v>16.086400000000001</v>
      </c>
      <c r="M60" s="61">
        <f t="shared" si="4"/>
        <v>27</v>
      </c>
      <c r="N60" s="60">
        <f>VLOOKUP($A60,'Return Data'!$B$7:$R$2292,14,0)</f>
        <v>16.088100000000001</v>
      </c>
      <c r="O60" s="61">
        <f t="shared" si="5"/>
        <v>32</v>
      </c>
      <c r="P60" s="60">
        <f>VLOOKUP($A60,'Return Data'!$B$7:$R$2292,15,0)</f>
        <v>11.186999999999999</v>
      </c>
      <c r="Q60" s="61">
        <f t="shared" si="6"/>
        <v>17</v>
      </c>
      <c r="R60" s="60">
        <f>VLOOKUP($A60,'Return Data'!$B$7:$R$2292,16,0)</f>
        <v>15.444100000000001</v>
      </c>
      <c r="S60" s="62">
        <f t="shared" si="7"/>
        <v>17</v>
      </c>
    </row>
    <row r="61" spans="1:19" x14ac:dyDescent="0.3">
      <c r="A61" s="58" t="s">
        <v>219</v>
      </c>
      <c r="B61" s="59">
        <f>VLOOKUP($A61,'Return Data'!$B$7:$R$2292,3,0)</f>
        <v>44942</v>
      </c>
      <c r="C61" s="60">
        <f>VLOOKUP($A61,'Return Data'!$B$7:$R$2292,4,0)</f>
        <v>126.56</v>
      </c>
      <c r="D61" s="60">
        <f>VLOOKUP($A61,'Return Data'!$B$7:$R$2292,10,0)</f>
        <v>3.9251</v>
      </c>
      <c r="E61" s="61">
        <f t="shared" si="8"/>
        <v>12</v>
      </c>
      <c r="F61" s="60">
        <f>VLOOKUP($A61,'Return Data'!$B$7:$R$2292,11,0)</f>
        <v>13.212300000000001</v>
      </c>
      <c r="G61" s="61">
        <f t="shared" si="9"/>
        <v>11</v>
      </c>
      <c r="H61" s="60">
        <f>VLOOKUP($A61,'Return Data'!$B$7:$R$2292,12,0)</f>
        <v>3.23</v>
      </c>
      <c r="I61" s="61">
        <f t="shared" si="10"/>
        <v>23</v>
      </c>
      <c r="J61" s="60">
        <f>VLOOKUP($A61,'Return Data'!$B$7:$R$2292,13,0)</f>
        <v>0.99750000000000005</v>
      </c>
      <c r="K61" s="61">
        <f t="shared" si="3"/>
        <v>14</v>
      </c>
      <c r="L61" s="60">
        <f>VLOOKUP($A61,'Return Data'!$B$7:$R$2292,17,0)</f>
        <v>12.084099999999999</v>
      </c>
      <c r="M61" s="61">
        <f t="shared" si="4"/>
        <v>45</v>
      </c>
      <c r="N61" s="60">
        <f>VLOOKUP($A61,'Return Data'!$B$7:$R$2292,14,0)</f>
        <v>13.2254</v>
      </c>
      <c r="O61" s="61">
        <f t="shared" si="5"/>
        <v>43</v>
      </c>
      <c r="P61" s="60">
        <f>VLOOKUP($A61,'Return Data'!$B$7:$R$2292,15,0)</f>
        <v>9.5530000000000008</v>
      </c>
      <c r="Q61" s="61">
        <f t="shared" si="6"/>
        <v>26</v>
      </c>
      <c r="R61" s="60">
        <f>VLOOKUP($A61,'Return Data'!$B$7:$R$2292,16,0)</f>
        <v>12.5204</v>
      </c>
      <c r="S61" s="62">
        <f t="shared" si="7"/>
        <v>47</v>
      </c>
    </row>
    <row r="62" spans="1:19" x14ac:dyDescent="0.3">
      <c r="A62" s="58" t="s">
        <v>220</v>
      </c>
      <c r="B62" s="59">
        <f>VLOOKUP($A62,'Return Data'!$B$7:$R$2292,3,0)</f>
        <v>44942</v>
      </c>
      <c r="C62" s="60">
        <f>VLOOKUP($A62,'Return Data'!$B$7:$R$2292,4,0)</f>
        <v>45.16</v>
      </c>
      <c r="D62" s="60">
        <f>VLOOKUP($A62,'Return Data'!$B$7:$R$2292,10,0)</f>
        <v>1.5972999999999999</v>
      </c>
      <c r="E62" s="61">
        <f t="shared" si="8"/>
        <v>34</v>
      </c>
      <c r="F62" s="60">
        <f>VLOOKUP($A62,'Return Data'!$B$7:$R$2292,11,0)</f>
        <v>10.5779</v>
      </c>
      <c r="G62" s="61">
        <f t="shared" si="9"/>
        <v>32</v>
      </c>
      <c r="H62" s="60">
        <f>VLOOKUP($A62,'Return Data'!$B$7:$R$2292,12,0)</f>
        <v>3.1286</v>
      </c>
      <c r="I62" s="61">
        <f t="shared" si="10"/>
        <v>27</v>
      </c>
      <c r="J62" s="60">
        <f>VLOOKUP($A62,'Return Data'!$B$7:$R$2292,13,0)</f>
        <v>-2.3355999999999999</v>
      </c>
      <c r="K62" s="61">
        <f t="shared" si="3"/>
        <v>35</v>
      </c>
      <c r="L62" s="60">
        <f>VLOOKUP($A62,'Return Data'!$B$7:$R$2292,17,0)</f>
        <v>15.789199999999999</v>
      </c>
      <c r="M62" s="61">
        <f t="shared" si="4"/>
        <v>29</v>
      </c>
      <c r="N62" s="60">
        <f>VLOOKUP($A62,'Return Data'!$B$7:$R$2292,14,0)</f>
        <v>18.119399999999999</v>
      </c>
      <c r="O62" s="61">
        <f t="shared" si="5"/>
        <v>22</v>
      </c>
      <c r="P62" s="60">
        <f>VLOOKUP($A62,'Return Data'!$B$7:$R$2292,15,0)</f>
        <v>12.0236</v>
      </c>
      <c r="Q62" s="61">
        <f t="shared" si="6"/>
        <v>15</v>
      </c>
      <c r="R62" s="60">
        <f>VLOOKUP($A62,'Return Data'!$B$7:$R$2292,16,0)</f>
        <v>13.0838</v>
      </c>
      <c r="S62" s="62">
        <f t="shared" si="7"/>
        <v>42</v>
      </c>
    </row>
    <row r="63" spans="1:19" x14ac:dyDescent="0.3">
      <c r="A63" s="58" t="s">
        <v>226</v>
      </c>
      <c r="B63" s="59">
        <f>VLOOKUP($A63,'Return Data'!$B$7:$R$2292,3,0)</f>
        <v>44942</v>
      </c>
      <c r="C63" s="60">
        <f>VLOOKUP($A63,'Return Data'!$B$7:$R$2292,4,0)</f>
        <v>152.37649999999999</v>
      </c>
      <c r="D63" s="60">
        <f>VLOOKUP($A63,'Return Data'!$B$7:$R$2292,10,0)</f>
        <v>-0.60899999999999999</v>
      </c>
      <c r="E63" s="61">
        <f t="shared" si="8"/>
        <v>44</v>
      </c>
      <c r="F63" s="60">
        <f>VLOOKUP($A63,'Return Data'!$B$7:$R$2292,11,0)</f>
        <v>7.1992000000000003</v>
      </c>
      <c r="G63" s="61">
        <f t="shared" si="9"/>
        <v>51</v>
      </c>
      <c r="H63" s="60">
        <f>VLOOKUP($A63,'Return Data'!$B$7:$R$2292,12,0)</f>
        <v>-1.5571999999999999</v>
      </c>
      <c r="I63" s="61">
        <f t="shared" si="10"/>
        <v>51</v>
      </c>
      <c r="J63" s="60">
        <f>VLOOKUP($A63,'Return Data'!$B$7:$R$2292,13,0)</f>
        <v>-8.3948999999999998</v>
      </c>
      <c r="K63" s="61">
        <f t="shared" si="3"/>
        <v>52</v>
      </c>
      <c r="L63" s="60">
        <f>VLOOKUP($A63,'Return Data'!$B$7:$R$2292,17,0)</f>
        <v>10.942500000000001</v>
      </c>
      <c r="M63" s="61">
        <f t="shared" si="4"/>
        <v>48</v>
      </c>
      <c r="N63" s="60">
        <f>VLOOKUP($A63,'Return Data'!$B$7:$R$2292,14,0)</f>
        <v>14.9412</v>
      </c>
      <c r="O63" s="61">
        <f t="shared" si="5"/>
        <v>36</v>
      </c>
      <c r="P63" s="60">
        <f>VLOOKUP($A63,'Return Data'!$B$7:$R$2292,15,0)</f>
        <v>10.424300000000001</v>
      </c>
      <c r="Q63" s="61">
        <f t="shared" si="6"/>
        <v>22</v>
      </c>
      <c r="R63" s="60">
        <f>VLOOKUP($A63,'Return Data'!$B$7:$R$2292,16,0)</f>
        <v>13.561500000000001</v>
      </c>
      <c r="S63" s="62">
        <f t="shared" si="7"/>
        <v>36</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1.6719678571428573</v>
      </c>
      <c r="E65" s="69"/>
      <c r="F65" s="70">
        <f>AVERAGE(F8:F63)</f>
        <v>10.791314285714282</v>
      </c>
      <c r="G65" s="69"/>
      <c r="H65" s="70">
        <f>AVERAGE(H8:H63)</f>
        <v>2.5027803571428562</v>
      </c>
      <c r="I65" s="69"/>
      <c r="J65" s="70">
        <f>AVERAGE(J8:J63)</f>
        <v>-1.873039285714285</v>
      </c>
      <c r="K65" s="69"/>
      <c r="L65" s="70">
        <f>AVERAGE(L8:L63)</f>
        <v>17.181044642857145</v>
      </c>
      <c r="M65" s="69"/>
      <c r="N65" s="70">
        <f>AVERAGE(N8:N63)</f>
        <v>17.888760714285716</v>
      </c>
      <c r="O65" s="69"/>
      <c r="P65" s="70">
        <f>AVERAGE(P8:P63)</f>
        <v>10.570977777777776</v>
      </c>
      <c r="Q65" s="69"/>
      <c r="R65" s="70">
        <f>AVERAGE(R8:R63)</f>
        <v>14.666616071428573</v>
      </c>
      <c r="S65" s="71"/>
    </row>
    <row r="66" spans="1:19" x14ac:dyDescent="0.3">
      <c r="A66" s="68" t="s">
        <v>28</v>
      </c>
      <c r="B66" s="69"/>
      <c r="C66" s="69"/>
      <c r="D66" s="70">
        <f>MIN(D8:D63)</f>
        <v>-4.1726999999999999</v>
      </c>
      <c r="E66" s="69"/>
      <c r="F66" s="70">
        <f>MIN(F8:F63)</f>
        <v>3.093</v>
      </c>
      <c r="G66" s="69"/>
      <c r="H66" s="70">
        <f>MIN(H8:H63)</f>
        <v>-8.7736000000000001</v>
      </c>
      <c r="I66" s="69"/>
      <c r="J66" s="70">
        <f>MIN(J8:J63)</f>
        <v>-16.807700000000001</v>
      </c>
      <c r="K66" s="69"/>
      <c r="L66" s="70">
        <f>MIN(L8:L63)</f>
        <v>3.3734999999999999</v>
      </c>
      <c r="M66" s="69"/>
      <c r="N66" s="70">
        <f>MIN(N8:N63)</f>
        <v>7.1776</v>
      </c>
      <c r="O66" s="69"/>
      <c r="P66" s="70">
        <f>MIN(P8:P63)</f>
        <v>3.9881000000000002</v>
      </c>
      <c r="Q66" s="69"/>
      <c r="R66" s="70">
        <f>MIN(R8:R63)</f>
        <v>7.8761000000000001</v>
      </c>
      <c r="S66" s="71"/>
    </row>
    <row r="67" spans="1:19" ht="15" thickBot="1" x14ac:dyDescent="0.35">
      <c r="A67" s="72" t="s">
        <v>29</v>
      </c>
      <c r="B67" s="73"/>
      <c r="C67" s="73"/>
      <c r="D67" s="74">
        <f>MAX(D8:D63)</f>
        <v>6.6016000000000004</v>
      </c>
      <c r="E67" s="73"/>
      <c r="F67" s="74">
        <f>MAX(F8:F63)</f>
        <v>17.0258</v>
      </c>
      <c r="G67" s="73"/>
      <c r="H67" s="74">
        <f>MAX(H8:H63)</f>
        <v>8.8839000000000006</v>
      </c>
      <c r="I67" s="73"/>
      <c r="J67" s="74">
        <f>MAX(J8:J63)</f>
        <v>6.7896000000000001</v>
      </c>
      <c r="K67" s="73"/>
      <c r="L67" s="74">
        <f>MAX(L8:L63)</f>
        <v>33.548099999999998</v>
      </c>
      <c r="M67" s="73"/>
      <c r="N67" s="74">
        <f>MAX(N8:N63)</f>
        <v>39.507399999999997</v>
      </c>
      <c r="O67" s="73"/>
      <c r="P67" s="74">
        <f>MAX(P8:P63)</f>
        <v>22.370200000000001</v>
      </c>
      <c r="Q67" s="73"/>
      <c r="R67" s="74">
        <f>MAX(R8:R63)</f>
        <v>23.3521</v>
      </c>
      <c r="S67" s="75"/>
    </row>
    <row r="68" spans="1:19" x14ac:dyDescent="0.3">
      <c r="A68" s="99" t="s">
        <v>428</v>
      </c>
    </row>
    <row r="69" spans="1:19" x14ac:dyDescent="0.3">
      <c r="A69" s="14" t="s">
        <v>340</v>
      </c>
    </row>
  </sheetData>
  <sheetProtection algorithmName="SHA-512" hashValue="gHc27bKo3vztmemYmUkZoSembVrROthtzy1f/X7oibvGRrlDnk/ulATfLmu2eoZDSuSe5tL2RP5hx9pUuf8i4g==" saltValue="IOvxP58OTE5muppb5uc0jA=="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44942</v>
      </c>
      <c r="C8" s="60">
        <f>VLOOKUP($A8,'Return Data'!$B$7:$R$2292,4,0)</f>
        <v>49.17</v>
      </c>
      <c r="D8" s="60">
        <f>VLOOKUP($A8,'Return Data'!$B$7:$R$2292,10,0)</f>
        <v>2.0124</v>
      </c>
      <c r="E8" s="61">
        <f t="shared" ref="E8:E39" si="0">RANK(D8,D$8:D$65,0)</f>
        <v>27</v>
      </c>
      <c r="F8" s="60">
        <f>VLOOKUP($A8,'Return Data'!$B$7:$R$2292,11,0)</f>
        <v>6.4977</v>
      </c>
      <c r="G8" s="61">
        <f t="shared" ref="G8:G39" si="1">RANK(F8,F$8:F$65,0)</f>
        <v>53</v>
      </c>
      <c r="H8" s="60">
        <f>VLOOKUP($A8,'Return Data'!$B$7:$R$2292,12,0)</f>
        <v>-0.76690000000000003</v>
      </c>
      <c r="I8" s="61">
        <f t="shared" ref="I8:I39" si="2">RANK(H8,H$8:H$65,0)</f>
        <v>50</v>
      </c>
      <c r="J8" s="60">
        <f>VLOOKUP($A8,'Return Data'!$B$7:$R$2292,13,0)</f>
        <v>-6.7160000000000002</v>
      </c>
      <c r="K8" s="61">
        <f>RANK(J8,J$8:J$65,0)</f>
        <v>49</v>
      </c>
      <c r="L8" s="60">
        <f>VLOOKUP($A8,'Return Data'!$B$7:$R$2292,17,0)</f>
        <v>3.1263999999999998</v>
      </c>
      <c r="M8" s="61">
        <f>RANK(L8,L$8:L$65,0)</f>
        <v>56</v>
      </c>
      <c r="N8" s="60">
        <f>VLOOKUP($A8,'Return Data'!$B$7:$R$2292,14,0)</f>
        <v>6.5334000000000003</v>
      </c>
      <c r="O8" s="61">
        <f>RANK(N8,N$8:N$65,0)</f>
        <v>57</v>
      </c>
      <c r="P8" s="60">
        <f>VLOOKUP($A8,'Return Data'!$B$7:$R$2292,15,0)</f>
        <v>4.1289999999999996</v>
      </c>
      <c r="Q8" s="61">
        <f>RANK(P8,P$8:P$65,0)</f>
        <v>45</v>
      </c>
      <c r="R8" s="60">
        <f>VLOOKUP($A8,'Return Data'!$B$7:$R$2292,16,0)</f>
        <v>10.2654</v>
      </c>
      <c r="S8" s="62">
        <f>RANK(R8,R$8:R$65,0)</f>
        <v>50</v>
      </c>
    </row>
    <row r="9" spans="1:20" x14ac:dyDescent="0.3">
      <c r="A9" s="58" t="s">
        <v>267</v>
      </c>
      <c r="B9" s="59">
        <f>VLOOKUP($A9,'Return Data'!$B$7:$R$2292,3,0)</f>
        <v>44942</v>
      </c>
      <c r="C9" s="60">
        <f>VLOOKUP($A9,'Return Data'!$B$7:$R$2292,4,0)</f>
        <v>40.49</v>
      </c>
      <c r="D9" s="60">
        <f>VLOOKUP($A9,'Return Data'!$B$7:$R$2292,10,0)</f>
        <v>1.5041</v>
      </c>
      <c r="E9" s="61">
        <f t="shared" si="0"/>
        <v>32</v>
      </c>
      <c r="F9" s="60">
        <f>VLOOKUP($A9,'Return Data'!$B$7:$R$2292,11,0)</f>
        <v>6.3009000000000004</v>
      </c>
      <c r="G9" s="61">
        <f t="shared" si="1"/>
        <v>55</v>
      </c>
      <c r="H9" s="60">
        <f>VLOOKUP($A9,'Return Data'!$B$7:$R$2292,12,0)</f>
        <v>-0.34460000000000002</v>
      </c>
      <c r="I9" s="61">
        <f t="shared" si="2"/>
        <v>48</v>
      </c>
      <c r="J9" s="60">
        <f>VLOOKUP($A9,'Return Data'!$B$7:$R$2292,13,0)</f>
        <v>-6.5327999999999999</v>
      </c>
      <c r="K9" s="61">
        <f t="shared" ref="K9:K65" si="3">RANK(J9,J$8:J$65,0)</f>
        <v>48</v>
      </c>
      <c r="L9" s="60">
        <f>VLOOKUP($A9,'Return Data'!$B$7:$R$2292,17,0)</f>
        <v>3.5606</v>
      </c>
      <c r="M9" s="61">
        <f t="shared" ref="M9:M65" si="4">RANK(L9,L$8:L$65,0)</f>
        <v>55</v>
      </c>
      <c r="N9" s="60">
        <f>VLOOKUP($A9,'Return Data'!$B$7:$R$2292,14,0)</f>
        <v>7.1794000000000002</v>
      </c>
      <c r="O9" s="61">
        <f t="shared" ref="O9:O65" si="5">RANK(N9,N$8:N$65,0)</f>
        <v>56</v>
      </c>
      <c r="P9" s="60">
        <f>VLOOKUP($A9,'Return Data'!$B$7:$R$2292,15,0)</f>
        <v>4.7704000000000004</v>
      </c>
      <c r="Q9" s="61">
        <f t="shared" ref="Q9:Q65" si="6">RANK(P9,P$8:P$65,0)</f>
        <v>44</v>
      </c>
      <c r="R9" s="60">
        <f>VLOOKUP($A9,'Return Data'!$B$7:$R$2292,16,0)</f>
        <v>9.9551999999999996</v>
      </c>
      <c r="S9" s="62">
        <f t="shared" ref="S9:S65" si="7">RANK(R9,R$8:R$65,0)</f>
        <v>51</v>
      </c>
    </row>
    <row r="10" spans="1:20" x14ac:dyDescent="0.3">
      <c r="A10" s="58" t="s">
        <v>268</v>
      </c>
      <c r="B10" s="59">
        <f>VLOOKUP($A10,'Return Data'!$B$7:$R$2292,3,0)</f>
        <v>44942</v>
      </c>
      <c r="C10" s="60">
        <f>VLOOKUP($A10,'Return Data'!$B$7:$R$2292,4,0)</f>
        <v>62.8429</v>
      </c>
      <c r="D10" s="60">
        <f>VLOOKUP($A10,'Return Data'!$B$7:$R$2292,10,0)</f>
        <v>-4.3723999999999998</v>
      </c>
      <c r="E10" s="61">
        <f t="shared" si="0"/>
        <v>58</v>
      </c>
      <c r="F10" s="60">
        <f>VLOOKUP($A10,'Return Data'!$B$7:$R$2292,11,0)</f>
        <v>2.665</v>
      </c>
      <c r="G10" s="61">
        <f t="shared" si="1"/>
        <v>57</v>
      </c>
      <c r="H10" s="60">
        <f>VLOOKUP($A10,'Return Data'!$B$7:$R$2292,12,0)</f>
        <v>-9.3405000000000005</v>
      </c>
      <c r="I10" s="61">
        <f t="shared" si="2"/>
        <v>58</v>
      </c>
      <c r="J10" s="60">
        <f>VLOOKUP($A10,'Return Data'!$B$7:$R$2292,13,0)</f>
        <v>-17.504000000000001</v>
      </c>
      <c r="K10" s="61">
        <f t="shared" si="3"/>
        <v>58</v>
      </c>
      <c r="L10" s="60">
        <f>VLOOKUP($A10,'Return Data'!$B$7:$R$2292,17,0)</f>
        <v>2.5055999999999998</v>
      </c>
      <c r="M10" s="61">
        <f t="shared" si="4"/>
        <v>57</v>
      </c>
      <c r="N10" s="60">
        <f>VLOOKUP($A10,'Return Data'!$B$7:$R$2292,14,0)</f>
        <v>7.7348999999999997</v>
      </c>
      <c r="O10" s="61">
        <f t="shared" si="5"/>
        <v>55</v>
      </c>
      <c r="P10" s="60">
        <f>VLOOKUP($A10,'Return Data'!$B$7:$R$2292,15,0)</f>
        <v>8.2637999999999998</v>
      </c>
      <c r="Q10" s="61">
        <f t="shared" si="6"/>
        <v>28</v>
      </c>
      <c r="R10" s="60">
        <f>VLOOKUP($A10,'Return Data'!$B$7:$R$2292,16,0)</f>
        <v>15.115500000000001</v>
      </c>
      <c r="S10" s="62">
        <f t="shared" si="7"/>
        <v>18</v>
      </c>
    </row>
    <row r="11" spans="1:20" x14ac:dyDescent="0.3">
      <c r="A11" s="58" t="s">
        <v>1967</v>
      </c>
      <c r="B11" s="59">
        <f>VLOOKUP($A11,'Return Data'!$B$7:$R$2292,3,0)</f>
        <v>44942</v>
      </c>
      <c r="C11" s="60">
        <f>VLOOKUP($A11,'Return Data'!$B$7:$R$2292,4,0)</f>
        <v>16.36</v>
      </c>
      <c r="D11" s="60">
        <f>VLOOKUP($A11,'Return Data'!$B$7:$R$2292,10,0)</f>
        <v>-2.9079999999999999</v>
      </c>
      <c r="E11" s="61">
        <f t="shared" si="0"/>
        <v>55</v>
      </c>
      <c r="F11" s="60">
        <f>VLOOKUP($A11,'Return Data'!$B$7:$R$2292,11,0)</f>
        <v>6.9980000000000002</v>
      </c>
      <c r="G11" s="61">
        <f t="shared" si="1"/>
        <v>50</v>
      </c>
      <c r="H11" s="60">
        <f>VLOOKUP($A11,'Return Data'!$B$7:$R$2292,12,0)</f>
        <v>-2.0358999999999998</v>
      </c>
      <c r="I11" s="61">
        <f t="shared" si="2"/>
        <v>53</v>
      </c>
      <c r="J11" s="60">
        <f>VLOOKUP($A11,'Return Data'!$B$7:$R$2292,13,0)</f>
        <v>-12.2788</v>
      </c>
      <c r="K11" s="61">
        <f t="shared" si="3"/>
        <v>56</v>
      </c>
      <c r="L11" s="60">
        <f>VLOOKUP($A11,'Return Data'!$B$7:$R$2292,17,0)</f>
        <v>15.166499999999999</v>
      </c>
      <c r="M11" s="61">
        <f t="shared" si="4"/>
        <v>27</v>
      </c>
      <c r="N11" s="60">
        <f>VLOOKUP($A11,'Return Data'!$B$7:$R$2292,14,0)</f>
        <v>20.2667</v>
      </c>
      <c r="O11" s="61">
        <f t="shared" si="5"/>
        <v>16</v>
      </c>
      <c r="P11" s="60"/>
      <c r="Q11" s="61"/>
      <c r="R11" s="60">
        <f>VLOOKUP($A11,'Return Data'!$B$7:$R$2292,16,0)</f>
        <v>10.5463</v>
      </c>
      <c r="S11" s="62">
        <f t="shared" si="7"/>
        <v>49</v>
      </c>
    </row>
    <row r="12" spans="1:20" x14ac:dyDescent="0.3">
      <c r="A12" s="58" t="s">
        <v>1969</v>
      </c>
      <c r="B12" s="59">
        <f>VLOOKUP($A12,'Return Data'!$B$7:$R$2292,3,0)</f>
        <v>44942</v>
      </c>
      <c r="C12" s="60">
        <f>VLOOKUP($A12,'Return Data'!$B$7:$R$2292,4,0)</f>
        <v>19.36</v>
      </c>
      <c r="D12" s="60">
        <f>VLOOKUP($A12,'Return Data'!$B$7:$R$2292,10,0)</f>
        <v>-3.3932000000000002</v>
      </c>
      <c r="E12" s="61">
        <f t="shared" si="0"/>
        <v>57</v>
      </c>
      <c r="F12" s="60">
        <f>VLOOKUP($A12,'Return Data'!$B$7:$R$2292,11,0)</f>
        <v>6.4905999999999997</v>
      </c>
      <c r="G12" s="61">
        <f t="shared" si="1"/>
        <v>54</v>
      </c>
      <c r="H12" s="60">
        <f>VLOOKUP($A12,'Return Data'!$B$7:$R$2292,12,0)</f>
        <v>-3.2</v>
      </c>
      <c r="I12" s="61">
        <f t="shared" si="2"/>
        <v>56</v>
      </c>
      <c r="J12" s="60">
        <f>VLOOKUP($A12,'Return Data'!$B$7:$R$2292,13,0)</f>
        <v>-12.1198</v>
      </c>
      <c r="K12" s="61">
        <f t="shared" si="3"/>
        <v>55</v>
      </c>
      <c r="L12" s="60">
        <f>VLOOKUP($A12,'Return Data'!$B$7:$R$2292,17,0)</f>
        <v>13.5121</v>
      </c>
      <c r="M12" s="61">
        <f t="shared" si="4"/>
        <v>35</v>
      </c>
      <c r="N12" s="60">
        <f>VLOOKUP($A12,'Return Data'!$B$7:$R$2292,14,0)</f>
        <v>17.660799999999998</v>
      </c>
      <c r="O12" s="61">
        <f t="shared" si="5"/>
        <v>19</v>
      </c>
      <c r="P12" s="60"/>
      <c r="Q12" s="61"/>
      <c r="R12" s="60">
        <f>VLOOKUP($A12,'Return Data'!$B$7:$R$2292,16,0)</f>
        <v>16.831900000000001</v>
      </c>
      <c r="S12" s="62">
        <f t="shared" si="7"/>
        <v>12</v>
      </c>
    </row>
    <row r="13" spans="1:20" x14ac:dyDescent="0.3">
      <c r="A13" s="58" t="s">
        <v>1971</v>
      </c>
      <c r="B13" s="59">
        <f>VLOOKUP($A13,'Return Data'!$B$7:$R$2292,3,0)</f>
        <v>44942</v>
      </c>
      <c r="C13" s="60">
        <f>VLOOKUP($A13,'Return Data'!$B$7:$R$2292,4,0)</f>
        <v>100.64</v>
      </c>
      <c r="D13" s="60">
        <f>VLOOKUP($A13,'Return Data'!$B$7:$R$2292,10,0)</f>
        <v>2.9881000000000002</v>
      </c>
      <c r="E13" s="61">
        <f t="shared" si="0"/>
        <v>20</v>
      </c>
      <c r="F13" s="60">
        <f>VLOOKUP($A13,'Return Data'!$B$7:$R$2292,11,0)</f>
        <v>13.0152</v>
      </c>
      <c r="G13" s="61">
        <f t="shared" si="1"/>
        <v>8</v>
      </c>
      <c r="H13" s="60">
        <f>VLOOKUP($A13,'Return Data'!$B$7:$R$2292,12,0)</f>
        <v>2.6415000000000002</v>
      </c>
      <c r="I13" s="61">
        <f t="shared" si="2"/>
        <v>25</v>
      </c>
      <c r="J13" s="60">
        <f>VLOOKUP($A13,'Return Data'!$B$7:$R$2292,13,0)</f>
        <v>-4.9040999999999997</v>
      </c>
      <c r="K13" s="61">
        <f t="shared" si="3"/>
        <v>43</v>
      </c>
      <c r="L13" s="60">
        <f>VLOOKUP($A13,'Return Data'!$B$7:$R$2292,17,0)</f>
        <v>15.808</v>
      </c>
      <c r="M13" s="61">
        <f t="shared" si="4"/>
        <v>24</v>
      </c>
      <c r="N13" s="60">
        <f>VLOOKUP($A13,'Return Data'!$B$7:$R$2292,14,0)</f>
        <v>20.978000000000002</v>
      </c>
      <c r="O13" s="61">
        <f t="shared" si="5"/>
        <v>15</v>
      </c>
      <c r="P13" s="60">
        <f>VLOOKUP($A13,'Return Data'!$B$7:$R$2292,15,0)</f>
        <v>11.3064</v>
      </c>
      <c r="Q13" s="61">
        <f t="shared" si="6"/>
        <v>12</v>
      </c>
      <c r="R13" s="60">
        <f>VLOOKUP($A13,'Return Data'!$B$7:$R$2292,16,0)</f>
        <v>18.072500000000002</v>
      </c>
      <c r="S13" s="62">
        <f t="shared" si="7"/>
        <v>8</v>
      </c>
    </row>
    <row r="14" spans="1:20" x14ac:dyDescent="0.3">
      <c r="A14" s="58" t="s">
        <v>1942</v>
      </c>
      <c r="B14" s="59">
        <f>VLOOKUP($A14,'Return Data'!$B$7:$R$2292,3,0)</f>
        <v>44942</v>
      </c>
      <c r="C14" s="60">
        <f>VLOOKUP($A14,'Return Data'!$B$7:$R$2292,4,0)</f>
        <v>57.873699999999999</v>
      </c>
      <c r="D14" s="60">
        <f>VLOOKUP($A14,'Return Data'!$B$7:$R$2292,10,0)</f>
        <v>1.7037</v>
      </c>
      <c r="E14" s="61">
        <f t="shared" si="0"/>
        <v>31</v>
      </c>
      <c r="F14" s="60">
        <f>VLOOKUP($A14,'Return Data'!$B$7:$R$2292,11,0)</f>
        <v>7.9593999999999996</v>
      </c>
      <c r="G14" s="61">
        <f t="shared" si="1"/>
        <v>48</v>
      </c>
      <c r="H14" s="60">
        <f>VLOOKUP($A14,'Return Data'!$B$7:$R$2292,12,0)</f>
        <v>-1.3784000000000001</v>
      </c>
      <c r="I14" s="61">
        <f t="shared" si="2"/>
        <v>52</v>
      </c>
      <c r="J14" s="60">
        <f>VLOOKUP($A14,'Return Data'!$B$7:$R$2292,13,0)</f>
        <v>-7.6031000000000004</v>
      </c>
      <c r="K14" s="61">
        <f t="shared" si="3"/>
        <v>51</v>
      </c>
      <c r="L14" s="60">
        <f>VLOOKUP($A14,'Return Data'!$B$7:$R$2292,17,0)</f>
        <v>7.2267000000000001</v>
      </c>
      <c r="M14" s="61">
        <f t="shared" si="4"/>
        <v>54</v>
      </c>
      <c r="N14" s="60">
        <f>VLOOKUP($A14,'Return Data'!$B$7:$R$2292,14,0)</f>
        <v>10.963900000000001</v>
      </c>
      <c r="O14" s="61">
        <f t="shared" si="5"/>
        <v>49</v>
      </c>
      <c r="P14" s="60">
        <f>VLOOKUP($A14,'Return Data'!$B$7:$R$2292,15,0)</f>
        <v>7.7910000000000004</v>
      </c>
      <c r="Q14" s="61">
        <f t="shared" si="6"/>
        <v>32</v>
      </c>
      <c r="R14" s="60">
        <f>VLOOKUP($A14,'Return Data'!$B$7:$R$2292,16,0)</f>
        <v>10.852</v>
      </c>
      <c r="S14" s="62">
        <f t="shared" si="7"/>
        <v>46</v>
      </c>
    </row>
    <row r="15" spans="1:20" x14ac:dyDescent="0.3">
      <c r="A15" s="58" t="s">
        <v>274</v>
      </c>
      <c r="B15" s="59">
        <f>VLOOKUP($A15,'Return Data'!$B$7:$R$2292,3,0)</f>
        <v>44942</v>
      </c>
      <c r="C15" s="60">
        <f>VLOOKUP($A15,'Return Data'!$B$7:$R$2292,4,0)</f>
        <v>115.81</v>
      </c>
      <c r="D15" s="60">
        <f>VLOOKUP($A15,'Return Data'!$B$7:$R$2292,10,0)</f>
        <v>0.92369999999999997</v>
      </c>
      <c r="E15" s="61">
        <f t="shared" si="0"/>
        <v>37</v>
      </c>
      <c r="F15" s="60">
        <f>VLOOKUP($A15,'Return Data'!$B$7:$R$2292,11,0)</f>
        <v>8.9464000000000006</v>
      </c>
      <c r="G15" s="61">
        <f t="shared" si="1"/>
        <v>42</v>
      </c>
      <c r="H15" s="60">
        <f>VLOOKUP($A15,'Return Data'!$B$7:$R$2292,12,0)</f>
        <v>1.9454</v>
      </c>
      <c r="I15" s="61">
        <f t="shared" si="2"/>
        <v>29</v>
      </c>
      <c r="J15" s="60">
        <f>VLOOKUP($A15,'Return Data'!$B$7:$R$2292,13,0)</f>
        <v>-5.2601000000000004</v>
      </c>
      <c r="K15" s="61">
        <f t="shared" si="3"/>
        <v>45</v>
      </c>
      <c r="L15" s="60">
        <f>VLOOKUP($A15,'Return Data'!$B$7:$R$2292,17,0)</f>
        <v>13.0472</v>
      </c>
      <c r="M15" s="61">
        <f t="shared" si="4"/>
        <v>38</v>
      </c>
      <c r="N15" s="60">
        <f>VLOOKUP($A15,'Return Data'!$B$7:$R$2292,14,0)</f>
        <v>18.310400000000001</v>
      </c>
      <c r="O15" s="61">
        <f t="shared" si="5"/>
        <v>17</v>
      </c>
      <c r="P15" s="60">
        <f>VLOOKUP($A15,'Return Data'!$B$7:$R$2292,15,0)</f>
        <v>13.9344</v>
      </c>
      <c r="Q15" s="61">
        <f t="shared" si="6"/>
        <v>4</v>
      </c>
      <c r="R15" s="60">
        <f>VLOOKUP($A15,'Return Data'!$B$7:$R$2292,16,0)</f>
        <v>18.825800000000001</v>
      </c>
      <c r="S15" s="62">
        <f t="shared" si="7"/>
        <v>7</v>
      </c>
    </row>
    <row r="16" spans="1:20" x14ac:dyDescent="0.3">
      <c r="A16" s="58" t="s">
        <v>275</v>
      </c>
      <c r="B16" s="59">
        <f>VLOOKUP($A16,'Return Data'!$B$7:$R$2292,3,0)</f>
        <v>44942</v>
      </c>
      <c r="C16" s="60">
        <f>VLOOKUP($A16,'Return Data'!$B$7:$R$2292,4,0)</f>
        <v>83.921999999999997</v>
      </c>
      <c r="D16" s="60">
        <f>VLOOKUP($A16,'Return Data'!$B$7:$R$2292,10,0)</f>
        <v>5.1825000000000001</v>
      </c>
      <c r="E16" s="61">
        <f t="shared" si="0"/>
        <v>3</v>
      </c>
      <c r="F16" s="60">
        <f>VLOOKUP($A16,'Return Data'!$B$7:$R$2292,11,0)</f>
        <v>11.2448</v>
      </c>
      <c r="G16" s="61">
        <f t="shared" si="1"/>
        <v>21</v>
      </c>
      <c r="H16" s="60">
        <f>VLOOKUP($A16,'Return Data'!$B$7:$R$2292,12,0)</f>
        <v>2.6518999999999999</v>
      </c>
      <c r="I16" s="61">
        <f t="shared" si="2"/>
        <v>24</v>
      </c>
      <c r="J16" s="60">
        <f>VLOOKUP($A16,'Return Data'!$B$7:$R$2292,13,0)</f>
        <v>-0.91149999999999998</v>
      </c>
      <c r="K16" s="61">
        <f t="shared" si="3"/>
        <v>22</v>
      </c>
      <c r="L16" s="60">
        <f>VLOOKUP($A16,'Return Data'!$B$7:$R$2292,17,0)</f>
        <v>15.9483</v>
      </c>
      <c r="M16" s="61">
        <f t="shared" si="4"/>
        <v>23</v>
      </c>
      <c r="N16" s="60">
        <f>VLOOKUP($A16,'Return Data'!$B$7:$R$2292,14,0)</f>
        <v>16.8034</v>
      </c>
      <c r="O16" s="61">
        <f t="shared" si="5"/>
        <v>23</v>
      </c>
      <c r="P16" s="60">
        <f>VLOOKUP($A16,'Return Data'!$B$7:$R$2292,15,0)</f>
        <v>11.481</v>
      </c>
      <c r="Q16" s="61">
        <f t="shared" si="6"/>
        <v>10</v>
      </c>
      <c r="R16" s="60">
        <f>VLOOKUP($A16,'Return Data'!$B$7:$R$2292,16,0)</f>
        <v>14.2148</v>
      </c>
      <c r="S16" s="62">
        <f t="shared" si="7"/>
        <v>24</v>
      </c>
    </row>
    <row r="17" spans="1:19" x14ac:dyDescent="0.3">
      <c r="A17" s="58" t="s">
        <v>276</v>
      </c>
      <c r="B17" s="59">
        <f>VLOOKUP($A17,'Return Data'!$B$7:$R$2292,3,0)</f>
        <v>44942</v>
      </c>
      <c r="C17" s="60">
        <f>VLOOKUP($A17,'Return Data'!$B$7:$R$2292,4,0)</f>
        <v>70.78</v>
      </c>
      <c r="D17" s="60">
        <f>VLOOKUP($A17,'Return Data'!$B$7:$R$2292,10,0)</f>
        <v>1.4621999999999999</v>
      </c>
      <c r="E17" s="61">
        <f t="shared" si="0"/>
        <v>33</v>
      </c>
      <c r="F17" s="60">
        <f>VLOOKUP($A17,'Return Data'!$B$7:$R$2292,11,0)</f>
        <v>9.0265000000000004</v>
      </c>
      <c r="G17" s="61">
        <f t="shared" si="1"/>
        <v>39</v>
      </c>
      <c r="H17" s="60">
        <f>VLOOKUP($A17,'Return Data'!$B$7:$R$2292,12,0)</f>
        <v>-7.0599999999999996E-2</v>
      </c>
      <c r="I17" s="61">
        <f t="shared" si="2"/>
        <v>45</v>
      </c>
      <c r="J17" s="60">
        <f>VLOOKUP($A17,'Return Data'!$B$7:$R$2292,13,0)</f>
        <v>-5.1715</v>
      </c>
      <c r="K17" s="61">
        <f t="shared" si="3"/>
        <v>44</v>
      </c>
      <c r="L17" s="60">
        <f>VLOOKUP($A17,'Return Data'!$B$7:$R$2292,17,0)</f>
        <v>11.359</v>
      </c>
      <c r="M17" s="61">
        <f t="shared" si="4"/>
        <v>44</v>
      </c>
      <c r="N17" s="60">
        <f>VLOOKUP($A17,'Return Data'!$B$7:$R$2292,14,0)</f>
        <v>12.609500000000001</v>
      </c>
      <c r="O17" s="61">
        <f t="shared" si="5"/>
        <v>41</v>
      </c>
      <c r="P17" s="60">
        <f>VLOOKUP($A17,'Return Data'!$B$7:$R$2292,15,0)</f>
        <v>7.5491999999999999</v>
      </c>
      <c r="Q17" s="61">
        <f t="shared" si="6"/>
        <v>34</v>
      </c>
      <c r="R17" s="60">
        <f>VLOOKUP($A17,'Return Data'!$B$7:$R$2292,16,0)</f>
        <v>14.94</v>
      </c>
      <c r="S17" s="62">
        <f t="shared" si="7"/>
        <v>21</v>
      </c>
    </row>
    <row r="18" spans="1:19" x14ac:dyDescent="0.3">
      <c r="A18" s="58" t="s">
        <v>278</v>
      </c>
      <c r="B18" s="59">
        <f>VLOOKUP($A18,'Return Data'!$B$7:$R$2292,3,0)</f>
        <v>44942</v>
      </c>
      <c r="C18" s="60">
        <f>VLOOKUP($A18,'Return Data'!$B$7:$R$2292,4,0)</f>
        <v>899.83709999999996</v>
      </c>
      <c r="D18" s="60">
        <f>VLOOKUP($A18,'Return Data'!$B$7:$R$2292,10,0)</f>
        <v>3.2658999999999998</v>
      </c>
      <c r="E18" s="61">
        <f t="shared" si="0"/>
        <v>16</v>
      </c>
      <c r="F18" s="60">
        <f>VLOOKUP($A18,'Return Data'!$B$7:$R$2292,11,0)</f>
        <v>12.4871</v>
      </c>
      <c r="G18" s="61">
        <f t="shared" si="1"/>
        <v>11</v>
      </c>
      <c r="H18" s="60">
        <f>VLOOKUP($A18,'Return Data'!$B$7:$R$2292,12,0)</f>
        <v>3.2231999999999998</v>
      </c>
      <c r="I18" s="61">
        <f t="shared" si="2"/>
        <v>17</v>
      </c>
      <c r="J18" s="60">
        <f>VLOOKUP($A18,'Return Data'!$B$7:$R$2292,13,0)</f>
        <v>-1.2876000000000001</v>
      </c>
      <c r="K18" s="61">
        <f t="shared" si="3"/>
        <v>26</v>
      </c>
      <c r="L18" s="60">
        <f>VLOOKUP($A18,'Return Data'!$B$7:$R$2292,17,0)</f>
        <v>15.617100000000001</v>
      </c>
      <c r="M18" s="61">
        <f t="shared" si="4"/>
        <v>26</v>
      </c>
      <c r="N18" s="60">
        <f>VLOOKUP($A18,'Return Data'!$B$7:$R$2292,14,0)</f>
        <v>15.231199999999999</v>
      </c>
      <c r="O18" s="61">
        <f t="shared" si="5"/>
        <v>31</v>
      </c>
      <c r="P18" s="60">
        <f>VLOOKUP($A18,'Return Data'!$B$7:$R$2292,15,0)</f>
        <v>9.7356999999999996</v>
      </c>
      <c r="Q18" s="61">
        <f t="shared" si="6"/>
        <v>19</v>
      </c>
      <c r="R18" s="60">
        <f>VLOOKUP($A18,'Return Data'!$B$7:$R$2292,16,0)</f>
        <v>20.8245</v>
      </c>
      <c r="S18" s="62">
        <f t="shared" si="7"/>
        <v>5</v>
      </c>
    </row>
    <row r="19" spans="1:19" x14ac:dyDescent="0.3">
      <c r="A19" s="58" t="s">
        <v>280</v>
      </c>
      <c r="B19" s="59">
        <f>VLOOKUP($A19,'Return Data'!$B$7:$R$2292,3,0)</f>
        <v>44942</v>
      </c>
      <c r="C19" s="60">
        <f>VLOOKUP($A19,'Return Data'!$B$7:$R$2292,4,0)</f>
        <v>2660.2762575706001</v>
      </c>
      <c r="D19" s="60">
        <f>VLOOKUP($A19,'Return Data'!$B$7:$R$2292,10,0)</f>
        <v>4.9627999999999997</v>
      </c>
      <c r="E19" s="61">
        <f t="shared" si="0"/>
        <v>4</v>
      </c>
      <c r="F19" s="60">
        <f>VLOOKUP($A19,'Return Data'!$B$7:$R$2292,11,0)</f>
        <v>13.7898</v>
      </c>
      <c r="G19" s="61">
        <f t="shared" si="1"/>
        <v>2</v>
      </c>
      <c r="H19" s="60">
        <f>VLOOKUP($A19,'Return Data'!$B$7:$R$2292,12,0)</f>
        <v>8.3736999999999995</v>
      </c>
      <c r="I19" s="61">
        <f t="shared" si="2"/>
        <v>1</v>
      </c>
      <c r="J19" s="60">
        <f>VLOOKUP($A19,'Return Data'!$B$7:$R$2292,13,0)</f>
        <v>6.1363000000000003</v>
      </c>
      <c r="K19" s="61">
        <f t="shared" si="3"/>
        <v>1</v>
      </c>
      <c r="L19" s="60">
        <f>VLOOKUP($A19,'Return Data'!$B$7:$R$2292,17,0)</f>
        <v>19.5623</v>
      </c>
      <c r="M19" s="61">
        <f t="shared" si="4"/>
        <v>14</v>
      </c>
      <c r="N19" s="60">
        <f>VLOOKUP($A19,'Return Data'!$B$7:$R$2292,14,0)</f>
        <v>15.6778</v>
      </c>
      <c r="O19" s="61">
        <f t="shared" si="5"/>
        <v>30</v>
      </c>
      <c r="P19" s="60">
        <f>VLOOKUP($A19,'Return Data'!$B$7:$R$2292,15,0)</f>
        <v>7.8895</v>
      </c>
      <c r="Q19" s="61">
        <f t="shared" si="6"/>
        <v>31</v>
      </c>
      <c r="R19" s="60">
        <f>VLOOKUP($A19,'Return Data'!$B$7:$R$2292,16,0)</f>
        <v>23.150500000000001</v>
      </c>
      <c r="S19" s="62">
        <f t="shared" si="7"/>
        <v>1</v>
      </c>
    </row>
    <row r="20" spans="1:19" x14ac:dyDescent="0.3">
      <c r="A20" s="102" t="s">
        <v>2026</v>
      </c>
      <c r="B20" s="59">
        <f>VLOOKUP($A20,'Return Data'!$B$7:$R$2292,3,0)</f>
        <v>44942</v>
      </c>
      <c r="C20" s="60">
        <f>VLOOKUP($A20,'Return Data'!$B$7:$R$2292,4,0)</f>
        <v>78.382999999999996</v>
      </c>
      <c r="D20" s="60">
        <f>VLOOKUP($A20,'Return Data'!$B$7:$R$2292,10,0)</f>
        <v>0.1226</v>
      </c>
      <c r="E20" s="61">
        <f t="shared" si="0"/>
        <v>40</v>
      </c>
      <c r="F20" s="60">
        <f>VLOOKUP($A20,'Return Data'!$B$7:$R$2292,11,0)</f>
        <v>10.0854</v>
      </c>
      <c r="G20" s="61">
        <f t="shared" si="1"/>
        <v>35</v>
      </c>
      <c r="H20" s="60">
        <f>VLOOKUP($A20,'Return Data'!$B$7:$R$2292,12,0)</f>
        <v>-1.0678000000000001</v>
      </c>
      <c r="I20" s="61">
        <f t="shared" si="2"/>
        <v>51</v>
      </c>
      <c r="J20" s="60">
        <f>VLOOKUP($A20,'Return Data'!$B$7:$R$2292,13,0)</f>
        <v>-7.9622999999999999</v>
      </c>
      <c r="K20" s="61">
        <f t="shared" si="3"/>
        <v>52</v>
      </c>
      <c r="L20" s="60">
        <f>VLOOKUP($A20,'Return Data'!$B$7:$R$2292,17,0)</f>
        <v>10.121</v>
      </c>
      <c r="M20" s="61">
        <f t="shared" si="4"/>
        <v>47</v>
      </c>
      <c r="N20" s="60">
        <f>VLOOKUP($A20,'Return Data'!$B$7:$R$2292,14,0)</f>
        <v>11.0495</v>
      </c>
      <c r="O20" s="61">
        <f t="shared" si="5"/>
        <v>47</v>
      </c>
      <c r="P20" s="60">
        <f>VLOOKUP($A20,'Return Data'!$B$7:$R$2292,15,0)</f>
        <v>5.8335999999999997</v>
      </c>
      <c r="Q20" s="61">
        <f t="shared" si="6"/>
        <v>41</v>
      </c>
      <c r="R20" s="60">
        <f>VLOOKUP($A20,'Return Data'!$B$7:$R$2292,16,0)</f>
        <v>12.9602</v>
      </c>
      <c r="S20" s="62">
        <f t="shared" si="7"/>
        <v>33</v>
      </c>
    </row>
    <row r="21" spans="1:19" x14ac:dyDescent="0.3">
      <c r="A21" s="58" t="s">
        <v>281</v>
      </c>
      <c r="B21" s="59">
        <f>VLOOKUP($A21,'Return Data'!$B$7:$R$2292,3,0)</f>
        <v>44942</v>
      </c>
      <c r="C21" s="60">
        <f>VLOOKUP($A21,'Return Data'!$B$7:$R$2292,4,0)</f>
        <v>56.104599999999998</v>
      </c>
      <c r="D21" s="60">
        <f>VLOOKUP($A21,'Return Data'!$B$7:$R$2292,10,0)</f>
        <v>1.9915</v>
      </c>
      <c r="E21" s="61">
        <f t="shared" si="0"/>
        <v>28</v>
      </c>
      <c r="F21" s="60">
        <f>VLOOKUP($A21,'Return Data'!$B$7:$R$2292,11,0)</f>
        <v>8.9846000000000004</v>
      </c>
      <c r="G21" s="61">
        <f t="shared" si="1"/>
        <v>41</v>
      </c>
      <c r="H21" s="60">
        <f>VLOOKUP($A21,'Return Data'!$B$7:$R$2292,12,0)</f>
        <v>-0.48880000000000001</v>
      </c>
      <c r="I21" s="61">
        <f t="shared" si="2"/>
        <v>49</v>
      </c>
      <c r="J21" s="60">
        <f>VLOOKUP($A21,'Return Data'!$B$7:$R$2292,13,0)</f>
        <v>-6.75</v>
      </c>
      <c r="K21" s="61">
        <f t="shared" si="3"/>
        <v>50</v>
      </c>
      <c r="L21" s="60">
        <f>VLOOKUP($A21,'Return Data'!$B$7:$R$2292,17,0)</f>
        <v>12.247199999999999</v>
      </c>
      <c r="M21" s="61">
        <f t="shared" si="4"/>
        <v>40</v>
      </c>
      <c r="N21" s="60">
        <f>VLOOKUP($A21,'Return Data'!$B$7:$R$2292,14,0)</f>
        <v>12.6798</v>
      </c>
      <c r="O21" s="61">
        <f t="shared" si="5"/>
        <v>40</v>
      </c>
      <c r="P21" s="60">
        <f>VLOOKUP($A21,'Return Data'!$B$7:$R$2292,15,0)</f>
        <v>6.9135</v>
      </c>
      <c r="Q21" s="61">
        <f t="shared" si="6"/>
        <v>38</v>
      </c>
      <c r="R21" s="60">
        <f>VLOOKUP($A21,'Return Data'!$B$7:$R$2292,16,0)</f>
        <v>11.3506</v>
      </c>
      <c r="S21" s="62">
        <f t="shared" si="7"/>
        <v>41</v>
      </c>
    </row>
    <row r="22" spans="1:19" x14ac:dyDescent="0.3">
      <c r="A22" s="58" t="s">
        <v>282</v>
      </c>
      <c r="B22" s="59">
        <f>VLOOKUP($A22,'Return Data'!$B$7:$R$2292,3,0)</f>
        <v>44942</v>
      </c>
      <c r="C22" s="60">
        <f>VLOOKUP($A22,'Return Data'!$B$7:$R$2292,4,0)</f>
        <v>604.46</v>
      </c>
      <c r="D22" s="60">
        <f>VLOOKUP($A22,'Return Data'!$B$7:$R$2292,10,0)</f>
        <v>3.1625000000000001</v>
      </c>
      <c r="E22" s="61">
        <f t="shared" si="0"/>
        <v>17</v>
      </c>
      <c r="F22" s="60">
        <f>VLOOKUP($A22,'Return Data'!$B$7:$R$2292,11,0)</f>
        <v>10.093999999999999</v>
      </c>
      <c r="G22" s="61">
        <f t="shared" si="1"/>
        <v>34</v>
      </c>
      <c r="H22" s="60">
        <f>VLOOKUP($A22,'Return Data'!$B$7:$R$2292,12,0)</f>
        <v>1.4535</v>
      </c>
      <c r="I22" s="61">
        <f t="shared" si="2"/>
        <v>34</v>
      </c>
      <c r="J22" s="60">
        <f>VLOOKUP($A22,'Return Data'!$B$7:$R$2292,13,0)</f>
        <v>-2.8355999999999999</v>
      </c>
      <c r="K22" s="61">
        <f t="shared" si="3"/>
        <v>32</v>
      </c>
      <c r="L22" s="60">
        <f>VLOOKUP($A22,'Return Data'!$B$7:$R$2292,17,0)</f>
        <v>13.6594</v>
      </c>
      <c r="M22" s="61">
        <f t="shared" si="4"/>
        <v>34</v>
      </c>
      <c r="N22" s="60">
        <f>VLOOKUP($A22,'Return Data'!$B$7:$R$2292,14,0)</f>
        <v>14.648400000000001</v>
      </c>
      <c r="O22" s="61">
        <f t="shared" si="5"/>
        <v>33</v>
      </c>
      <c r="P22" s="60">
        <f>VLOOKUP($A22,'Return Data'!$B$7:$R$2292,15,0)</f>
        <v>10.691700000000001</v>
      </c>
      <c r="Q22" s="61">
        <f t="shared" si="6"/>
        <v>17</v>
      </c>
      <c r="R22" s="60">
        <f>VLOOKUP($A22,'Return Data'!$B$7:$R$2292,16,0)</f>
        <v>19.134599999999999</v>
      </c>
      <c r="S22" s="62">
        <f t="shared" si="7"/>
        <v>6</v>
      </c>
    </row>
    <row r="23" spans="1:19" x14ac:dyDescent="0.3">
      <c r="A23" s="58" t="s">
        <v>283</v>
      </c>
      <c r="B23" s="59">
        <f>VLOOKUP($A23,'Return Data'!$B$7:$R$2292,3,0)</f>
        <v>44942</v>
      </c>
      <c r="C23" s="60">
        <f>VLOOKUP($A23,'Return Data'!$B$7:$R$2292,4,0)</f>
        <v>17.32</v>
      </c>
      <c r="D23" s="60">
        <f>VLOOKUP($A23,'Return Data'!$B$7:$R$2292,10,0)</f>
        <v>1.1681999999999999</v>
      </c>
      <c r="E23" s="61">
        <f t="shared" si="0"/>
        <v>36</v>
      </c>
      <c r="F23" s="60">
        <f>VLOOKUP($A23,'Return Data'!$B$7:$R$2292,11,0)</f>
        <v>8.3855000000000004</v>
      </c>
      <c r="G23" s="61">
        <f t="shared" si="1"/>
        <v>46</v>
      </c>
      <c r="H23" s="60">
        <f>VLOOKUP($A23,'Return Data'!$B$7:$R$2292,12,0)</f>
        <v>7.4442000000000004</v>
      </c>
      <c r="I23" s="61">
        <f t="shared" si="2"/>
        <v>2</v>
      </c>
      <c r="J23" s="60">
        <f>VLOOKUP($A23,'Return Data'!$B$7:$R$2292,13,0)</f>
        <v>5.3528000000000002</v>
      </c>
      <c r="K23" s="61">
        <f t="shared" si="3"/>
        <v>2</v>
      </c>
      <c r="L23" s="60">
        <f>VLOOKUP($A23,'Return Data'!$B$7:$R$2292,17,0)</f>
        <v>16.5273</v>
      </c>
      <c r="M23" s="61">
        <f t="shared" si="4"/>
        <v>20</v>
      </c>
      <c r="N23" s="60">
        <f>VLOOKUP($A23,'Return Data'!$B$7:$R$2292,14,0)</f>
        <v>13.4094</v>
      </c>
      <c r="O23" s="61">
        <f t="shared" si="5"/>
        <v>39</v>
      </c>
      <c r="P23" s="60"/>
      <c r="Q23" s="61"/>
      <c r="R23" s="60">
        <f>VLOOKUP($A23,'Return Data'!$B$7:$R$2292,16,0)</f>
        <v>12.0654</v>
      </c>
      <c r="S23" s="62">
        <f t="shared" si="7"/>
        <v>36</v>
      </c>
    </row>
    <row r="24" spans="1:19" x14ac:dyDescent="0.3">
      <c r="A24" s="58" t="s">
        <v>284</v>
      </c>
      <c r="B24" s="59">
        <f>VLOOKUP($A24,'Return Data'!$B$7:$R$2292,3,0)</f>
        <v>44942</v>
      </c>
      <c r="C24" s="60">
        <f>VLOOKUP($A24,'Return Data'!$B$7:$R$2292,4,0)</f>
        <v>38.83</v>
      </c>
      <c r="D24" s="60">
        <f>VLOOKUP($A24,'Return Data'!$B$7:$R$2292,10,0)</f>
        <v>1.7558</v>
      </c>
      <c r="E24" s="61">
        <f t="shared" si="0"/>
        <v>30</v>
      </c>
      <c r="F24" s="60">
        <f>VLOOKUP($A24,'Return Data'!$B$7:$R$2292,11,0)</f>
        <v>11.484400000000001</v>
      </c>
      <c r="G24" s="61">
        <f t="shared" si="1"/>
        <v>20</v>
      </c>
      <c r="H24" s="60">
        <f>VLOOKUP($A24,'Return Data'!$B$7:$R$2292,12,0)</f>
        <v>0.62190000000000001</v>
      </c>
      <c r="I24" s="61">
        <f t="shared" si="2"/>
        <v>40</v>
      </c>
      <c r="J24" s="60">
        <f>VLOOKUP($A24,'Return Data'!$B$7:$R$2292,13,0)</f>
        <v>-3.9098999999999999</v>
      </c>
      <c r="K24" s="61">
        <f t="shared" si="3"/>
        <v>37</v>
      </c>
      <c r="L24" s="60">
        <f>VLOOKUP($A24,'Return Data'!$B$7:$R$2292,17,0)</f>
        <v>11.4536</v>
      </c>
      <c r="M24" s="61">
        <f t="shared" si="4"/>
        <v>43</v>
      </c>
      <c r="N24" s="60">
        <f>VLOOKUP($A24,'Return Data'!$B$7:$R$2292,14,0)</f>
        <v>10.3742</v>
      </c>
      <c r="O24" s="61">
        <f t="shared" si="5"/>
        <v>50</v>
      </c>
      <c r="P24" s="60">
        <f>VLOOKUP($A24,'Return Data'!$B$7:$R$2292,15,0)</f>
        <v>7.4936999999999996</v>
      </c>
      <c r="Q24" s="61">
        <f t="shared" si="6"/>
        <v>35</v>
      </c>
      <c r="R24" s="60">
        <f>VLOOKUP($A24,'Return Data'!$B$7:$R$2292,16,0)</f>
        <v>15.6035</v>
      </c>
      <c r="S24" s="62">
        <f t="shared" si="7"/>
        <v>16</v>
      </c>
    </row>
    <row r="25" spans="1:19" x14ac:dyDescent="0.3">
      <c r="A25" s="58" t="s">
        <v>285</v>
      </c>
      <c r="B25" s="59">
        <f>VLOOKUP($A25,'Return Data'!$B$7:$R$2292,3,0)</f>
        <v>44942</v>
      </c>
      <c r="C25" s="60">
        <f>VLOOKUP($A25,'Return Data'!$B$7:$R$2292,4,0)</f>
        <v>101.474</v>
      </c>
      <c r="D25" s="60">
        <f>VLOOKUP($A25,'Return Data'!$B$7:$R$2292,10,0)</f>
        <v>3.8734999999999999</v>
      </c>
      <c r="E25" s="61">
        <f t="shared" si="0"/>
        <v>10</v>
      </c>
      <c r="F25" s="60">
        <f>VLOOKUP($A25,'Return Data'!$B$7:$R$2292,11,0)</f>
        <v>11.9034</v>
      </c>
      <c r="G25" s="61">
        <f t="shared" si="1"/>
        <v>17</v>
      </c>
      <c r="H25" s="60">
        <f>VLOOKUP($A25,'Return Data'!$B$7:$R$2292,12,0)</f>
        <v>1.6163000000000001</v>
      </c>
      <c r="I25" s="61">
        <f t="shared" si="2"/>
        <v>32</v>
      </c>
      <c r="J25" s="60">
        <f>VLOOKUP($A25,'Return Data'!$B$7:$R$2292,13,0)</f>
        <v>-1.4911000000000001</v>
      </c>
      <c r="K25" s="61">
        <f t="shared" si="3"/>
        <v>27</v>
      </c>
      <c r="L25" s="60">
        <f>VLOOKUP($A25,'Return Data'!$B$7:$R$2292,17,0)</f>
        <v>20.879799999999999</v>
      </c>
      <c r="M25" s="61">
        <f t="shared" si="4"/>
        <v>12</v>
      </c>
      <c r="N25" s="60">
        <f>VLOOKUP($A25,'Return Data'!$B$7:$R$2292,14,0)</f>
        <v>21.296700000000001</v>
      </c>
      <c r="O25" s="61">
        <f t="shared" si="5"/>
        <v>14</v>
      </c>
      <c r="P25" s="60">
        <f>VLOOKUP($A25,'Return Data'!$B$7:$R$2292,15,0)</f>
        <v>10.7346</v>
      </c>
      <c r="Q25" s="61">
        <f t="shared" si="6"/>
        <v>16</v>
      </c>
      <c r="R25" s="60">
        <f>VLOOKUP($A25,'Return Data'!$B$7:$R$2292,16,0)</f>
        <v>17.908899999999999</v>
      </c>
      <c r="S25" s="62">
        <f t="shared" si="7"/>
        <v>9</v>
      </c>
    </row>
    <row r="26" spans="1:19" x14ac:dyDescent="0.3">
      <c r="A26" s="58" t="s">
        <v>286</v>
      </c>
      <c r="B26" s="59">
        <f>VLOOKUP($A26,'Return Data'!$B$7:$R$2292,3,0)</f>
        <v>44942</v>
      </c>
      <c r="C26" s="60">
        <f>VLOOKUP($A26,'Return Data'!$B$7:$R$2292,4,0)</f>
        <v>13.46</v>
      </c>
      <c r="D26" s="60">
        <f>VLOOKUP($A26,'Return Data'!$B$7:$R$2292,10,0)</f>
        <v>2.7481</v>
      </c>
      <c r="E26" s="61">
        <f t="shared" si="0"/>
        <v>21</v>
      </c>
      <c r="F26" s="60">
        <f>VLOOKUP($A26,'Return Data'!$B$7:$R$2292,11,0)</f>
        <v>8.5484000000000009</v>
      </c>
      <c r="G26" s="61">
        <f t="shared" si="1"/>
        <v>45</v>
      </c>
      <c r="H26" s="60">
        <f>VLOOKUP($A26,'Return Data'!$B$7:$R$2292,12,0)</f>
        <v>2.1244000000000001</v>
      </c>
      <c r="I26" s="61">
        <f t="shared" si="2"/>
        <v>28</v>
      </c>
      <c r="J26" s="60">
        <f>VLOOKUP($A26,'Return Data'!$B$7:$R$2292,13,0)</f>
        <v>-3.2351000000000001</v>
      </c>
      <c r="K26" s="61">
        <f t="shared" si="3"/>
        <v>34</v>
      </c>
      <c r="L26" s="60">
        <f>VLOOKUP($A26,'Return Data'!$B$7:$R$2292,17,0)</f>
        <v>8.9344000000000001</v>
      </c>
      <c r="M26" s="61">
        <f t="shared" si="4"/>
        <v>49</v>
      </c>
      <c r="N26" s="60">
        <f>VLOOKUP($A26,'Return Data'!$B$7:$R$2292,14,0)</f>
        <v>9.5332000000000008</v>
      </c>
      <c r="O26" s="61">
        <f t="shared" si="5"/>
        <v>52</v>
      </c>
      <c r="P26" s="60"/>
      <c r="Q26" s="61"/>
      <c r="R26" s="60">
        <f>VLOOKUP($A26,'Return Data'!$B$7:$R$2292,16,0)</f>
        <v>6.0545</v>
      </c>
      <c r="S26" s="62">
        <f t="shared" si="7"/>
        <v>57</v>
      </c>
    </row>
    <row r="27" spans="1:19" x14ac:dyDescent="0.3">
      <c r="A27" s="58" t="s">
        <v>287</v>
      </c>
      <c r="B27" s="59">
        <f>VLOOKUP($A27,'Return Data'!$B$7:$R$2292,3,0)</f>
        <v>44942</v>
      </c>
      <c r="C27" s="60">
        <f>VLOOKUP($A27,'Return Data'!$B$7:$R$2292,4,0)</f>
        <v>76.7</v>
      </c>
      <c r="D27" s="60">
        <f>VLOOKUP($A27,'Return Data'!$B$7:$R$2292,10,0)</f>
        <v>0.44529999999999997</v>
      </c>
      <c r="E27" s="61">
        <f t="shared" si="0"/>
        <v>39</v>
      </c>
      <c r="F27" s="60">
        <f>VLOOKUP($A27,'Return Data'!$B$7:$R$2292,11,0)</f>
        <v>6.9585999999999997</v>
      </c>
      <c r="G27" s="61">
        <f t="shared" si="1"/>
        <v>51</v>
      </c>
      <c r="H27" s="60">
        <f>VLOOKUP($A27,'Return Data'!$B$7:$R$2292,12,0)</f>
        <v>-4.0049999999999999</v>
      </c>
      <c r="I27" s="61">
        <f t="shared" si="2"/>
        <v>57</v>
      </c>
      <c r="J27" s="60">
        <f>VLOOKUP($A27,'Return Data'!$B$7:$R$2292,13,0)</f>
        <v>-13.048400000000001</v>
      </c>
      <c r="K27" s="61">
        <f t="shared" si="3"/>
        <v>57</v>
      </c>
      <c r="L27" s="60">
        <f>VLOOKUP($A27,'Return Data'!$B$7:$R$2292,17,0)</f>
        <v>8.0853999999999999</v>
      </c>
      <c r="M27" s="61">
        <f t="shared" si="4"/>
        <v>52</v>
      </c>
      <c r="N27" s="60">
        <f>VLOOKUP($A27,'Return Data'!$B$7:$R$2292,14,0)</f>
        <v>11.827400000000001</v>
      </c>
      <c r="O27" s="61">
        <f t="shared" si="5"/>
        <v>46</v>
      </c>
      <c r="P27" s="60">
        <f>VLOOKUP($A27,'Return Data'!$B$7:$R$2292,15,0)</f>
        <v>8.8945000000000007</v>
      </c>
      <c r="Q27" s="61">
        <f t="shared" si="6"/>
        <v>23</v>
      </c>
      <c r="R27" s="60">
        <f>VLOOKUP($A27,'Return Data'!$B$7:$R$2292,16,0)</f>
        <v>13.5252</v>
      </c>
      <c r="S27" s="62">
        <f t="shared" si="7"/>
        <v>30</v>
      </c>
    </row>
    <row r="28" spans="1:19" x14ac:dyDescent="0.3">
      <c r="A28" s="58" t="s">
        <v>288</v>
      </c>
      <c r="B28" s="59">
        <f>VLOOKUP($A28,'Return Data'!$B$7:$R$2292,3,0)</f>
        <v>44942</v>
      </c>
      <c r="C28" s="60">
        <f>VLOOKUP($A28,'Return Data'!$B$7:$R$2292,4,0)</f>
        <v>14.1686</v>
      </c>
      <c r="D28" s="60">
        <f>VLOOKUP($A28,'Return Data'!$B$7:$R$2292,10,0)</f>
        <v>2.9882</v>
      </c>
      <c r="E28" s="61">
        <f t="shared" si="0"/>
        <v>19</v>
      </c>
      <c r="F28" s="60">
        <f>VLOOKUP($A28,'Return Data'!$B$7:$R$2292,11,0)</f>
        <v>12.12</v>
      </c>
      <c r="G28" s="61">
        <f t="shared" si="1"/>
        <v>14</v>
      </c>
      <c r="H28" s="60">
        <f>VLOOKUP($A28,'Return Data'!$B$7:$R$2292,12,0)</f>
        <v>5.7011000000000003</v>
      </c>
      <c r="I28" s="61">
        <f t="shared" si="2"/>
        <v>6</v>
      </c>
      <c r="J28" s="60">
        <f>VLOOKUP($A28,'Return Data'!$B$7:$R$2292,13,0)</f>
        <v>-1.7426999999999999</v>
      </c>
      <c r="K28" s="61">
        <f t="shared" si="3"/>
        <v>29</v>
      </c>
      <c r="L28" s="60">
        <f>VLOOKUP($A28,'Return Data'!$B$7:$R$2292,17,0)</f>
        <v>7.3353999999999999</v>
      </c>
      <c r="M28" s="61">
        <f t="shared" si="4"/>
        <v>53</v>
      </c>
      <c r="N28" s="60">
        <f>VLOOKUP($A28,'Return Data'!$B$7:$R$2292,14,0)</f>
        <v>9.1609999999999996</v>
      </c>
      <c r="O28" s="61">
        <f t="shared" si="5"/>
        <v>53</v>
      </c>
      <c r="P28" s="60"/>
      <c r="Q28" s="61"/>
      <c r="R28" s="60">
        <f>VLOOKUP($A28,'Return Data'!$B$7:$R$2292,16,0)</f>
        <v>11.319699999999999</v>
      </c>
      <c r="S28" s="62">
        <f t="shared" si="7"/>
        <v>42</v>
      </c>
    </row>
    <row r="29" spans="1:19" x14ac:dyDescent="0.3">
      <c r="A29" s="58" t="s">
        <v>289</v>
      </c>
      <c r="B29" s="59">
        <f>VLOOKUP($A29,'Return Data'!$B$7:$R$2292,3,0)</f>
        <v>44942</v>
      </c>
      <c r="C29" s="60">
        <f>VLOOKUP($A29,'Return Data'!$B$7:$R$2292,4,0)</f>
        <v>28.597200000000001</v>
      </c>
      <c r="D29" s="60">
        <f>VLOOKUP($A29,'Return Data'!$B$7:$R$2292,10,0)</f>
        <v>3.2669000000000001</v>
      </c>
      <c r="E29" s="61">
        <f t="shared" si="0"/>
        <v>15</v>
      </c>
      <c r="F29" s="60">
        <f>VLOOKUP($A29,'Return Data'!$B$7:$R$2292,11,0)</f>
        <v>10.3215</v>
      </c>
      <c r="G29" s="61">
        <f t="shared" si="1"/>
        <v>32</v>
      </c>
      <c r="H29" s="60">
        <f>VLOOKUP($A29,'Return Data'!$B$7:$R$2292,12,0)</f>
        <v>1.5944</v>
      </c>
      <c r="I29" s="61">
        <f t="shared" si="2"/>
        <v>33</v>
      </c>
      <c r="J29" s="60">
        <f>VLOOKUP($A29,'Return Data'!$B$7:$R$2292,13,0)</f>
        <v>-5.7317999999999998</v>
      </c>
      <c r="K29" s="61">
        <f t="shared" si="3"/>
        <v>46</v>
      </c>
      <c r="L29" s="60">
        <f>VLOOKUP($A29,'Return Data'!$B$7:$R$2292,17,0)</f>
        <v>12.973100000000001</v>
      </c>
      <c r="M29" s="61">
        <f t="shared" si="4"/>
        <v>39</v>
      </c>
      <c r="N29" s="60">
        <f>VLOOKUP($A29,'Return Data'!$B$7:$R$2292,14,0)</f>
        <v>14.5655</v>
      </c>
      <c r="O29" s="61">
        <f t="shared" si="5"/>
        <v>35</v>
      </c>
      <c r="P29" s="60">
        <f>VLOOKUP($A29,'Return Data'!$B$7:$R$2292,15,0)</f>
        <v>11.273999999999999</v>
      </c>
      <c r="Q29" s="61">
        <f t="shared" si="6"/>
        <v>14</v>
      </c>
      <c r="R29" s="60">
        <f>VLOOKUP($A29,'Return Data'!$B$7:$R$2292,16,0)</f>
        <v>7.3547000000000002</v>
      </c>
      <c r="S29" s="62">
        <f t="shared" si="7"/>
        <v>56</v>
      </c>
    </row>
    <row r="30" spans="1:19" x14ac:dyDescent="0.3">
      <c r="A30" s="108" t="s">
        <v>290</v>
      </c>
      <c r="B30" s="59">
        <f>VLOOKUP($A30,'Return Data'!$B$7:$R$2292,3,0)</f>
        <v>44942</v>
      </c>
      <c r="C30" s="60">
        <f>VLOOKUP($A30,'Return Data'!$B$7:$R$2292,4,0)</f>
        <v>76.116</v>
      </c>
      <c r="D30" s="60">
        <f>VLOOKUP($A30,'Return Data'!$B$7:$R$2292,10,0)</f>
        <v>4.4215</v>
      </c>
      <c r="E30" s="61">
        <f t="shared" si="0"/>
        <v>8</v>
      </c>
      <c r="F30" s="60">
        <f>VLOOKUP($A30,'Return Data'!$B$7:$R$2292,11,0)</f>
        <v>13.602600000000001</v>
      </c>
      <c r="G30" s="61">
        <f t="shared" si="1"/>
        <v>3</v>
      </c>
      <c r="H30" s="60">
        <f>VLOOKUP($A30,'Return Data'!$B$7:$R$2292,12,0)</f>
        <v>3.7201</v>
      </c>
      <c r="I30" s="61">
        <f t="shared" si="2"/>
        <v>13</v>
      </c>
      <c r="J30" s="60">
        <f>VLOOKUP($A30,'Return Data'!$B$7:$R$2292,13,0)</f>
        <v>0.57350000000000001</v>
      </c>
      <c r="K30" s="61">
        <f t="shared" si="3"/>
        <v>13</v>
      </c>
      <c r="L30" s="60">
        <f>VLOOKUP($A30,'Return Data'!$B$7:$R$2292,17,0)</f>
        <v>16.853999999999999</v>
      </c>
      <c r="M30" s="61">
        <f t="shared" si="4"/>
        <v>18</v>
      </c>
      <c r="N30" s="60">
        <f>VLOOKUP($A30,'Return Data'!$B$7:$R$2292,14,0)</f>
        <v>16.232700000000001</v>
      </c>
      <c r="O30" s="61">
        <f t="shared" si="5"/>
        <v>29</v>
      </c>
      <c r="P30" s="60">
        <f>VLOOKUP($A30,'Return Data'!$B$7:$R$2292,15,0)</f>
        <v>12.0139</v>
      </c>
      <c r="Q30" s="61">
        <f t="shared" si="6"/>
        <v>8</v>
      </c>
      <c r="R30" s="60">
        <f>VLOOKUP($A30,'Return Data'!$B$7:$R$2292,16,0)</f>
        <v>12.556699999999999</v>
      </c>
      <c r="S30" s="62">
        <f t="shared" si="7"/>
        <v>35</v>
      </c>
    </row>
    <row r="31" spans="1:19" x14ac:dyDescent="0.3">
      <c r="A31" s="58" t="s">
        <v>1831</v>
      </c>
      <c r="B31" s="59">
        <f>VLOOKUP($A31,'Return Data'!$B$7:$R$2292,3,0)</f>
        <v>44942</v>
      </c>
      <c r="C31" s="60">
        <f>VLOOKUP($A31,'Return Data'!$B$7:$R$2292,4,0)</f>
        <v>96.253900000000002</v>
      </c>
      <c r="D31" s="60">
        <f>VLOOKUP($A31,'Return Data'!$B$7:$R$2292,10,0)</f>
        <v>-3.1294</v>
      </c>
      <c r="E31" s="61">
        <f t="shared" si="0"/>
        <v>56</v>
      </c>
      <c r="F31" s="60">
        <f>VLOOKUP($A31,'Return Data'!$B$7:$R$2292,11,0)</f>
        <v>5.3315000000000001</v>
      </c>
      <c r="G31" s="61">
        <f t="shared" si="1"/>
        <v>56</v>
      </c>
      <c r="H31" s="60">
        <f>VLOOKUP($A31,'Return Data'!$B$7:$R$2292,12,0)</f>
        <v>-2.8803000000000001</v>
      </c>
      <c r="I31" s="61">
        <f t="shared" si="2"/>
        <v>55</v>
      </c>
      <c r="J31" s="60">
        <f>VLOOKUP($A31,'Return Data'!$B$7:$R$2292,13,0)</f>
        <v>-8.3207000000000004</v>
      </c>
      <c r="K31" s="61">
        <f t="shared" si="3"/>
        <v>53</v>
      </c>
      <c r="L31" s="60">
        <f>VLOOKUP($A31,'Return Data'!$B$7:$R$2292,17,0)</f>
        <v>8.7385000000000002</v>
      </c>
      <c r="M31" s="61">
        <f t="shared" si="4"/>
        <v>50</v>
      </c>
      <c r="N31" s="60">
        <f>VLOOKUP($A31,'Return Data'!$B$7:$R$2292,14,0)</f>
        <v>8.7872000000000003</v>
      </c>
      <c r="O31" s="61">
        <f t="shared" si="5"/>
        <v>54</v>
      </c>
      <c r="P31" s="60">
        <f>VLOOKUP($A31,'Return Data'!$B$7:$R$2292,15,0)</f>
        <v>7.6836000000000002</v>
      </c>
      <c r="Q31" s="61">
        <f t="shared" si="6"/>
        <v>33</v>
      </c>
      <c r="R31" s="60">
        <f>VLOOKUP($A31,'Return Data'!$B$7:$R$2292,16,0)</f>
        <v>9.4116999999999997</v>
      </c>
      <c r="S31" s="62">
        <f t="shared" si="7"/>
        <v>52</v>
      </c>
    </row>
    <row r="32" spans="1:19" x14ac:dyDescent="0.3">
      <c r="A32" s="58" t="s">
        <v>431</v>
      </c>
      <c r="B32" s="59">
        <f>VLOOKUP($A32,'Return Data'!$B$7:$R$2292,3,0)</f>
        <v>44942</v>
      </c>
      <c r="C32" s="60">
        <f>VLOOKUP($A32,'Return Data'!$B$7:$R$2292,4,0)</f>
        <v>19.081800000000001</v>
      </c>
      <c r="D32" s="60">
        <f>VLOOKUP($A32,'Return Data'!$B$7:$R$2292,10,0)</f>
        <v>2.4268000000000001</v>
      </c>
      <c r="E32" s="61">
        <f t="shared" si="0"/>
        <v>24</v>
      </c>
      <c r="F32" s="60">
        <f>VLOOKUP($A32,'Return Data'!$B$7:$R$2292,11,0)</f>
        <v>9.8948</v>
      </c>
      <c r="G32" s="61">
        <f t="shared" si="1"/>
        <v>38</v>
      </c>
      <c r="H32" s="60">
        <f>VLOOKUP($A32,'Return Data'!$B$7:$R$2292,12,0)</f>
        <v>1.1722999999999999</v>
      </c>
      <c r="I32" s="61">
        <f t="shared" si="2"/>
        <v>37</v>
      </c>
      <c r="J32" s="60">
        <f>VLOOKUP($A32,'Return Data'!$B$7:$R$2292,13,0)</f>
        <v>-3.4897999999999998</v>
      </c>
      <c r="K32" s="61">
        <f t="shared" si="3"/>
        <v>35</v>
      </c>
      <c r="L32" s="60">
        <f>VLOOKUP($A32,'Return Data'!$B$7:$R$2292,17,0)</f>
        <v>16.618300000000001</v>
      </c>
      <c r="M32" s="61">
        <f t="shared" si="4"/>
        <v>19</v>
      </c>
      <c r="N32" s="60">
        <f>VLOOKUP($A32,'Return Data'!$B$7:$R$2292,14,0)</f>
        <v>16.552600000000002</v>
      </c>
      <c r="O32" s="61">
        <f t="shared" si="5"/>
        <v>27</v>
      </c>
      <c r="P32" s="60">
        <f>VLOOKUP($A32,'Return Data'!$B$7:$R$2292,15,0)</f>
        <v>8.8388000000000009</v>
      </c>
      <c r="Q32" s="61">
        <f t="shared" si="6"/>
        <v>24</v>
      </c>
      <c r="R32" s="60">
        <f>VLOOKUP($A32,'Return Data'!$B$7:$R$2292,16,0)</f>
        <v>10.893000000000001</v>
      </c>
      <c r="S32" s="62">
        <f t="shared" si="7"/>
        <v>45</v>
      </c>
    </row>
    <row r="33" spans="1:19" x14ac:dyDescent="0.3">
      <c r="A33" s="58" t="s">
        <v>294</v>
      </c>
      <c r="B33" s="59">
        <f>VLOOKUP($A33,'Return Data'!$B$7:$R$2292,3,0)</f>
        <v>44942</v>
      </c>
      <c r="C33" s="60">
        <f>VLOOKUP($A33,'Return Data'!$B$7:$R$2292,4,0)</f>
        <v>31.135000000000002</v>
      </c>
      <c r="D33" s="60">
        <f>VLOOKUP($A33,'Return Data'!$B$7:$R$2292,10,0)</f>
        <v>3.3973</v>
      </c>
      <c r="E33" s="61">
        <f t="shared" si="0"/>
        <v>14</v>
      </c>
      <c r="F33" s="60">
        <f>VLOOKUP($A33,'Return Data'!$B$7:$R$2292,11,0)</f>
        <v>8.8635999999999999</v>
      </c>
      <c r="G33" s="61">
        <f t="shared" si="1"/>
        <v>43</v>
      </c>
      <c r="H33" s="60">
        <f>VLOOKUP($A33,'Return Data'!$B$7:$R$2292,12,0)</f>
        <v>0.1673</v>
      </c>
      <c r="I33" s="61">
        <f t="shared" si="2"/>
        <v>43</v>
      </c>
      <c r="J33" s="60">
        <f>VLOOKUP($A33,'Return Data'!$B$7:$R$2292,13,0)</f>
        <v>-4.9023000000000003</v>
      </c>
      <c r="K33" s="61">
        <f t="shared" si="3"/>
        <v>42</v>
      </c>
      <c r="L33" s="60">
        <f>VLOOKUP($A33,'Return Data'!$B$7:$R$2292,17,0)</f>
        <v>13.4567</v>
      </c>
      <c r="M33" s="61">
        <f t="shared" si="4"/>
        <v>36</v>
      </c>
      <c r="N33" s="60">
        <f>VLOOKUP($A33,'Return Data'!$B$7:$R$2292,14,0)</f>
        <v>16.675799999999999</v>
      </c>
      <c r="O33" s="61">
        <f t="shared" si="5"/>
        <v>25</v>
      </c>
      <c r="P33" s="60">
        <f>VLOOKUP($A33,'Return Data'!$B$7:$R$2292,15,0)</f>
        <v>12.485900000000001</v>
      </c>
      <c r="Q33" s="61">
        <f t="shared" si="6"/>
        <v>6</v>
      </c>
      <c r="R33" s="60">
        <f>VLOOKUP($A33,'Return Data'!$B$7:$R$2292,16,0)</f>
        <v>17.459900000000001</v>
      </c>
      <c r="S33" s="62">
        <f t="shared" si="7"/>
        <v>10</v>
      </c>
    </row>
    <row r="34" spans="1:19" x14ac:dyDescent="0.3">
      <c r="A34" s="58" t="s">
        <v>295</v>
      </c>
      <c r="B34" s="59">
        <f>VLOOKUP($A34,'Return Data'!$B$7:$R$2292,3,0)</f>
        <v>44942</v>
      </c>
      <c r="C34" s="60">
        <f>VLOOKUP($A34,'Return Data'!$B$7:$R$2292,4,0)</f>
        <v>27.033999999999999</v>
      </c>
      <c r="D34" s="60">
        <f>VLOOKUP($A34,'Return Data'!$B$7:$R$2292,10,0)</f>
        <v>3.5666000000000002</v>
      </c>
      <c r="E34" s="61">
        <f t="shared" si="0"/>
        <v>13</v>
      </c>
      <c r="F34" s="60">
        <f>VLOOKUP($A34,'Return Data'!$B$7:$R$2292,11,0)</f>
        <v>12.995200000000001</v>
      </c>
      <c r="G34" s="61">
        <f t="shared" si="1"/>
        <v>9</v>
      </c>
      <c r="H34" s="60">
        <f>VLOOKUP($A34,'Return Data'!$B$7:$R$2292,12,0)</f>
        <v>5.1874000000000002</v>
      </c>
      <c r="I34" s="61">
        <f t="shared" si="2"/>
        <v>9</v>
      </c>
      <c r="J34" s="60">
        <f>VLOOKUP($A34,'Return Data'!$B$7:$R$2292,13,0)</f>
        <v>-4.3342000000000001</v>
      </c>
      <c r="K34" s="61">
        <f t="shared" si="3"/>
        <v>40</v>
      </c>
      <c r="L34" s="60">
        <f>VLOOKUP($A34,'Return Data'!$B$7:$R$2292,17,0)</f>
        <v>13.297599999999999</v>
      </c>
      <c r="M34" s="61">
        <f t="shared" si="4"/>
        <v>37</v>
      </c>
      <c r="N34" s="60">
        <f>VLOOKUP($A34,'Return Data'!$B$7:$R$2292,14,0)</f>
        <v>11.875999999999999</v>
      </c>
      <c r="O34" s="61">
        <f t="shared" si="5"/>
        <v>45</v>
      </c>
      <c r="P34" s="60">
        <f>VLOOKUP($A34,'Return Data'!$B$7:$R$2292,15,0)</f>
        <v>8.2080000000000002</v>
      </c>
      <c r="Q34" s="61">
        <f t="shared" si="6"/>
        <v>29</v>
      </c>
      <c r="R34" s="60">
        <f>VLOOKUP($A34,'Return Data'!$B$7:$R$2292,16,0)</f>
        <v>13.2516</v>
      </c>
      <c r="S34" s="62">
        <f t="shared" si="7"/>
        <v>31</v>
      </c>
    </row>
    <row r="35" spans="1:19" x14ac:dyDescent="0.3">
      <c r="A35" s="58" t="s">
        <v>1901</v>
      </c>
      <c r="B35" s="59">
        <f>VLOOKUP($A35,'Return Data'!$B$7:$R$2292,3,0)</f>
        <v>44942</v>
      </c>
      <c r="C35" s="60">
        <f>VLOOKUP($A35,'Return Data'!$B$7:$R$2292,4,0)</f>
        <v>20.4575</v>
      </c>
      <c r="D35" s="60">
        <f>VLOOKUP($A35,'Return Data'!$B$7:$R$2292,10,0)</f>
        <v>2.5428000000000002</v>
      </c>
      <c r="E35" s="61">
        <f t="shared" si="0"/>
        <v>22</v>
      </c>
      <c r="F35" s="60">
        <f>VLOOKUP($A35,'Return Data'!$B$7:$R$2292,11,0)</f>
        <v>11.039</v>
      </c>
      <c r="G35" s="61">
        <f t="shared" si="1"/>
        <v>23</v>
      </c>
      <c r="H35" s="60">
        <f>VLOOKUP($A35,'Return Data'!$B$7:$R$2292,12,0)</f>
        <v>0.84789999999999999</v>
      </c>
      <c r="I35" s="61">
        <f t="shared" si="2"/>
        <v>38</v>
      </c>
      <c r="J35" s="60">
        <f>VLOOKUP($A35,'Return Data'!$B$7:$R$2292,13,0)</f>
        <v>-6.3575999999999997</v>
      </c>
      <c r="K35" s="61">
        <f t="shared" si="3"/>
        <v>47</v>
      </c>
      <c r="L35" s="60">
        <f>VLOOKUP($A35,'Return Data'!$B$7:$R$2292,17,0)</f>
        <v>10.2455</v>
      </c>
      <c r="M35" s="61">
        <f t="shared" si="4"/>
        <v>46</v>
      </c>
      <c r="N35" s="60">
        <f>VLOOKUP($A35,'Return Data'!$B$7:$R$2292,14,0)</f>
        <v>10.318199999999999</v>
      </c>
      <c r="O35" s="61">
        <f t="shared" si="5"/>
        <v>51</v>
      </c>
      <c r="P35" s="60">
        <f>VLOOKUP($A35,'Return Data'!$B$7:$R$2292,15,0)</f>
        <v>7.0922000000000001</v>
      </c>
      <c r="Q35" s="61">
        <f t="shared" si="6"/>
        <v>37</v>
      </c>
      <c r="R35" s="60">
        <f>VLOOKUP($A35,'Return Data'!$B$7:$R$2292,16,0)</f>
        <v>10.682700000000001</v>
      </c>
      <c r="S35" s="62">
        <f t="shared" si="7"/>
        <v>48</v>
      </c>
    </row>
    <row r="36" spans="1:19" x14ac:dyDescent="0.3">
      <c r="A36" s="58" t="s">
        <v>296</v>
      </c>
      <c r="B36" s="59">
        <f>VLOOKUP($A36,'Return Data'!$B$7:$R$2292,3,0)</f>
        <v>44942</v>
      </c>
      <c r="C36" s="60">
        <f>VLOOKUP($A36,'Return Data'!$B$7:$R$2292,4,0)</f>
        <v>80.753</v>
      </c>
      <c r="D36" s="60">
        <f>VLOOKUP($A36,'Return Data'!$B$7:$R$2292,10,0)</f>
        <v>4.5180999999999996</v>
      </c>
      <c r="E36" s="61">
        <f t="shared" si="0"/>
        <v>6</v>
      </c>
      <c r="F36" s="60">
        <f>VLOOKUP($A36,'Return Data'!$B$7:$R$2292,11,0)</f>
        <v>12.1668</v>
      </c>
      <c r="G36" s="61">
        <f t="shared" si="1"/>
        <v>13</v>
      </c>
      <c r="H36" s="60">
        <f>VLOOKUP($A36,'Return Data'!$B$7:$R$2292,12,0)</f>
        <v>3.3839999999999999</v>
      </c>
      <c r="I36" s="61">
        <f t="shared" si="2"/>
        <v>15</v>
      </c>
      <c r="J36" s="60">
        <f>VLOOKUP($A36,'Return Data'!$B$7:$R$2292,13,0)</f>
        <v>0.187</v>
      </c>
      <c r="K36" s="61">
        <f t="shared" si="3"/>
        <v>16</v>
      </c>
      <c r="L36" s="60">
        <f>VLOOKUP($A36,'Return Data'!$B$7:$R$2292,17,0)</f>
        <v>17.906099999999999</v>
      </c>
      <c r="M36" s="61">
        <f t="shared" si="4"/>
        <v>15</v>
      </c>
      <c r="N36" s="60">
        <f>VLOOKUP($A36,'Return Data'!$B$7:$R$2292,14,0)</f>
        <v>12.2202</v>
      </c>
      <c r="O36" s="61">
        <f t="shared" si="5"/>
        <v>44</v>
      </c>
      <c r="P36" s="60">
        <f>VLOOKUP($A36,'Return Data'!$B$7:$R$2292,15,0)</f>
        <v>3.2044999999999999</v>
      </c>
      <c r="Q36" s="61">
        <f t="shared" si="6"/>
        <v>46</v>
      </c>
      <c r="R36" s="60">
        <f>VLOOKUP($A36,'Return Data'!$B$7:$R$2292,16,0)</f>
        <v>12.808400000000001</v>
      </c>
      <c r="S36" s="62">
        <f t="shared" si="7"/>
        <v>34</v>
      </c>
    </row>
    <row r="37" spans="1:19" x14ac:dyDescent="0.3">
      <c r="A37" s="58" t="s">
        <v>297</v>
      </c>
      <c r="B37" s="59">
        <f>VLOOKUP($A37,'Return Data'!$B$7:$R$2292,3,0)</f>
        <v>44942</v>
      </c>
      <c r="C37" s="60">
        <f>VLOOKUP($A37,'Return Data'!$B$7:$R$2292,4,0)</f>
        <v>19.8508</v>
      </c>
      <c r="D37" s="60">
        <f>VLOOKUP($A37,'Return Data'!$B$7:$R$2292,10,0)</f>
        <v>2.0255000000000001</v>
      </c>
      <c r="E37" s="61">
        <f t="shared" si="0"/>
        <v>26</v>
      </c>
      <c r="F37" s="60">
        <f>VLOOKUP($A37,'Return Data'!$B$7:$R$2292,11,0)</f>
        <v>12.035600000000001</v>
      </c>
      <c r="G37" s="61">
        <f t="shared" si="1"/>
        <v>16</v>
      </c>
      <c r="H37" s="60">
        <f>VLOOKUP($A37,'Return Data'!$B$7:$R$2292,12,0)</f>
        <v>5.1993</v>
      </c>
      <c r="I37" s="61">
        <f t="shared" si="2"/>
        <v>8</v>
      </c>
      <c r="J37" s="60">
        <f>VLOOKUP($A37,'Return Data'!$B$7:$R$2292,13,0)</f>
        <v>2.7856999999999998</v>
      </c>
      <c r="K37" s="61">
        <f t="shared" si="3"/>
        <v>4</v>
      </c>
      <c r="L37" s="60">
        <f>VLOOKUP($A37,'Return Data'!$B$7:$R$2292,17,0)</f>
        <v>17.763300000000001</v>
      </c>
      <c r="M37" s="61">
        <f t="shared" si="4"/>
        <v>16</v>
      </c>
      <c r="N37" s="60">
        <f>VLOOKUP($A37,'Return Data'!$B$7:$R$2292,14,0)</f>
        <v>21.661000000000001</v>
      </c>
      <c r="O37" s="61">
        <f t="shared" si="5"/>
        <v>13</v>
      </c>
      <c r="P37" s="60"/>
      <c r="Q37" s="61"/>
      <c r="R37" s="60">
        <f>VLOOKUP($A37,'Return Data'!$B$7:$R$2292,16,0)</f>
        <v>21.7439</v>
      </c>
      <c r="S37" s="62">
        <f t="shared" si="7"/>
        <v>3</v>
      </c>
    </row>
    <row r="38" spans="1:19" x14ac:dyDescent="0.3">
      <c r="A38" s="58" t="s">
        <v>1877</v>
      </c>
      <c r="B38" s="59">
        <f>VLOOKUP($A38,'Return Data'!$B$7:$R$2292,3,0)</f>
        <v>44942</v>
      </c>
      <c r="C38" s="60">
        <f>VLOOKUP($A38,'Return Data'!$B$7:$R$2292,4,0)</f>
        <v>24.77</v>
      </c>
      <c r="D38" s="60">
        <f>VLOOKUP($A38,'Return Data'!$B$7:$R$2292,10,0)</f>
        <v>4.4706999999999999</v>
      </c>
      <c r="E38" s="61">
        <f t="shared" si="0"/>
        <v>7</v>
      </c>
      <c r="F38" s="60">
        <f>VLOOKUP($A38,'Return Data'!$B$7:$R$2292,11,0)</f>
        <v>12.335599999999999</v>
      </c>
      <c r="G38" s="61">
        <f t="shared" si="1"/>
        <v>12</v>
      </c>
      <c r="H38" s="60">
        <f>VLOOKUP($A38,'Return Data'!$B$7:$R$2292,12,0)</f>
        <v>1.8085</v>
      </c>
      <c r="I38" s="61">
        <f t="shared" si="2"/>
        <v>30</v>
      </c>
      <c r="J38" s="60">
        <f>VLOOKUP($A38,'Return Data'!$B$7:$R$2292,13,0)</f>
        <v>-1.236</v>
      </c>
      <c r="K38" s="61">
        <f t="shared" si="3"/>
        <v>25</v>
      </c>
      <c r="L38" s="60">
        <f>VLOOKUP($A38,'Return Data'!$B$7:$R$2292,17,0)</f>
        <v>17.152200000000001</v>
      </c>
      <c r="M38" s="61">
        <f t="shared" si="4"/>
        <v>17</v>
      </c>
      <c r="N38" s="60">
        <f>VLOOKUP($A38,'Return Data'!$B$7:$R$2292,14,0)</f>
        <v>17.9712</v>
      </c>
      <c r="O38" s="61">
        <f t="shared" si="5"/>
        <v>18</v>
      </c>
      <c r="P38" s="60">
        <f>VLOOKUP($A38,'Return Data'!$B$7:$R$2292,15,0)</f>
        <v>11.297700000000001</v>
      </c>
      <c r="Q38" s="61">
        <f t="shared" si="6"/>
        <v>13</v>
      </c>
      <c r="R38" s="60">
        <f>VLOOKUP($A38,'Return Data'!$B$7:$R$2292,16,0)</f>
        <v>13.6189</v>
      </c>
      <c r="S38" s="62">
        <f t="shared" si="7"/>
        <v>29</v>
      </c>
    </row>
    <row r="39" spans="1:19" x14ac:dyDescent="0.3">
      <c r="A39" s="58" t="s">
        <v>301</v>
      </c>
      <c r="B39" s="59">
        <f>VLOOKUP($A39,'Return Data'!$B$7:$R$2292,3,0)</f>
        <v>44942</v>
      </c>
      <c r="C39" s="60">
        <f>VLOOKUP($A39,'Return Data'!$B$7:$R$2292,4,0)</f>
        <v>245.63399999999999</v>
      </c>
      <c r="D39" s="60">
        <f>VLOOKUP($A39,'Return Data'!$B$7:$R$2292,10,0)</f>
        <v>3.0144000000000002</v>
      </c>
      <c r="E39" s="61">
        <f t="shared" si="0"/>
        <v>18</v>
      </c>
      <c r="F39" s="60">
        <f>VLOOKUP($A39,'Return Data'!$B$7:$R$2292,11,0)</f>
        <v>16.104800000000001</v>
      </c>
      <c r="G39" s="61">
        <f t="shared" si="1"/>
        <v>1</v>
      </c>
      <c r="H39" s="60">
        <f>VLOOKUP($A39,'Return Data'!$B$7:$R$2292,12,0)</f>
        <v>3.7719</v>
      </c>
      <c r="I39" s="61">
        <f t="shared" si="2"/>
        <v>11</v>
      </c>
      <c r="J39" s="60">
        <f>VLOOKUP($A39,'Return Data'!$B$7:$R$2292,13,0)</f>
        <v>4.5533999999999999</v>
      </c>
      <c r="K39" s="61">
        <f t="shared" si="3"/>
        <v>3</v>
      </c>
      <c r="L39" s="60">
        <f>VLOOKUP($A39,'Return Data'!$B$7:$R$2292,17,0)</f>
        <v>28.673200000000001</v>
      </c>
      <c r="M39" s="61">
        <f t="shared" si="4"/>
        <v>7</v>
      </c>
      <c r="N39" s="60">
        <f>VLOOKUP($A39,'Return Data'!$B$7:$R$2292,14,0)</f>
        <v>36.894399999999997</v>
      </c>
      <c r="O39" s="61">
        <f t="shared" si="5"/>
        <v>1</v>
      </c>
      <c r="P39" s="60">
        <f>VLOOKUP($A39,'Return Data'!$B$7:$R$2292,15,0)</f>
        <v>20.541</v>
      </c>
      <c r="Q39" s="61">
        <f t="shared" si="6"/>
        <v>1</v>
      </c>
      <c r="R39" s="60">
        <f>VLOOKUP($A39,'Return Data'!$B$7:$R$2292,16,0)</f>
        <v>15.0663</v>
      </c>
      <c r="S39" s="62">
        <f t="shared" si="7"/>
        <v>19</v>
      </c>
    </row>
    <row r="40" spans="1:19" x14ac:dyDescent="0.3">
      <c r="A40" s="58" t="s">
        <v>302</v>
      </c>
      <c r="B40" s="59">
        <f>VLOOKUP($A40,'Return Data'!$B$7:$R$2292,3,0)</f>
        <v>44942</v>
      </c>
      <c r="C40" s="60">
        <f>VLOOKUP($A40,'Return Data'!$B$7:$R$2292,4,0)</f>
        <v>79.53</v>
      </c>
      <c r="D40" s="60">
        <f>VLOOKUP($A40,'Return Data'!$B$7:$R$2292,10,0)</f>
        <v>5.5895000000000001</v>
      </c>
      <c r="E40" s="61">
        <f t="shared" ref="E40:E65" si="8">RANK(D40,D$8:D$65,0)</f>
        <v>2</v>
      </c>
      <c r="F40" s="60">
        <f>VLOOKUP($A40,'Return Data'!$B$7:$R$2292,11,0)</f>
        <v>11.495900000000001</v>
      </c>
      <c r="G40" s="61">
        <f t="shared" ref="G40:G65" si="9">RANK(F40,F$8:F$65,0)</f>
        <v>19</v>
      </c>
      <c r="H40" s="60">
        <f>VLOOKUP($A40,'Return Data'!$B$7:$R$2292,12,0)</f>
        <v>5.2958999999999996</v>
      </c>
      <c r="I40" s="61">
        <f t="shared" ref="I40:I65" si="10">RANK(H40,H$8:H$65,0)</f>
        <v>7</v>
      </c>
      <c r="J40" s="60">
        <f>VLOOKUP($A40,'Return Data'!$B$7:$R$2292,13,0)</f>
        <v>2.6326000000000001</v>
      </c>
      <c r="K40" s="61">
        <f t="shared" si="3"/>
        <v>6</v>
      </c>
      <c r="L40" s="60">
        <f>VLOOKUP($A40,'Return Data'!$B$7:$R$2292,17,0)</f>
        <v>11.9217</v>
      </c>
      <c r="M40" s="61">
        <f t="shared" si="4"/>
        <v>41</v>
      </c>
      <c r="N40" s="60">
        <f>VLOOKUP($A40,'Return Data'!$B$7:$R$2292,14,0)</f>
        <v>14.1356</v>
      </c>
      <c r="O40" s="61">
        <f t="shared" si="5"/>
        <v>36</v>
      </c>
      <c r="P40" s="60">
        <f>VLOOKUP($A40,'Return Data'!$B$7:$R$2292,15,0)</f>
        <v>7.9264999999999999</v>
      </c>
      <c r="Q40" s="61">
        <f t="shared" si="6"/>
        <v>30</v>
      </c>
      <c r="R40" s="60">
        <f>VLOOKUP($A40,'Return Data'!$B$7:$R$2292,16,0)</f>
        <v>15.7029</v>
      </c>
      <c r="S40" s="62">
        <f t="shared" si="7"/>
        <v>15</v>
      </c>
    </row>
    <row r="41" spans="1:19" x14ac:dyDescent="0.3">
      <c r="A41" s="58" t="s">
        <v>373</v>
      </c>
      <c r="B41" s="59">
        <f>VLOOKUP($A41,'Return Data'!$B$7:$R$2292,3,0)</f>
        <v>44942</v>
      </c>
      <c r="C41" s="60">
        <f>VLOOKUP($A41,'Return Data'!$B$7:$R$2292,4,0)</f>
        <v>741.94959952610702</v>
      </c>
      <c r="D41" s="60">
        <f>VLOOKUP($A41,'Return Data'!$B$7:$R$2292,10,0)</f>
        <v>6.4347000000000003</v>
      </c>
      <c r="E41" s="61">
        <f t="shared" si="8"/>
        <v>1</v>
      </c>
      <c r="F41" s="60">
        <f>VLOOKUP($A41,'Return Data'!$B$7:$R$2292,11,0)</f>
        <v>13.597799999999999</v>
      </c>
      <c r="G41" s="61">
        <f t="shared" si="9"/>
        <v>4</v>
      </c>
      <c r="H41" s="60">
        <f>VLOOKUP($A41,'Return Data'!$B$7:$R$2292,12,0)</f>
        <v>6.9443999999999999</v>
      </c>
      <c r="I41" s="61">
        <f t="shared" si="10"/>
        <v>3</v>
      </c>
      <c r="J41" s="60">
        <f>VLOOKUP($A41,'Return Data'!$B$7:$R$2292,13,0)</f>
        <v>2.3096000000000001</v>
      </c>
      <c r="K41" s="61">
        <f t="shared" si="3"/>
        <v>7</v>
      </c>
      <c r="L41" s="60">
        <f>VLOOKUP($A41,'Return Data'!$B$7:$R$2292,17,0)</f>
        <v>15.785399999999999</v>
      </c>
      <c r="M41" s="61">
        <f t="shared" si="4"/>
        <v>25</v>
      </c>
      <c r="N41" s="60">
        <f>VLOOKUP($A41,'Return Data'!$B$7:$R$2292,14,0)</f>
        <v>17.3401</v>
      </c>
      <c r="O41" s="61">
        <f t="shared" si="5"/>
        <v>21</v>
      </c>
      <c r="P41" s="60">
        <f>VLOOKUP($A41,'Return Data'!$B$7:$R$2292,15,0)</f>
        <v>9.5246999999999993</v>
      </c>
      <c r="Q41" s="61">
        <f t="shared" si="6"/>
        <v>21</v>
      </c>
      <c r="R41" s="60">
        <f>VLOOKUP($A41,'Return Data'!$B$7:$R$2292,16,0)</f>
        <v>15.539300000000001</v>
      </c>
      <c r="S41" s="62">
        <f t="shared" si="7"/>
        <v>17</v>
      </c>
    </row>
    <row r="42" spans="1:19" x14ac:dyDescent="0.3">
      <c r="A42" s="58" t="s">
        <v>304</v>
      </c>
      <c r="B42" s="59">
        <f>VLOOKUP($A42,'Return Data'!$B$7:$R$2292,3,0)</f>
        <v>44942</v>
      </c>
      <c r="C42" s="60">
        <f>VLOOKUP($A42,'Return Data'!$B$7:$R$2292,4,0)</f>
        <v>27.496600000000001</v>
      </c>
      <c r="D42" s="60">
        <f>VLOOKUP($A42,'Return Data'!$B$7:$R$2292,10,0)</f>
        <v>9.6500000000000002E-2</v>
      </c>
      <c r="E42" s="61">
        <f t="shared" si="8"/>
        <v>41</v>
      </c>
      <c r="F42" s="60">
        <f>VLOOKUP($A42,'Return Data'!$B$7:$R$2292,11,0)</f>
        <v>10.834099999999999</v>
      </c>
      <c r="G42" s="61">
        <f t="shared" si="9"/>
        <v>25</v>
      </c>
      <c r="H42" s="60">
        <f>VLOOKUP($A42,'Return Data'!$B$7:$R$2292,12,0)</f>
        <v>3.4306000000000001</v>
      </c>
      <c r="I42" s="61">
        <f t="shared" si="10"/>
        <v>14</v>
      </c>
      <c r="J42" s="60">
        <f>VLOOKUP($A42,'Return Data'!$B$7:$R$2292,13,0)</f>
        <v>-0.31469999999999998</v>
      </c>
      <c r="K42" s="61">
        <f t="shared" si="3"/>
        <v>20</v>
      </c>
      <c r="L42" s="60">
        <f>VLOOKUP($A42,'Return Data'!$B$7:$R$2292,17,0)</f>
        <v>22.2</v>
      </c>
      <c r="M42" s="61">
        <f t="shared" si="4"/>
        <v>10</v>
      </c>
      <c r="N42" s="60">
        <f>VLOOKUP($A42,'Return Data'!$B$7:$R$2292,14,0)</f>
        <v>23.8977</v>
      </c>
      <c r="O42" s="61">
        <f t="shared" si="5"/>
        <v>10</v>
      </c>
      <c r="P42" s="60">
        <f>VLOOKUP($A42,'Return Data'!$B$7:$R$2292,15,0)</f>
        <v>13.0221</v>
      </c>
      <c r="Q42" s="61">
        <f t="shared" si="6"/>
        <v>5</v>
      </c>
      <c r="R42" s="60">
        <f>VLOOKUP($A42,'Return Data'!$B$7:$R$2292,16,0)</f>
        <v>16.0379</v>
      </c>
      <c r="S42" s="62">
        <f t="shared" si="7"/>
        <v>13</v>
      </c>
    </row>
    <row r="43" spans="1:19" x14ac:dyDescent="0.3">
      <c r="A43" s="58" t="s">
        <v>305</v>
      </c>
      <c r="B43" s="59">
        <f>VLOOKUP($A43,'Return Data'!$B$7:$R$2292,3,0)</f>
        <v>44942</v>
      </c>
      <c r="C43" s="60">
        <f>VLOOKUP($A43,'Return Data'!$B$7:$R$2292,4,0)</f>
        <v>27.917100000000001</v>
      </c>
      <c r="D43" s="60">
        <f>VLOOKUP($A43,'Return Data'!$B$7:$R$2292,10,0)</f>
        <v>-0.1434</v>
      </c>
      <c r="E43" s="61">
        <f t="shared" si="8"/>
        <v>45</v>
      </c>
      <c r="F43" s="60">
        <f>VLOOKUP($A43,'Return Data'!$B$7:$R$2292,11,0)</f>
        <v>10.2301</v>
      </c>
      <c r="G43" s="61">
        <f t="shared" si="9"/>
        <v>33</v>
      </c>
      <c r="H43" s="60">
        <f>VLOOKUP($A43,'Return Data'!$B$7:$R$2292,12,0)</f>
        <v>2.5222000000000002</v>
      </c>
      <c r="I43" s="61">
        <f t="shared" si="10"/>
        <v>26</v>
      </c>
      <c r="J43" s="60">
        <f>VLOOKUP($A43,'Return Data'!$B$7:$R$2292,13,0)</f>
        <v>-1.8548</v>
      </c>
      <c r="K43" s="61">
        <f t="shared" si="3"/>
        <v>30</v>
      </c>
      <c r="L43" s="60">
        <f>VLOOKUP($A43,'Return Data'!$B$7:$R$2292,17,0)</f>
        <v>20.7393</v>
      </c>
      <c r="M43" s="61">
        <f t="shared" si="4"/>
        <v>13</v>
      </c>
      <c r="N43" s="60">
        <f>VLOOKUP($A43,'Return Data'!$B$7:$R$2292,14,0)</f>
        <v>23.315799999999999</v>
      </c>
      <c r="O43" s="61">
        <f t="shared" si="5"/>
        <v>11</v>
      </c>
      <c r="P43" s="60">
        <f>VLOOKUP($A43,'Return Data'!$B$7:$R$2292,15,0)</f>
        <v>12.3523</v>
      </c>
      <c r="Q43" s="61">
        <f t="shared" si="6"/>
        <v>7</v>
      </c>
      <c r="R43" s="60">
        <f>VLOOKUP($A43,'Return Data'!$B$7:$R$2292,16,0)</f>
        <v>14.032500000000001</v>
      </c>
      <c r="S43" s="62">
        <f t="shared" si="7"/>
        <v>26</v>
      </c>
    </row>
    <row r="44" spans="1:19" x14ac:dyDescent="0.3">
      <c r="A44" s="58" t="s">
        <v>306</v>
      </c>
      <c r="B44" s="59">
        <f>VLOOKUP($A44,'Return Data'!$B$7:$R$2292,3,0)</f>
        <v>44942</v>
      </c>
      <c r="C44" s="60">
        <f>VLOOKUP($A44,'Return Data'!$B$7:$R$2292,4,0)</f>
        <v>26.668299999999999</v>
      </c>
      <c r="D44" s="60">
        <f>VLOOKUP($A44,'Return Data'!$B$7:$R$2292,10,0)</f>
        <v>4.99E-2</v>
      </c>
      <c r="E44" s="61">
        <f t="shared" si="8"/>
        <v>42</v>
      </c>
      <c r="F44" s="60">
        <f>VLOOKUP($A44,'Return Data'!$B$7:$R$2292,11,0)</f>
        <v>10.7906</v>
      </c>
      <c r="G44" s="61">
        <f t="shared" si="9"/>
        <v>26</v>
      </c>
      <c r="H44" s="60">
        <f>VLOOKUP($A44,'Return Data'!$B$7:$R$2292,12,0)</f>
        <v>3.1053000000000002</v>
      </c>
      <c r="I44" s="61">
        <f t="shared" si="10"/>
        <v>19</v>
      </c>
      <c r="J44" s="60">
        <f>VLOOKUP($A44,'Return Data'!$B$7:$R$2292,13,0)</f>
        <v>-1.01</v>
      </c>
      <c r="K44" s="61">
        <f t="shared" si="3"/>
        <v>23</v>
      </c>
      <c r="L44" s="60">
        <f>VLOOKUP($A44,'Return Data'!$B$7:$R$2292,17,0)</f>
        <v>21.6554</v>
      </c>
      <c r="M44" s="61">
        <f t="shared" si="4"/>
        <v>11</v>
      </c>
      <c r="N44" s="60">
        <f>VLOOKUP($A44,'Return Data'!$B$7:$R$2292,14,0)</f>
        <v>22.878900000000002</v>
      </c>
      <c r="O44" s="61">
        <f t="shared" si="5"/>
        <v>12</v>
      </c>
      <c r="P44" s="60">
        <f>VLOOKUP($A44,'Return Data'!$B$7:$R$2292,15,0)</f>
        <v>11.507400000000001</v>
      </c>
      <c r="Q44" s="61">
        <f t="shared" si="6"/>
        <v>9</v>
      </c>
      <c r="R44" s="60">
        <f>VLOOKUP($A44,'Return Data'!$B$7:$R$2292,16,0)</f>
        <v>13.212999999999999</v>
      </c>
      <c r="S44" s="62">
        <f t="shared" si="7"/>
        <v>32</v>
      </c>
    </row>
    <row r="45" spans="1:19" x14ac:dyDescent="0.3">
      <c r="A45" s="58" t="s">
        <v>307</v>
      </c>
      <c r="B45" s="59">
        <f>VLOOKUP($A45,'Return Data'!$B$7:$R$2292,3,0)</f>
        <v>44942</v>
      </c>
      <c r="C45" s="60">
        <f>VLOOKUP($A45,'Return Data'!$B$7:$R$2292,4,0)</f>
        <v>31.015999999999998</v>
      </c>
      <c r="D45" s="60">
        <f>VLOOKUP($A45,'Return Data'!$B$7:$R$2292,10,0)</f>
        <v>-1.6916</v>
      </c>
      <c r="E45" s="61">
        <f t="shared" si="8"/>
        <v>47</v>
      </c>
      <c r="F45" s="60">
        <f>VLOOKUP($A45,'Return Data'!$B$7:$R$2292,11,0)</f>
        <v>8.0511999999999997</v>
      </c>
      <c r="G45" s="61">
        <f t="shared" si="9"/>
        <v>47</v>
      </c>
      <c r="H45" s="60">
        <f>VLOOKUP($A45,'Return Data'!$B$7:$R$2292,12,0)</f>
        <v>0.37219999999999998</v>
      </c>
      <c r="I45" s="61">
        <f t="shared" si="10"/>
        <v>42</v>
      </c>
      <c r="J45" s="60">
        <f>VLOOKUP($A45,'Return Data'!$B$7:$R$2292,13,0)</f>
        <v>-1.9845999999999999</v>
      </c>
      <c r="K45" s="61">
        <f t="shared" si="3"/>
        <v>31</v>
      </c>
      <c r="L45" s="60">
        <f>VLOOKUP($A45,'Return Data'!$B$7:$R$2292,17,0)</f>
        <v>27.4071</v>
      </c>
      <c r="M45" s="61">
        <f t="shared" si="4"/>
        <v>8</v>
      </c>
      <c r="N45" s="60">
        <f>VLOOKUP($A45,'Return Data'!$B$7:$R$2292,14,0)</f>
        <v>28.425000000000001</v>
      </c>
      <c r="O45" s="61">
        <f t="shared" si="5"/>
        <v>2</v>
      </c>
      <c r="P45" s="60">
        <f>VLOOKUP($A45,'Return Data'!$B$7:$R$2292,15,0)</f>
        <v>16.999600000000001</v>
      </c>
      <c r="Q45" s="61">
        <f t="shared" si="6"/>
        <v>3</v>
      </c>
      <c r="R45" s="60">
        <f>VLOOKUP($A45,'Return Data'!$B$7:$R$2292,16,0)</f>
        <v>21.5503</v>
      </c>
      <c r="S45" s="62">
        <f t="shared" si="7"/>
        <v>4</v>
      </c>
    </row>
    <row r="46" spans="1:19" x14ac:dyDescent="0.3">
      <c r="A46" s="58" t="s">
        <v>308</v>
      </c>
      <c r="B46" s="59">
        <f>VLOOKUP($A46,'Return Data'!$B$7:$R$2292,3,0)</f>
        <v>44942</v>
      </c>
      <c r="C46" s="60">
        <f>VLOOKUP($A46,'Return Data'!$B$7:$R$2292,4,0)</f>
        <v>18.1539</v>
      </c>
      <c r="D46" s="60">
        <f>VLOOKUP($A46,'Return Data'!$B$7:$R$2292,10,0)</f>
        <v>-1.1599999999999999E-2</v>
      </c>
      <c r="E46" s="61">
        <f t="shared" si="8"/>
        <v>44</v>
      </c>
      <c r="F46" s="60">
        <f>VLOOKUP($A46,'Return Data'!$B$7:$R$2292,11,0)</f>
        <v>11.235099999999999</v>
      </c>
      <c r="G46" s="61">
        <f t="shared" si="9"/>
        <v>22</v>
      </c>
      <c r="H46" s="60">
        <f>VLOOKUP($A46,'Return Data'!$B$7:$R$2292,12,0)</f>
        <v>2.8917000000000002</v>
      </c>
      <c r="I46" s="61">
        <f t="shared" si="10"/>
        <v>20</v>
      </c>
      <c r="J46" s="60">
        <f>VLOOKUP($A46,'Return Data'!$B$7:$R$2292,13,0)</f>
        <v>-3.6478999999999999</v>
      </c>
      <c r="K46" s="61">
        <f t="shared" si="3"/>
        <v>36</v>
      </c>
      <c r="L46" s="60">
        <f>VLOOKUP($A46,'Return Data'!$B$7:$R$2292,17,0)</f>
        <v>14.715299999999999</v>
      </c>
      <c r="M46" s="61">
        <f t="shared" si="4"/>
        <v>31</v>
      </c>
      <c r="N46" s="60">
        <f>VLOOKUP($A46,'Return Data'!$B$7:$R$2292,14,0)</f>
        <v>16.517299999999999</v>
      </c>
      <c r="O46" s="61">
        <f t="shared" si="5"/>
        <v>28</v>
      </c>
      <c r="P46" s="60"/>
      <c r="Q46" s="61"/>
      <c r="R46" s="60">
        <f>VLOOKUP($A46,'Return Data'!$B$7:$R$2292,16,0)</f>
        <v>14.1554</v>
      </c>
      <c r="S46" s="62">
        <f t="shared" si="7"/>
        <v>25</v>
      </c>
    </row>
    <row r="47" spans="1:19" x14ac:dyDescent="0.3">
      <c r="A47" s="58" t="s">
        <v>309</v>
      </c>
      <c r="B47" s="59">
        <f>VLOOKUP($A47,'Return Data'!$B$7:$R$2292,3,0)</f>
        <v>44942</v>
      </c>
      <c r="C47" s="60">
        <f>VLOOKUP($A47,'Return Data'!$B$7:$R$2292,4,0)</f>
        <v>16.6065</v>
      </c>
      <c r="D47" s="60">
        <f>VLOOKUP($A47,'Return Data'!$B$7:$R$2292,10,0)</f>
        <v>0.50170000000000003</v>
      </c>
      <c r="E47" s="61">
        <f t="shared" si="8"/>
        <v>38</v>
      </c>
      <c r="F47" s="60">
        <f>VLOOKUP($A47,'Return Data'!$B$7:$R$2292,11,0)</f>
        <v>7.8821000000000003</v>
      </c>
      <c r="G47" s="61">
        <f t="shared" si="9"/>
        <v>49</v>
      </c>
      <c r="H47" s="60">
        <f>VLOOKUP($A47,'Return Data'!$B$7:$R$2292,12,0)</f>
        <v>-0.27979999999999999</v>
      </c>
      <c r="I47" s="61">
        <f t="shared" si="10"/>
        <v>46</v>
      </c>
      <c r="J47" s="60">
        <f>VLOOKUP($A47,'Return Data'!$B$7:$R$2292,13,0)</f>
        <v>-4.3343999999999996</v>
      </c>
      <c r="K47" s="61">
        <f t="shared" si="3"/>
        <v>41</v>
      </c>
      <c r="L47" s="60">
        <f>VLOOKUP($A47,'Return Data'!$B$7:$R$2292,17,0)</f>
        <v>14.5524</v>
      </c>
      <c r="M47" s="61">
        <f t="shared" si="4"/>
        <v>33</v>
      </c>
      <c r="N47" s="60">
        <f>VLOOKUP($A47,'Return Data'!$B$7:$R$2292,14,0)</f>
        <v>14.741400000000001</v>
      </c>
      <c r="O47" s="61">
        <f t="shared" si="5"/>
        <v>32</v>
      </c>
      <c r="P47" s="60"/>
      <c r="Q47" s="61"/>
      <c r="R47" s="60">
        <f>VLOOKUP($A47,'Return Data'!$B$7:$R$2292,16,0)</f>
        <v>11.118600000000001</v>
      </c>
      <c r="S47" s="62">
        <f t="shared" si="7"/>
        <v>44</v>
      </c>
    </row>
    <row r="48" spans="1:19" x14ac:dyDescent="0.3">
      <c r="A48" s="58" t="s">
        <v>310</v>
      </c>
      <c r="B48" s="59">
        <f>VLOOKUP($A48,'Return Data'!$B$7:$R$2292,3,0)</f>
        <v>0</v>
      </c>
      <c r="C48" s="60">
        <f>VLOOKUP($A48,'Return Data'!$B$7:$R$2292,4,0)</f>
        <v>0</v>
      </c>
      <c r="D48" s="60">
        <f>VLOOKUP($A48,'Return Data'!$B$7:$R$2292,10,0)</f>
        <v>0</v>
      </c>
      <c r="E48" s="61">
        <f t="shared" si="8"/>
        <v>43</v>
      </c>
      <c r="F48" s="60">
        <f>VLOOKUP($A48,'Return Data'!$B$7:$R$2292,11,0)</f>
        <v>0</v>
      </c>
      <c r="G48" s="61">
        <f t="shared" si="9"/>
        <v>58</v>
      </c>
      <c r="H48" s="60">
        <f>VLOOKUP($A48,'Return Data'!$B$7:$R$2292,12,0)</f>
        <v>0</v>
      </c>
      <c r="I48" s="61">
        <f t="shared" si="10"/>
        <v>44</v>
      </c>
      <c r="J48" s="60">
        <f>VLOOKUP($A48,'Return Data'!$B$7:$R$2292,13,0)</f>
        <v>0</v>
      </c>
      <c r="K48" s="61">
        <f t="shared" si="3"/>
        <v>17</v>
      </c>
      <c r="L48" s="60">
        <f>VLOOKUP($A48,'Return Data'!$B$7:$R$2292,17,0)</f>
        <v>0</v>
      </c>
      <c r="M48" s="61">
        <f t="shared" si="4"/>
        <v>58</v>
      </c>
      <c r="N48" s="60">
        <f>VLOOKUP($A48,'Return Data'!$B$7:$R$2292,14,0)</f>
        <v>0</v>
      </c>
      <c r="O48" s="61">
        <f t="shared" si="5"/>
        <v>58</v>
      </c>
      <c r="P48" s="60">
        <f>VLOOKUP($A48,'Return Data'!$B$7:$R$2292,15,0)</f>
        <v>0</v>
      </c>
      <c r="Q48" s="61">
        <f t="shared" si="6"/>
        <v>47</v>
      </c>
      <c r="R48" s="60">
        <f>VLOOKUP($A48,'Return Data'!$B$7:$R$2292,16,0)</f>
        <v>0</v>
      </c>
      <c r="S48" s="62">
        <f t="shared" si="7"/>
        <v>58</v>
      </c>
    </row>
    <row r="49" spans="1:19" x14ac:dyDescent="0.3">
      <c r="A49" s="58" t="s">
        <v>311</v>
      </c>
      <c r="B49" s="59">
        <f>VLOOKUP($A49,'Return Data'!$B$7:$R$2292,3,0)</f>
        <v>44942</v>
      </c>
      <c r="C49" s="60">
        <f>VLOOKUP($A49,'Return Data'!$B$7:$R$2292,4,0)</f>
        <v>61.3095</v>
      </c>
      <c r="D49" s="60">
        <f>VLOOKUP($A49,'Return Data'!$B$7:$R$2292,10,0)</f>
        <v>-2.1255999999999999</v>
      </c>
      <c r="E49" s="61">
        <f t="shared" si="8"/>
        <v>52</v>
      </c>
      <c r="F49" s="60">
        <f>VLOOKUP($A49,'Return Data'!$B$7:$R$2292,11,0)</f>
        <v>8.5752000000000006</v>
      </c>
      <c r="G49" s="61">
        <f t="shared" si="9"/>
        <v>44</v>
      </c>
      <c r="H49" s="60">
        <f>VLOOKUP($A49,'Return Data'!$B$7:$R$2292,12,0)</f>
        <v>3.3818999999999999</v>
      </c>
      <c r="I49" s="61">
        <f t="shared" si="10"/>
        <v>16</v>
      </c>
      <c r="J49" s="60">
        <f>VLOOKUP($A49,'Return Data'!$B$7:$R$2292,13,0)</f>
        <v>1.5590999999999999</v>
      </c>
      <c r="K49" s="61">
        <f t="shared" si="3"/>
        <v>10</v>
      </c>
      <c r="L49" s="60">
        <f>VLOOKUP($A49,'Return Data'!$B$7:$R$2292,17,0)</f>
        <v>24.330400000000001</v>
      </c>
      <c r="M49" s="61">
        <f t="shared" si="4"/>
        <v>9</v>
      </c>
      <c r="N49" s="60">
        <f>VLOOKUP($A49,'Return Data'!$B$7:$R$2292,14,0)</f>
        <v>28.409099999999999</v>
      </c>
      <c r="O49" s="61">
        <f t="shared" si="5"/>
        <v>3</v>
      </c>
      <c r="P49" s="60">
        <f>VLOOKUP($A49,'Return Data'!$B$7:$R$2292,15,0)</f>
        <v>19.364999999999998</v>
      </c>
      <c r="Q49" s="61">
        <f t="shared" si="6"/>
        <v>2</v>
      </c>
      <c r="R49" s="60">
        <f>VLOOKUP($A49,'Return Data'!$B$7:$R$2292,16,0)</f>
        <v>22.851500000000001</v>
      </c>
      <c r="S49" s="62">
        <f t="shared" si="7"/>
        <v>2</v>
      </c>
    </row>
    <row r="50" spans="1:19" x14ac:dyDescent="0.3">
      <c r="A50" s="58" t="s">
        <v>312</v>
      </c>
      <c r="B50" s="59">
        <f>VLOOKUP($A50,'Return Data'!$B$7:$R$2292,3,0)</f>
        <v>44942</v>
      </c>
      <c r="C50" s="60">
        <f>VLOOKUP($A50,'Return Data'!$B$7:$R$2292,4,0)</f>
        <v>15.5183</v>
      </c>
      <c r="D50" s="60">
        <f>VLOOKUP($A50,'Return Data'!$B$7:$R$2292,10,0)</f>
        <v>1.3771</v>
      </c>
      <c r="E50" s="61">
        <f t="shared" si="8"/>
        <v>34</v>
      </c>
      <c r="F50" s="60">
        <f>VLOOKUP($A50,'Return Data'!$B$7:$R$2292,11,0)</f>
        <v>8.9906000000000006</v>
      </c>
      <c r="G50" s="61">
        <f t="shared" si="9"/>
        <v>40</v>
      </c>
      <c r="H50" s="60">
        <f>VLOOKUP($A50,'Return Data'!$B$7:$R$2292,12,0)</f>
        <v>1.752</v>
      </c>
      <c r="I50" s="61">
        <f t="shared" si="10"/>
        <v>31</v>
      </c>
      <c r="J50" s="60">
        <f>VLOOKUP($A50,'Return Data'!$B$7:$R$2292,13,0)</f>
        <v>-4.0030000000000001</v>
      </c>
      <c r="K50" s="61">
        <f t="shared" si="3"/>
        <v>39</v>
      </c>
      <c r="L50" s="60">
        <f>VLOOKUP($A50,'Return Data'!$B$7:$R$2292,17,0)</f>
        <v>8.1513000000000009</v>
      </c>
      <c r="M50" s="61">
        <f t="shared" si="4"/>
        <v>51</v>
      </c>
      <c r="N50" s="60">
        <f>VLOOKUP($A50,'Return Data'!$B$7:$R$2292,14,0)</f>
        <v>10.987</v>
      </c>
      <c r="O50" s="61">
        <f t="shared" si="5"/>
        <v>48</v>
      </c>
      <c r="P50" s="60"/>
      <c r="Q50" s="61"/>
      <c r="R50" s="60">
        <f>VLOOKUP($A50,'Return Data'!$B$7:$R$2292,16,0)</f>
        <v>11.679600000000001</v>
      </c>
      <c r="S50" s="62">
        <f t="shared" si="7"/>
        <v>37</v>
      </c>
    </row>
    <row r="51" spans="1:19" x14ac:dyDescent="0.3">
      <c r="A51" s="58" t="s">
        <v>313</v>
      </c>
      <c r="B51" s="59">
        <f>VLOOKUP($A51,'Return Data'!$B$7:$R$2292,3,0)</f>
        <v>44942</v>
      </c>
      <c r="C51" s="60">
        <f>VLOOKUP($A51,'Return Data'!$B$7:$R$2292,4,0)</f>
        <v>153.73089999999999</v>
      </c>
      <c r="D51" s="60">
        <f>VLOOKUP($A51,'Return Data'!$B$7:$R$2292,10,0)</f>
        <v>2.0390000000000001</v>
      </c>
      <c r="E51" s="61">
        <f t="shared" si="8"/>
        <v>25</v>
      </c>
      <c r="F51" s="60">
        <f>VLOOKUP($A51,'Return Data'!$B$7:$R$2292,11,0)</f>
        <v>10.940200000000001</v>
      </c>
      <c r="G51" s="61">
        <f t="shared" si="9"/>
        <v>24</v>
      </c>
      <c r="H51" s="60">
        <f>VLOOKUP($A51,'Return Data'!$B$7:$R$2292,12,0)</f>
        <v>3.7646000000000002</v>
      </c>
      <c r="I51" s="61">
        <f t="shared" si="10"/>
        <v>12</v>
      </c>
      <c r="J51" s="60">
        <f>VLOOKUP($A51,'Return Data'!$B$7:$R$2292,13,0)</f>
        <v>-1.0693999999999999</v>
      </c>
      <c r="K51" s="61">
        <f t="shared" si="3"/>
        <v>24</v>
      </c>
      <c r="L51" s="60">
        <f>VLOOKUP($A51,'Return Data'!$B$7:$R$2292,17,0)</f>
        <v>14.718</v>
      </c>
      <c r="M51" s="61">
        <f t="shared" si="4"/>
        <v>30</v>
      </c>
      <c r="N51" s="60">
        <f>VLOOKUP($A51,'Return Data'!$B$7:$R$2292,14,0)</f>
        <v>13.5783</v>
      </c>
      <c r="O51" s="61">
        <f t="shared" si="5"/>
        <v>38</v>
      </c>
      <c r="P51" s="60">
        <f>VLOOKUP($A51,'Return Data'!$B$7:$R$2292,15,0)</f>
        <v>7.1825000000000001</v>
      </c>
      <c r="Q51" s="61">
        <f t="shared" si="6"/>
        <v>36</v>
      </c>
      <c r="R51" s="60">
        <f>VLOOKUP($A51,'Return Data'!$B$7:$R$2292,16,0)</f>
        <v>14.857200000000001</v>
      </c>
      <c r="S51" s="62">
        <f t="shared" si="7"/>
        <v>22</v>
      </c>
    </row>
    <row r="52" spans="1:19" x14ac:dyDescent="0.3">
      <c r="A52" s="58" t="s">
        <v>314</v>
      </c>
      <c r="B52" s="59">
        <f>VLOOKUP($A52,'Return Data'!$B$7:$R$2292,3,0)</f>
        <v>44942</v>
      </c>
      <c r="C52" s="60">
        <f>VLOOKUP($A52,'Return Data'!$B$7:$R$2292,4,0)</f>
        <v>19.497</v>
      </c>
      <c r="D52" s="60">
        <f>VLOOKUP($A52,'Return Data'!$B$7:$R$2292,10,0)</f>
        <v>-1.8050999999999999</v>
      </c>
      <c r="E52" s="61">
        <f t="shared" si="8"/>
        <v>48</v>
      </c>
      <c r="F52" s="60">
        <f>VLOOKUP($A52,'Return Data'!$B$7:$R$2292,11,0)</f>
        <v>12.099399999999999</v>
      </c>
      <c r="G52" s="61">
        <f t="shared" si="9"/>
        <v>15</v>
      </c>
      <c r="H52" s="60">
        <f>VLOOKUP($A52,'Return Data'!$B$7:$R$2292,12,0)</f>
        <v>1.3230999999999999</v>
      </c>
      <c r="I52" s="61">
        <f t="shared" si="10"/>
        <v>35</v>
      </c>
      <c r="J52" s="60">
        <f>VLOOKUP($A52,'Return Data'!$B$7:$R$2292,13,0)</f>
        <v>0.66659999999999997</v>
      </c>
      <c r="K52" s="61">
        <f t="shared" si="3"/>
        <v>12</v>
      </c>
      <c r="L52" s="60">
        <f>VLOOKUP($A52,'Return Data'!$B$7:$R$2292,17,0)</f>
        <v>31.299600000000002</v>
      </c>
      <c r="M52" s="61">
        <f t="shared" si="4"/>
        <v>5</v>
      </c>
      <c r="N52" s="60">
        <f>VLOOKUP($A52,'Return Data'!$B$7:$R$2292,14,0)</f>
        <v>25.603999999999999</v>
      </c>
      <c r="O52" s="61">
        <f t="shared" si="5"/>
        <v>7</v>
      </c>
      <c r="P52" s="60">
        <f>VLOOKUP($A52,'Return Data'!$B$7:$R$2292,15,0)</f>
        <v>5.5189000000000004</v>
      </c>
      <c r="Q52" s="61">
        <f t="shared" si="6"/>
        <v>43</v>
      </c>
      <c r="R52" s="60">
        <f>VLOOKUP($A52,'Return Data'!$B$7:$R$2292,16,0)</f>
        <v>11.439500000000001</v>
      </c>
      <c r="S52" s="62">
        <f t="shared" si="7"/>
        <v>38</v>
      </c>
    </row>
    <row r="53" spans="1:19" x14ac:dyDescent="0.3">
      <c r="A53" s="58" t="s">
        <v>315</v>
      </c>
      <c r="B53" s="59">
        <f>VLOOKUP($A53,'Return Data'!$B$7:$R$2292,3,0)</f>
        <v>44942</v>
      </c>
      <c r="C53" s="60">
        <f>VLOOKUP($A53,'Return Data'!$B$7:$R$2292,4,0)</f>
        <v>16.842099999999999</v>
      </c>
      <c r="D53" s="60">
        <f>VLOOKUP($A53,'Return Data'!$B$7:$R$2292,10,0)</f>
        <v>-1.8193999999999999</v>
      </c>
      <c r="E53" s="61">
        <f t="shared" si="8"/>
        <v>50</v>
      </c>
      <c r="F53" s="60">
        <f>VLOOKUP($A53,'Return Data'!$B$7:$R$2292,11,0)</f>
        <v>11.777699999999999</v>
      </c>
      <c r="G53" s="61">
        <f t="shared" si="9"/>
        <v>18</v>
      </c>
      <c r="H53" s="60">
        <f>VLOOKUP($A53,'Return Data'!$B$7:$R$2292,12,0)</f>
        <v>1.3162</v>
      </c>
      <c r="I53" s="61">
        <f t="shared" si="10"/>
        <v>36</v>
      </c>
      <c r="J53" s="60">
        <f>VLOOKUP($A53,'Return Data'!$B$7:$R$2292,13,0)</f>
        <v>0.53959999999999997</v>
      </c>
      <c r="K53" s="61">
        <f t="shared" si="3"/>
        <v>14</v>
      </c>
      <c r="L53" s="60">
        <f>VLOOKUP($A53,'Return Data'!$B$7:$R$2292,17,0)</f>
        <v>32.037500000000001</v>
      </c>
      <c r="M53" s="61">
        <f t="shared" si="4"/>
        <v>3</v>
      </c>
      <c r="N53" s="60">
        <f>VLOOKUP($A53,'Return Data'!$B$7:$R$2292,14,0)</f>
        <v>26.160699999999999</v>
      </c>
      <c r="O53" s="61">
        <f t="shared" si="5"/>
        <v>4</v>
      </c>
      <c r="P53" s="60">
        <f>VLOOKUP($A53,'Return Data'!$B$7:$R$2292,15,0)</f>
        <v>5.7232000000000003</v>
      </c>
      <c r="Q53" s="61">
        <f t="shared" si="6"/>
        <v>42</v>
      </c>
      <c r="R53" s="60">
        <f>VLOOKUP($A53,'Return Data'!$B$7:$R$2292,16,0)</f>
        <v>9.3718000000000004</v>
      </c>
      <c r="S53" s="62">
        <f t="shared" si="7"/>
        <v>53</v>
      </c>
    </row>
    <row r="54" spans="1:19" x14ac:dyDescent="0.3">
      <c r="A54" s="58" t="s">
        <v>316</v>
      </c>
      <c r="B54" s="59">
        <f>VLOOKUP($A54,'Return Data'!$B$7:$R$2292,3,0)</f>
        <v>44942</v>
      </c>
      <c r="C54" s="60">
        <f>VLOOKUP($A54,'Return Data'!$B$7:$R$2292,4,0)</f>
        <v>15.4368</v>
      </c>
      <c r="D54" s="60">
        <f>VLOOKUP($A54,'Return Data'!$B$7:$R$2292,10,0)</f>
        <v>-2.653</v>
      </c>
      <c r="E54" s="61">
        <f t="shared" si="8"/>
        <v>54</v>
      </c>
      <c r="F54" s="60">
        <f>VLOOKUP($A54,'Return Data'!$B$7:$R$2292,11,0)</f>
        <v>10.3819</v>
      </c>
      <c r="G54" s="61">
        <f t="shared" si="9"/>
        <v>30</v>
      </c>
      <c r="H54" s="60">
        <f>VLOOKUP($A54,'Return Data'!$B$7:$R$2292,12,0)</f>
        <v>0.50719999999999998</v>
      </c>
      <c r="I54" s="61">
        <f t="shared" si="10"/>
        <v>41</v>
      </c>
      <c r="J54" s="60">
        <f>VLOOKUP($A54,'Return Data'!$B$7:$R$2292,13,0)</f>
        <v>-1.17E-2</v>
      </c>
      <c r="K54" s="61">
        <f t="shared" si="3"/>
        <v>18</v>
      </c>
      <c r="L54" s="60">
        <f>VLOOKUP($A54,'Return Data'!$B$7:$R$2292,17,0)</f>
        <v>33.277000000000001</v>
      </c>
      <c r="M54" s="61">
        <f t="shared" si="4"/>
        <v>1</v>
      </c>
      <c r="N54" s="60">
        <f>VLOOKUP($A54,'Return Data'!$B$7:$R$2292,14,0)</f>
        <v>25.892299999999999</v>
      </c>
      <c r="O54" s="61">
        <f t="shared" si="5"/>
        <v>5</v>
      </c>
      <c r="P54" s="60">
        <f>VLOOKUP($A54,'Return Data'!$B$7:$R$2292,15,0)</f>
        <v>6.4984999999999999</v>
      </c>
      <c r="Q54" s="61">
        <f t="shared" si="6"/>
        <v>40</v>
      </c>
      <c r="R54" s="60">
        <f>VLOOKUP($A54,'Return Data'!$B$7:$R$2292,16,0)</f>
        <v>8.5298999999999996</v>
      </c>
      <c r="S54" s="62">
        <f t="shared" si="7"/>
        <v>55</v>
      </c>
    </row>
    <row r="55" spans="1:19" x14ac:dyDescent="0.3">
      <c r="A55" s="58" t="s">
        <v>317</v>
      </c>
      <c r="B55" s="59">
        <f>VLOOKUP($A55,'Return Data'!$B$7:$R$2292,3,0)</f>
        <v>44942</v>
      </c>
      <c r="C55" s="60">
        <f>VLOOKUP($A55,'Return Data'!$B$7:$R$2292,4,0)</f>
        <v>16.376999999999999</v>
      </c>
      <c r="D55" s="60">
        <f>VLOOKUP($A55,'Return Data'!$B$7:$R$2292,10,0)</f>
        <v>-2.3586</v>
      </c>
      <c r="E55" s="61">
        <f t="shared" si="8"/>
        <v>53</v>
      </c>
      <c r="F55" s="60">
        <f>VLOOKUP($A55,'Return Data'!$B$7:$R$2292,11,0)</f>
        <v>10.6599</v>
      </c>
      <c r="G55" s="61">
        <f t="shared" si="9"/>
        <v>27</v>
      </c>
      <c r="H55" s="60">
        <f>VLOOKUP($A55,'Return Data'!$B$7:$R$2292,12,0)</f>
        <v>-0.29039999999999999</v>
      </c>
      <c r="I55" s="61">
        <f t="shared" si="10"/>
        <v>47</v>
      </c>
      <c r="J55" s="60">
        <f>VLOOKUP($A55,'Return Data'!$B$7:$R$2292,13,0)</f>
        <v>-0.78569999999999995</v>
      </c>
      <c r="K55" s="61">
        <f t="shared" si="3"/>
        <v>21</v>
      </c>
      <c r="L55" s="60">
        <f>VLOOKUP($A55,'Return Data'!$B$7:$R$2292,17,0)</f>
        <v>31.550799999999999</v>
      </c>
      <c r="M55" s="61">
        <f t="shared" si="4"/>
        <v>4</v>
      </c>
      <c r="N55" s="60">
        <f>VLOOKUP($A55,'Return Data'!$B$7:$R$2292,14,0)</f>
        <v>25.725200000000001</v>
      </c>
      <c r="O55" s="61">
        <f t="shared" si="5"/>
        <v>6</v>
      </c>
      <c r="P55" s="60">
        <f>VLOOKUP($A55,'Return Data'!$B$7:$R$2292,15,0)</f>
        <v>6.5568999999999997</v>
      </c>
      <c r="Q55" s="61">
        <f t="shared" si="6"/>
        <v>39</v>
      </c>
      <c r="R55" s="60">
        <f>VLOOKUP($A55,'Return Data'!$B$7:$R$2292,16,0)</f>
        <v>9.3179999999999996</v>
      </c>
      <c r="S55" s="62">
        <f t="shared" si="7"/>
        <v>54</v>
      </c>
    </row>
    <row r="56" spans="1:19" x14ac:dyDescent="0.3">
      <c r="A56" s="58" t="s">
        <v>318</v>
      </c>
      <c r="B56" s="59">
        <f>VLOOKUP($A56,'Return Data'!$B$7:$R$2292,3,0)</f>
        <v>44942</v>
      </c>
      <c r="C56" s="60">
        <f>VLOOKUP($A56,'Return Data'!$B$7:$R$2292,4,0)</f>
        <v>16.402699999999999</v>
      </c>
      <c r="D56" s="60">
        <f>VLOOKUP($A56,'Return Data'!$B$7:$R$2292,10,0)</f>
        <v>-1.8185</v>
      </c>
      <c r="E56" s="61">
        <f t="shared" si="8"/>
        <v>49</v>
      </c>
      <c r="F56" s="60">
        <f>VLOOKUP($A56,'Return Data'!$B$7:$R$2292,11,0)</f>
        <v>10.4596</v>
      </c>
      <c r="G56" s="61">
        <f t="shared" si="9"/>
        <v>29</v>
      </c>
      <c r="H56" s="60">
        <f>VLOOKUP($A56,'Return Data'!$B$7:$R$2292,12,0)</f>
        <v>3.1772</v>
      </c>
      <c r="I56" s="61">
        <f t="shared" si="10"/>
        <v>18</v>
      </c>
      <c r="J56" s="60">
        <f>VLOOKUP($A56,'Return Data'!$B$7:$R$2292,13,0)</f>
        <v>2.0918999999999999</v>
      </c>
      <c r="K56" s="61">
        <f t="shared" si="3"/>
        <v>9</v>
      </c>
      <c r="L56" s="60">
        <f>VLOOKUP($A56,'Return Data'!$B$7:$R$2292,17,0)</f>
        <v>32.392699999999998</v>
      </c>
      <c r="M56" s="61">
        <f t="shared" si="4"/>
        <v>2</v>
      </c>
      <c r="N56" s="60">
        <f>VLOOKUP($A56,'Return Data'!$B$7:$R$2292,14,0)</f>
        <v>25.3795</v>
      </c>
      <c r="O56" s="61">
        <f t="shared" si="5"/>
        <v>8</v>
      </c>
      <c r="P56" s="60"/>
      <c r="Q56" s="61"/>
      <c r="R56" s="60">
        <f>VLOOKUP($A56,'Return Data'!$B$7:$R$2292,16,0)</f>
        <v>10.840199999999999</v>
      </c>
      <c r="S56" s="62">
        <f t="shared" si="7"/>
        <v>47</v>
      </c>
    </row>
    <row r="57" spans="1:19" x14ac:dyDescent="0.3">
      <c r="A57" s="58" t="s">
        <v>319</v>
      </c>
      <c r="B57" s="59">
        <f>VLOOKUP($A57,'Return Data'!$B$7:$R$2292,3,0)</f>
        <v>44942</v>
      </c>
      <c r="C57" s="60">
        <f>VLOOKUP($A57,'Return Data'!$B$7:$R$2292,4,0)</f>
        <v>24.968399999999999</v>
      </c>
      <c r="D57" s="60">
        <f>VLOOKUP($A57,'Return Data'!$B$7:$R$2292,10,0)</f>
        <v>4.6471999999999998</v>
      </c>
      <c r="E57" s="61">
        <f t="shared" si="8"/>
        <v>5</v>
      </c>
      <c r="F57" s="60">
        <f>VLOOKUP($A57,'Return Data'!$B$7:$R$2292,11,0)</f>
        <v>13.2898</v>
      </c>
      <c r="G57" s="61">
        <f t="shared" si="9"/>
        <v>6</v>
      </c>
      <c r="H57" s="60">
        <f>VLOOKUP($A57,'Return Data'!$B$7:$R$2292,12,0)</f>
        <v>5.7723000000000004</v>
      </c>
      <c r="I57" s="61">
        <f t="shared" si="10"/>
        <v>5</v>
      </c>
      <c r="J57" s="60">
        <f>VLOOKUP($A57,'Return Data'!$B$7:$R$2292,13,0)</f>
        <v>2.2964000000000002</v>
      </c>
      <c r="K57" s="61">
        <f t="shared" si="3"/>
        <v>8</v>
      </c>
      <c r="L57" s="60">
        <f>VLOOKUP($A57,'Return Data'!$B$7:$R$2292,17,0)</f>
        <v>16.067299999999999</v>
      </c>
      <c r="M57" s="61">
        <f t="shared" si="4"/>
        <v>22</v>
      </c>
      <c r="N57" s="60">
        <f>VLOOKUP($A57,'Return Data'!$B$7:$R$2292,14,0)</f>
        <v>16.653600000000001</v>
      </c>
      <c r="O57" s="61">
        <f t="shared" si="5"/>
        <v>26</v>
      </c>
      <c r="P57" s="60">
        <f>VLOOKUP($A57,'Return Data'!$B$7:$R$2292,15,0)</f>
        <v>10.7935</v>
      </c>
      <c r="Q57" s="61">
        <f t="shared" si="6"/>
        <v>15</v>
      </c>
      <c r="R57" s="60">
        <f>VLOOKUP($A57,'Return Data'!$B$7:$R$2292,16,0)</f>
        <v>14.341900000000001</v>
      </c>
      <c r="S57" s="62">
        <f t="shared" si="7"/>
        <v>23</v>
      </c>
    </row>
    <row r="58" spans="1:19" x14ac:dyDescent="0.3">
      <c r="A58" s="58" t="s">
        <v>320</v>
      </c>
      <c r="B58" s="59">
        <f>VLOOKUP($A58,'Return Data'!$B$7:$R$2292,3,0)</f>
        <v>44942</v>
      </c>
      <c r="C58" s="60">
        <f>VLOOKUP($A58,'Return Data'!$B$7:$R$2292,4,0)</f>
        <v>22.9541</v>
      </c>
      <c r="D58" s="60">
        <f>VLOOKUP($A58,'Return Data'!$B$7:$R$2292,10,0)</f>
        <v>4.3463000000000003</v>
      </c>
      <c r="E58" s="61">
        <f t="shared" si="8"/>
        <v>9</v>
      </c>
      <c r="F58" s="60">
        <f>VLOOKUP($A58,'Return Data'!$B$7:$R$2292,11,0)</f>
        <v>13.430899999999999</v>
      </c>
      <c r="G58" s="61">
        <f t="shared" si="9"/>
        <v>5</v>
      </c>
      <c r="H58" s="60">
        <f>VLOOKUP($A58,'Return Data'!$B$7:$R$2292,12,0)</f>
        <v>5.9070999999999998</v>
      </c>
      <c r="I58" s="61">
        <f t="shared" si="10"/>
        <v>4</v>
      </c>
      <c r="J58" s="60">
        <f>VLOOKUP($A58,'Return Data'!$B$7:$R$2292,13,0)</f>
        <v>2.7410999999999999</v>
      </c>
      <c r="K58" s="61">
        <f t="shared" si="3"/>
        <v>5</v>
      </c>
      <c r="L58" s="60">
        <f>VLOOKUP($A58,'Return Data'!$B$7:$R$2292,17,0)</f>
        <v>16.2987</v>
      </c>
      <c r="M58" s="61">
        <f t="shared" si="4"/>
        <v>21</v>
      </c>
      <c r="N58" s="60">
        <f>VLOOKUP($A58,'Return Data'!$B$7:$R$2292,14,0)</f>
        <v>16.785599999999999</v>
      </c>
      <c r="O58" s="61">
        <f t="shared" si="5"/>
        <v>24</v>
      </c>
      <c r="P58" s="60">
        <f>VLOOKUP($A58,'Return Data'!$B$7:$R$2292,15,0)</f>
        <v>10.567600000000001</v>
      </c>
      <c r="Q58" s="61">
        <f t="shared" si="6"/>
        <v>18</v>
      </c>
      <c r="R58" s="60">
        <f>VLOOKUP($A58,'Return Data'!$B$7:$R$2292,16,0)</f>
        <v>11.2159</v>
      </c>
      <c r="S58" s="62">
        <f t="shared" si="7"/>
        <v>43</v>
      </c>
    </row>
    <row r="59" spans="1:19" x14ac:dyDescent="0.3">
      <c r="A59" s="58" t="s">
        <v>321</v>
      </c>
      <c r="B59" s="59">
        <f>VLOOKUP($A59,'Return Data'!$B$7:$R$2292,3,0)</f>
        <v>44942</v>
      </c>
      <c r="C59" s="60">
        <f>VLOOKUP($A59,'Return Data'!$B$7:$R$2292,4,0)</f>
        <v>18.941199999999998</v>
      </c>
      <c r="D59" s="60">
        <f>VLOOKUP($A59,'Return Data'!$B$7:$R$2292,10,0)</f>
        <v>-1.8254999999999999</v>
      </c>
      <c r="E59" s="61">
        <f t="shared" si="8"/>
        <v>51</v>
      </c>
      <c r="F59" s="60">
        <f>VLOOKUP($A59,'Return Data'!$B$7:$R$2292,11,0)</f>
        <v>10.4604</v>
      </c>
      <c r="G59" s="61">
        <f t="shared" si="9"/>
        <v>28</v>
      </c>
      <c r="H59" s="60">
        <f>VLOOKUP($A59,'Return Data'!$B$7:$R$2292,12,0)</f>
        <v>2.8212000000000002</v>
      </c>
      <c r="I59" s="61">
        <f t="shared" si="10"/>
        <v>21</v>
      </c>
      <c r="J59" s="60">
        <f>VLOOKUP($A59,'Return Data'!$B$7:$R$2292,13,0)</f>
        <v>1.2141</v>
      </c>
      <c r="K59" s="61">
        <f t="shared" si="3"/>
        <v>11</v>
      </c>
      <c r="L59" s="60">
        <f>VLOOKUP($A59,'Return Data'!$B$7:$R$2292,17,0)</f>
        <v>31.074100000000001</v>
      </c>
      <c r="M59" s="61">
        <f t="shared" si="4"/>
        <v>6</v>
      </c>
      <c r="N59" s="60">
        <f>VLOOKUP($A59,'Return Data'!$B$7:$R$2292,14,0)</f>
        <v>25.1294</v>
      </c>
      <c r="O59" s="61">
        <f t="shared" si="5"/>
        <v>9</v>
      </c>
      <c r="P59" s="60"/>
      <c r="Q59" s="61"/>
      <c r="R59" s="60">
        <f>VLOOKUP($A59,'Return Data'!$B$7:$R$2292,16,0)</f>
        <v>15.0596</v>
      </c>
      <c r="S59" s="62">
        <f t="shared" si="7"/>
        <v>20</v>
      </c>
    </row>
    <row r="60" spans="1:19" x14ac:dyDescent="0.3">
      <c r="A60" s="58" t="s">
        <v>1857</v>
      </c>
      <c r="B60" s="59">
        <f>VLOOKUP($A60,'Return Data'!$B$7:$R$2292,3,0)</f>
        <v>44942</v>
      </c>
      <c r="C60" s="60">
        <f>VLOOKUP($A60,'Return Data'!$B$7:$R$2292,4,0)</f>
        <v>512.02711289418301</v>
      </c>
      <c r="D60" s="60">
        <f>VLOOKUP($A60,'Return Data'!$B$7:$R$2292,10,0)</f>
        <v>1.9157999999999999</v>
      </c>
      <c r="E60" s="61">
        <f t="shared" si="8"/>
        <v>29</v>
      </c>
      <c r="F60" s="60">
        <f>VLOOKUP($A60,'Return Data'!$B$7:$R$2292,11,0)</f>
        <v>10.3812</v>
      </c>
      <c r="G60" s="61">
        <f t="shared" si="9"/>
        <v>31</v>
      </c>
      <c r="H60" s="60">
        <f>VLOOKUP($A60,'Return Data'!$B$7:$R$2292,12,0)</f>
        <v>2.7290000000000001</v>
      </c>
      <c r="I60" s="61">
        <f t="shared" si="10"/>
        <v>22</v>
      </c>
      <c r="J60" s="60">
        <f>VLOOKUP($A60,'Return Data'!$B$7:$R$2292,13,0)</f>
        <v>-1.5105999999999999</v>
      </c>
      <c r="K60" s="61">
        <f t="shared" si="3"/>
        <v>28</v>
      </c>
      <c r="L60" s="60">
        <f>VLOOKUP($A60,'Return Data'!$B$7:$R$2292,17,0)</f>
        <v>14.9907</v>
      </c>
      <c r="M60" s="61">
        <f t="shared" si="4"/>
        <v>28</v>
      </c>
      <c r="N60" s="60">
        <f>VLOOKUP($A60,'Return Data'!$B$7:$R$2292,14,0)</f>
        <v>16.845600000000001</v>
      </c>
      <c r="O60" s="61">
        <f t="shared" si="5"/>
        <v>22</v>
      </c>
      <c r="P60" s="60">
        <f>VLOOKUP($A60,'Return Data'!$B$7:$R$2292,15,0)</f>
        <v>8.2693999999999992</v>
      </c>
      <c r="Q60" s="61">
        <f t="shared" si="6"/>
        <v>27</v>
      </c>
      <c r="R60" s="60">
        <f>VLOOKUP($A60,'Return Data'!$B$7:$R$2292,16,0)</f>
        <v>15.8103</v>
      </c>
      <c r="S60" s="62">
        <f t="shared" si="7"/>
        <v>14</v>
      </c>
    </row>
    <row r="61" spans="1:19" x14ac:dyDescent="0.3">
      <c r="A61" s="58" t="s">
        <v>322</v>
      </c>
      <c r="B61" s="59">
        <f>VLOOKUP($A61,'Return Data'!$B$7:$R$2292,3,0)</f>
        <v>44942</v>
      </c>
      <c r="C61" s="60">
        <f>VLOOKUP($A61,'Return Data'!$B$7:$R$2292,4,0)</f>
        <v>29.450700000000001</v>
      </c>
      <c r="D61" s="60">
        <f>VLOOKUP($A61,'Return Data'!$B$7:$R$2292,10,0)</f>
        <v>3.8719000000000001</v>
      </c>
      <c r="E61" s="61">
        <f t="shared" si="8"/>
        <v>11</v>
      </c>
      <c r="F61" s="60">
        <f>VLOOKUP($A61,'Return Data'!$B$7:$R$2292,11,0)</f>
        <v>13.107900000000001</v>
      </c>
      <c r="G61" s="61">
        <f t="shared" si="9"/>
        <v>7</v>
      </c>
      <c r="H61" s="60">
        <f>VLOOKUP($A61,'Return Data'!$B$7:$R$2292,12,0)</f>
        <v>3.7896000000000001</v>
      </c>
      <c r="I61" s="61">
        <f t="shared" si="10"/>
        <v>10</v>
      </c>
      <c r="J61" s="60">
        <f>VLOOKUP($A61,'Return Data'!$B$7:$R$2292,13,0)</f>
        <v>-0.1119</v>
      </c>
      <c r="K61" s="61">
        <f t="shared" si="3"/>
        <v>19</v>
      </c>
      <c r="L61" s="60">
        <f>VLOOKUP($A61,'Return Data'!$B$7:$R$2292,17,0)</f>
        <v>14.6427</v>
      </c>
      <c r="M61" s="61">
        <f t="shared" si="4"/>
        <v>32</v>
      </c>
      <c r="N61" s="60">
        <f>VLOOKUP($A61,'Return Data'!$B$7:$R$2292,14,0)</f>
        <v>14.5703</v>
      </c>
      <c r="O61" s="61">
        <f t="shared" si="5"/>
        <v>34</v>
      </c>
      <c r="P61" s="60">
        <f>VLOOKUP($A61,'Return Data'!$B$7:$R$2292,15,0)</f>
        <v>9.7236999999999991</v>
      </c>
      <c r="Q61" s="61">
        <f t="shared" si="6"/>
        <v>20</v>
      </c>
      <c r="R61" s="60">
        <f>VLOOKUP($A61,'Return Data'!$B$7:$R$2292,16,0)</f>
        <v>13.9598</v>
      </c>
      <c r="S61" s="62">
        <f t="shared" si="7"/>
        <v>28</v>
      </c>
    </row>
    <row r="62" spans="1:19" x14ac:dyDescent="0.3">
      <c r="A62" s="58" t="s">
        <v>323</v>
      </c>
      <c r="B62" s="59">
        <f>VLOOKUP($A62,'Return Data'!$B$7:$R$2292,3,0)</f>
        <v>44942</v>
      </c>
      <c r="C62" s="60">
        <f>VLOOKUP($A62,'Return Data'!$B$7:$R$2292,4,0)</f>
        <v>179.14967188652</v>
      </c>
      <c r="D62" s="60">
        <f>VLOOKUP($A62,'Return Data'!$B$7:$R$2292,10,0)</f>
        <v>3.7372000000000001</v>
      </c>
      <c r="E62" s="61">
        <f t="shared" si="8"/>
        <v>12</v>
      </c>
      <c r="F62" s="60">
        <f>VLOOKUP($A62,'Return Data'!$B$7:$R$2292,11,0)</f>
        <v>12.825200000000001</v>
      </c>
      <c r="G62" s="61">
        <f t="shared" si="9"/>
        <v>10</v>
      </c>
      <c r="H62" s="60">
        <f>VLOOKUP($A62,'Return Data'!$B$7:$R$2292,12,0)</f>
        <v>2.7075999999999998</v>
      </c>
      <c r="I62" s="61">
        <f t="shared" si="10"/>
        <v>23</v>
      </c>
      <c r="J62" s="60">
        <f>VLOOKUP($A62,'Return Data'!$B$7:$R$2292,13,0)</f>
        <v>0.33169999999999999</v>
      </c>
      <c r="K62" s="61">
        <f t="shared" si="3"/>
        <v>15</v>
      </c>
      <c r="L62" s="60">
        <f>VLOOKUP($A62,'Return Data'!$B$7:$R$2292,17,0)</f>
        <v>11.3314</v>
      </c>
      <c r="M62" s="61">
        <f t="shared" si="4"/>
        <v>45</v>
      </c>
      <c r="N62" s="60">
        <f>VLOOKUP($A62,'Return Data'!$B$7:$R$2292,14,0)</f>
        <v>12.3995</v>
      </c>
      <c r="O62" s="61">
        <f t="shared" si="5"/>
        <v>42</v>
      </c>
      <c r="P62" s="60">
        <f>VLOOKUP($A62,'Return Data'!$B$7:$R$2292,15,0)</f>
        <v>8.7977000000000007</v>
      </c>
      <c r="Q62" s="61">
        <f t="shared" si="6"/>
        <v>25</v>
      </c>
      <c r="R62" s="60">
        <f>VLOOKUP($A62,'Return Data'!$B$7:$R$2292,16,0)</f>
        <v>11.3622</v>
      </c>
      <c r="S62" s="62">
        <f t="shared" si="7"/>
        <v>39</v>
      </c>
    </row>
    <row r="63" spans="1:19" x14ac:dyDescent="0.3">
      <c r="A63" s="58" t="s">
        <v>324</v>
      </c>
      <c r="B63" s="59">
        <f>VLOOKUP($A63,'Return Data'!$B$7:$R$2292,3,0)</f>
        <v>44942</v>
      </c>
      <c r="C63" s="60">
        <f>VLOOKUP($A63,'Return Data'!$B$7:$R$2292,4,0)</f>
        <v>42.52</v>
      </c>
      <c r="D63" s="60">
        <f>VLOOKUP($A63,'Return Data'!$B$7:$R$2292,10,0)</f>
        <v>1.3588</v>
      </c>
      <c r="E63" s="61">
        <f t="shared" si="8"/>
        <v>35</v>
      </c>
      <c r="F63" s="60">
        <f>VLOOKUP($A63,'Return Data'!$B$7:$R$2292,11,0)</f>
        <v>10.069900000000001</v>
      </c>
      <c r="G63" s="61">
        <f t="shared" si="9"/>
        <v>36</v>
      </c>
      <c r="H63" s="60">
        <f>VLOOKUP($A63,'Return Data'!$B$7:$R$2292,12,0)</f>
        <v>2.4085000000000001</v>
      </c>
      <c r="I63" s="61">
        <f t="shared" si="10"/>
        <v>27</v>
      </c>
      <c r="J63" s="60">
        <f>VLOOKUP($A63,'Return Data'!$B$7:$R$2292,13,0)</f>
        <v>-3.2097000000000002</v>
      </c>
      <c r="K63" s="61">
        <f t="shared" si="3"/>
        <v>33</v>
      </c>
      <c r="L63" s="60">
        <f>VLOOKUP($A63,'Return Data'!$B$7:$R$2292,17,0)</f>
        <v>14.9267</v>
      </c>
      <c r="M63" s="61">
        <f t="shared" si="4"/>
        <v>29</v>
      </c>
      <c r="N63" s="60">
        <f>VLOOKUP($A63,'Return Data'!$B$7:$R$2292,14,0)</f>
        <v>17.349799999999998</v>
      </c>
      <c r="O63" s="61">
        <f t="shared" si="5"/>
        <v>20</v>
      </c>
      <c r="P63" s="60">
        <f>VLOOKUP($A63,'Return Data'!$B$7:$R$2292,15,0)</f>
        <v>11.3788</v>
      </c>
      <c r="Q63" s="61">
        <f t="shared" si="6"/>
        <v>11</v>
      </c>
      <c r="R63" s="60">
        <f>VLOOKUP($A63,'Return Data'!$B$7:$R$2292,16,0)</f>
        <v>13.9628</v>
      </c>
      <c r="S63" s="62">
        <f t="shared" si="7"/>
        <v>27</v>
      </c>
    </row>
    <row r="64" spans="1:19" x14ac:dyDescent="0.3">
      <c r="A64" s="58" t="s">
        <v>330</v>
      </c>
      <c r="B64" s="59">
        <f>VLOOKUP($A64,'Return Data'!$B$7:$R$2292,3,0)</f>
        <v>44942</v>
      </c>
      <c r="C64" s="60">
        <f>VLOOKUP($A64,'Return Data'!$B$7:$R$2292,4,0)</f>
        <v>139.62</v>
      </c>
      <c r="D64" s="60">
        <f>VLOOKUP($A64,'Return Data'!$B$7:$R$2292,10,0)</f>
        <v>-0.88070000000000004</v>
      </c>
      <c r="E64" s="61">
        <f t="shared" si="8"/>
        <v>46</v>
      </c>
      <c r="F64" s="60">
        <f>VLOOKUP($A64,'Return Data'!$B$7:$R$2292,11,0)</f>
        <v>6.6340000000000003</v>
      </c>
      <c r="G64" s="61">
        <f t="shared" si="9"/>
        <v>52</v>
      </c>
      <c r="H64" s="60">
        <f>VLOOKUP($A64,'Return Data'!$B$7:$R$2292,12,0)</f>
        <v>-2.3062999999999998</v>
      </c>
      <c r="I64" s="61">
        <f t="shared" si="10"/>
        <v>54</v>
      </c>
      <c r="J64" s="60">
        <f>VLOOKUP($A64,'Return Data'!$B$7:$R$2292,13,0)</f>
        <v>-9.3209999999999997</v>
      </c>
      <c r="K64" s="61">
        <f t="shared" si="3"/>
        <v>54</v>
      </c>
      <c r="L64" s="60">
        <f>VLOOKUP($A64,'Return Data'!$B$7:$R$2292,17,0)</f>
        <v>9.8583999999999996</v>
      </c>
      <c r="M64" s="61">
        <f t="shared" si="4"/>
        <v>48</v>
      </c>
      <c r="N64" s="60">
        <f>VLOOKUP($A64,'Return Data'!$B$7:$R$2292,14,0)</f>
        <v>13.8363</v>
      </c>
      <c r="O64" s="61">
        <f t="shared" si="5"/>
        <v>37</v>
      </c>
      <c r="P64" s="60">
        <f>VLOOKUP($A64,'Return Data'!$B$7:$R$2292,15,0)</f>
        <v>9.3989999999999991</v>
      </c>
      <c r="Q64" s="61">
        <f t="shared" si="6"/>
        <v>22</v>
      </c>
      <c r="R64" s="60">
        <f>VLOOKUP($A64,'Return Data'!$B$7:$R$2292,16,0)</f>
        <v>11.356199999999999</v>
      </c>
      <c r="S64" s="62">
        <f t="shared" si="7"/>
        <v>40</v>
      </c>
    </row>
    <row r="65" spans="1:19" x14ac:dyDescent="0.3">
      <c r="A65" s="58" t="s">
        <v>331</v>
      </c>
      <c r="B65" s="59">
        <f>VLOOKUP($A65,'Return Data'!$B$7:$R$2292,3,0)</f>
        <v>44942</v>
      </c>
      <c r="C65" s="60">
        <f>VLOOKUP($A65,'Return Data'!$B$7:$R$2292,4,0)</f>
        <v>230.35912305598401</v>
      </c>
      <c r="D65" s="60">
        <f>VLOOKUP($A65,'Return Data'!$B$7:$R$2292,10,0)</f>
        <v>2.4401999999999999</v>
      </c>
      <c r="E65" s="61">
        <f t="shared" si="8"/>
        <v>23</v>
      </c>
      <c r="F65" s="60">
        <f>VLOOKUP($A65,'Return Data'!$B$7:$R$2292,11,0)</f>
        <v>10.056699999999999</v>
      </c>
      <c r="G65" s="61">
        <f t="shared" si="9"/>
        <v>37</v>
      </c>
      <c r="H65" s="60">
        <f>VLOOKUP($A65,'Return Data'!$B$7:$R$2292,12,0)</f>
        <v>0.65300000000000002</v>
      </c>
      <c r="I65" s="61">
        <f t="shared" si="10"/>
        <v>39</v>
      </c>
      <c r="J65" s="60">
        <f>VLOOKUP($A65,'Return Data'!$B$7:$R$2292,13,0)</f>
        <v>-3.97</v>
      </c>
      <c r="K65" s="61">
        <f t="shared" si="3"/>
        <v>38</v>
      </c>
      <c r="L65" s="60">
        <f>VLOOKUP($A65,'Return Data'!$B$7:$R$2292,17,0)</f>
        <v>11.462999999999999</v>
      </c>
      <c r="M65" s="61">
        <f t="shared" si="4"/>
        <v>42</v>
      </c>
      <c r="N65" s="60">
        <f>VLOOKUP($A65,'Return Data'!$B$7:$R$2292,14,0)</f>
        <v>12.289099999999999</v>
      </c>
      <c r="O65" s="61">
        <f t="shared" si="5"/>
        <v>43</v>
      </c>
      <c r="P65" s="60">
        <f>VLOOKUP($A65,'Return Data'!$B$7:$R$2292,15,0)</f>
        <v>8.6864000000000008</v>
      </c>
      <c r="Q65" s="61">
        <f t="shared" si="6"/>
        <v>26</v>
      </c>
      <c r="R65" s="60">
        <f>VLOOKUP($A65,'Return Data'!$B$7:$R$2292,16,0)</f>
        <v>17.149899999999999</v>
      </c>
      <c r="S65" s="62">
        <f t="shared" si="7"/>
        <v>11</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1.4376120689655172</v>
      </c>
      <c r="E67" s="69"/>
      <c r="F67" s="70">
        <f>AVERAGE(F8:F65)</f>
        <v>10.119553448275861</v>
      </c>
      <c r="G67" s="69"/>
      <c r="H67" s="70">
        <f>AVERAGE(H8:H65)</f>
        <v>1.7718568965517241</v>
      </c>
      <c r="I67" s="69"/>
      <c r="J67" s="70">
        <f>AVERAGE(J8:J65)</f>
        <v>-2.7035310344827574</v>
      </c>
      <c r="K67" s="69"/>
      <c r="L67" s="70">
        <f>AVERAGE(L8:L65)</f>
        <v>15.806012068965517</v>
      </c>
      <c r="M67" s="69"/>
      <c r="N67" s="70">
        <f>AVERAGE(N8:N65)</f>
        <v>16.491912068965515</v>
      </c>
      <c r="O67" s="69"/>
      <c r="P67" s="70">
        <f>AVERAGE(P8:P65)</f>
        <v>9.3584106382978742</v>
      </c>
      <c r="Q67" s="69"/>
      <c r="R67" s="70">
        <f>AVERAGE(R8:R65)</f>
        <v>13.669327586206897</v>
      </c>
      <c r="S67" s="71"/>
    </row>
    <row r="68" spans="1:19" x14ac:dyDescent="0.3">
      <c r="A68" s="68" t="s">
        <v>28</v>
      </c>
      <c r="B68" s="69"/>
      <c r="C68" s="69"/>
      <c r="D68" s="70">
        <f>MIN(D8:D65)</f>
        <v>-4.3723999999999998</v>
      </c>
      <c r="E68" s="69"/>
      <c r="F68" s="70">
        <f>MIN(F8:F65)</f>
        <v>0</v>
      </c>
      <c r="G68" s="69"/>
      <c r="H68" s="70">
        <f>MIN(H8:H65)</f>
        <v>-9.3405000000000005</v>
      </c>
      <c r="I68" s="69"/>
      <c r="J68" s="70">
        <f>MIN(J8:J65)</f>
        <v>-17.504000000000001</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6.4347000000000003</v>
      </c>
      <c r="E69" s="73"/>
      <c r="F69" s="74">
        <f>MAX(F8:F65)</f>
        <v>16.104800000000001</v>
      </c>
      <c r="G69" s="73"/>
      <c r="H69" s="74">
        <f>MAX(H8:H65)</f>
        <v>8.3736999999999995</v>
      </c>
      <c r="I69" s="73"/>
      <c r="J69" s="74">
        <f>MAX(J8:J65)</f>
        <v>6.1363000000000003</v>
      </c>
      <c r="K69" s="73"/>
      <c r="L69" s="74">
        <f>MAX(L8:L65)</f>
        <v>33.277000000000001</v>
      </c>
      <c r="M69" s="73"/>
      <c r="N69" s="74">
        <f>MAX(N8:N65)</f>
        <v>36.894399999999997</v>
      </c>
      <c r="O69" s="73"/>
      <c r="P69" s="74">
        <f>MAX(P8:P65)</f>
        <v>20.541</v>
      </c>
      <c r="Q69" s="73"/>
      <c r="R69" s="74">
        <f>MAX(R8:R65)</f>
        <v>23.150500000000001</v>
      </c>
      <c r="S69" s="75"/>
    </row>
    <row r="70" spans="1:19" x14ac:dyDescent="0.3">
      <c r="A70" s="99" t="s">
        <v>428</v>
      </c>
    </row>
    <row r="71" spans="1:19" x14ac:dyDescent="0.3">
      <c r="A71" s="14" t="s">
        <v>340</v>
      </c>
    </row>
  </sheetData>
  <sheetProtection algorithmName="SHA-512" hashValue="h2DI13OJCoqz4vDE35OpHb22crO+H0i6b8Ra0IQKDk24ApweSZSWrPpHZFHTrSKYlVg0bTAkF8Flc2UBaSfNjw==" saltValue="qiCpbPedEOhnOQMszXajkw=="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4" t="s">
        <v>347</v>
      </c>
    </row>
    <row r="3" spans="1:18" ht="15" thickBot="1" x14ac:dyDescent="0.35">
      <c r="A3" s="155"/>
      <c r="B3" s="159"/>
      <c r="C3" s="159"/>
      <c r="D3" s="160"/>
      <c r="E3" s="160"/>
      <c r="F3" s="160"/>
      <c r="G3" s="160"/>
      <c r="H3" s="160"/>
      <c r="I3" s="160"/>
      <c r="J3" s="160"/>
      <c r="K3" s="160"/>
      <c r="L3" s="26"/>
      <c r="M3" s="26"/>
      <c r="N3" s="26"/>
      <c r="O3" s="26"/>
      <c r="P3" s="26"/>
      <c r="Q3" s="27"/>
    </row>
    <row r="4" spans="1:18" ht="15" thickBot="1" x14ac:dyDescent="0.35">
      <c r="A4" s="26"/>
      <c r="B4" s="159"/>
      <c r="C4" s="159"/>
      <c r="D4" s="26"/>
      <c r="E4" s="26"/>
      <c r="F4" s="26"/>
      <c r="G4" s="26"/>
      <c r="H4" s="26"/>
      <c r="I4" s="26"/>
      <c r="J4" s="26"/>
      <c r="K4" s="26"/>
      <c r="L4" s="26"/>
      <c r="M4" s="26"/>
      <c r="N4" s="26"/>
      <c r="O4" s="26"/>
      <c r="P4" s="26"/>
      <c r="Q4" s="26"/>
    </row>
    <row r="5" spans="1:18" x14ac:dyDescent="0.3">
      <c r="A5" s="29" t="s">
        <v>346</v>
      </c>
      <c r="B5" s="152" t="s">
        <v>8</v>
      </c>
      <c r="C5" s="152" t="s">
        <v>9</v>
      </c>
      <c r="D5" s="158" t="s">
        <v>47</v>
      </c>
      <c r="E5" s="158"/>
      <c r="F5" s="158" t="s">
        <v>48</v>
      </c>
      <c r="G5" s="158"/>
      <c r="H5" s="158" t="s">
        <v>1</v>
      </c>
      <c r="I5" s="158"/>
      <c r="J5" s="158" t="s">
        <v>2</v>
      </c>
      <c r="K5" s="158"/>
      <c r="L5" s="158" t="s">
        <v>3</v>
      </c>
      <c r="M5" s="158"/>
      <c r="N5" s="158" t="s">
        <v>4</v>
      </c>
      <c r="O5" s="158"/>
      <c r="P5" s="156" t="s">
        <v>46</v>
      </c>
      <c r="Q5" s="157"/>
      <c r="R5" s="12"/>
    </row>
    <row r="6" spans="1:18"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1765</v>
      </c>
      <c r="B8" s="59">
        <f>VLOOKUP($A8,'Return Data'!$B$7:$R$2292,3,0)</f>
        <v>44942</v>
      </c>
      <c r="C8" s="60">
        <f>VLOOKUP($A8,'Return Data'!$B$7:$R$2292,4,0)</f>
        <v>12.16</v>
      </c>
      <c r="D8" s="60">
        <f>VLOOKUP($A8,'Return Data'!$B$7:$R$2292,8,0)</f>
        <v>-1.8563000000000001</v>
      </c>
      <c r="E8" s="61">
        <f>RANK(D8,D$8:D$15,0)</f>
        <v>7</v>
      </c>
      <c r="F8" s="60">
        <f>VLOOKUP($A8,'Return Data'!$B$7:$R$2292,9,0)</f>
        <v>-2.72</v>
      </c>
      <c r="G8" s="61">
        <f t="shared" ref="G8" si="0">RANK(F8,F$8:F$15,0)</f>
        <v>8</v>
      </c>
      <c r="H8" s="60">
        <f>VLOOKUP($A8,'Return Data'!$B$7:$R$2292,10,0)</f>
        <v>-2.0145</v>
      </c>
      <c r="I8" s="61">
        <f t="shared" ref="I8" si="1">RANK(H8,H$8:H$15,0)</f>
        <v>8</v>
      </c>
      <c r="J8" s="60">
        <f>VLOOKUP($A8,'Return Data'!$B$7:$R$2292,11,0)</f>
        <v>6.0156999999999998</v>
      </c>
      <c r="K8" s="61">
        <f t="shared" ref="K8" si="2">RANK(J8,J$8:J$15,0)</f>
        <v>7</v>
      </c>
      <c r="L8" s="60">
        <f>VLOOKUP($A8,'Return Data'!$B$7:$R$2292,12,0)</f>
        <v>-7.5987999999999998</v>
      </c>
      <c r="M8" s="61">
        <f t="shared" ref="M8" si="3">RANK(L8,L$8:L$15,0)</f>
        <v>8</v>
      </c>
      <c r="N8" s="60">
        <f>VLOOKUP($A8,'Return Data'!$B$7:$R$2292,13,0)</f>
        <v>-16.022099999999998</v>
      </c>
      <c r="O8" s="61">
        <f t="shared" ref="O8:O9" si="4">RANK(N8,N$8:N$15,0)</f>
        <v>8</v>
      </c>
      <c r="P8" s="60">
        <f>VLOOKUP($A8,'Return Data'!$B$7:$R$2292,16,0)</f>
        <v>9.9435000000000002</v>
      </c>
      <c r="Q8" s="62">
        <f t="shared" ref="Q8" si="5">RANK(P8,P$8:P$15,0)</f>
        <v>8</v>
      </c>
    </row>
    <row r="9" spans="1:18" x14ac:dyDescent="0.3">
      <c r="A9" s="58" t="s">
        <v>377</v>
      </c>
      <c r="B9" s="59">
        <f>VLOOKUP($A9,'Return Data'!$B$7:$R$2292,3,0)</f>
        <v>44942</v>
      </c>
      <c r="C9" s="60">
        <f>VLOOKUP($A9,'Return Data'!$B$7:$R$2292,4,0)</f>
        <v>15.2</v>
      </c>
      <c r="D9" s="60">
        <f>VLOOKUP($A9,'Return Data'!$B$7:$R$2292,8,0)</f>
        <v>-1.1704000000000001</v>
      </c>
      <c r="E9" s="61">
        <f t="shared" ref="E9:E15" si="6">RANK(D9,D$8:D$15,0)</f>
        <v>3</v>
      </c>
      <c r="F9" s="60">
        <f>VLOOKUP($A9,'Return Data'!$B$7:$R$2292,9,0)</f>
        <v>-2.0619000000000001</v>
      </c>
      <c r="G9" s="61">
        <f t="shared" ref="G9" si="7">RANK(F9,F$8:F$15,0)</f>
        <v>4</v>
      </c>
      <c r="H9" s="60">
        <f>VLOOKUP($A9,'Return Data'!$B$7:$R$2292,10,0)</f>
        <v>1.7403</v>
      </c>
      <c r="I9" s="61">
        <f t="shared" ref="I9" si="8">RANK(H9,H$8:H$15,0)</f>
        <v>5</v>
      </c>
      <c r="J9" s="60">
        <f>VLOOKUP($A9,'Return Data'!$B$7:$R$2292,11,0)</f>
        <v>6.2194000000000003</v>
      </c>
      <c r="K9" s="61">
        <f t="shared" ref="K9" si="9">RANK(J9,J$8:J$15,0)</f>
        <v>6</v>
      </c>
      <c r="L9" s="60">
        <f>VLOOKUP($A9,'Return Data'!$B$7:$R$2292,12,0)</f>
        <v>-4.7618999999999998</v>
      </c>
      <c r="M9" s="61">
        <f t="shared" ref="M9" si="10">RANK(L9,L$8:L$15,0)</f>
        <v>6</v>
      </c>
      <c r="N9" s="60">
        <f>VLOOKUP($A9,'Return Data'!$B$7:$R$2292,13,0)</f>
        <v>-11.6793</v>
      </c>
      <c r="O9" s="61">
        <f t="shared" si="4"/>
        <v>6</v>
      </c>
      <c r="P9" s="60">
        <f>VLOOKUP($A9,'Return Data'!$B$7:$R$2292,16,0)</f>
        <v>15.3689</v>
      </c>
      <c r="Q9" s="62">
        <f t="shared" ref="Q9" si="11">RANK(P9,P$8:P$15,0)</f>
        <v>3</v>
      </c>
    </row>
    <row r="10" spans="1:18" x14ac:dyDescent="0.3">
      <c r="A10" s="58" t="s">
        <v>1768</v>
      </c>
      <c r="B10" s="59">
        <f>VLOOKUP($A10,'Return Data'!$B$7:$R$2292,3,0)</f>
        <v>44942</v>
      </c>
      <c r="C10" s="60">
        <f>VLOOKUP($A10,'Return Data'!$B$7:$R$2292,4,0)</f>
        <v>13.8</v>
      </c>
      <c r="D10" s="60">
        <f>VLOOKUP($A10,'Return Data'!$B$7:$R$2292,8,0)</f>
        <v>-0.1447</v>
      </c>
      <c r="E10" s="61">
        <f t="shared" si="6"/>
        <v>1</v>
      </c>
      <c r="F10" s="60">
        <f>VLOOKUP($A10,'Return Data'!$B$7:$R$2292,9,0)</f>
        <v>-0.71940000000000004</v>
      </c>
      <c r="G10" s="61">
        <f t="shared" ref="G10:G15" si="12">RANK(F10,F$8:F$15,0)</f>
        <v>1</v>
      </c>
      <c r="H10" s="60">
        <f>VLOOKUP($A10,'Return Data'!$B$7:$R$2292,10,0)</f>
        <v>2.7549999999999999</v>
      </c>
      <c r="I10" s="61">
        <f t="shared" ref="I10:I15" si="13">RANK(H10,H$8:H$15,0)</f>
        <v>3</v>
      </c>
      <c r="J10" s="60">
        <f>VLOOKUP($A10,'Return Data'!$B$7:$R$2292,11,0)</f>
        <v>10.932499999999999</v>
      </c>
      <c r="K10" s="61">
        <f t="shared" ref="K10:K15" si="14">RANK(J10,J$8:J$15,0)</f>
        <v>3</v>
      </c>
      <c r="L10" s="60">
        <f>VLOOKUP($A10,'Return Data'!$B$7:$R$2292,12,0)</f>
        <v>2.0710000000000002</v>
      </c>
      <c r="M10" s="61">
        <f t="shared" ref="M10:M15" si="15">RANK(L10,L$8:L$15,0)</f>
        <v>2</v>
      </c>
      <c r="N10" s="60">
        <f>VLOOKUP($A10,'Return Data'!$B$7:$R$2292,13,0)</f>
        <v>-2.8853</v>
      </c>
      <c r="O10" s="61">
        <f t="shared" ref="O10" si="16">RANK(N10,N$8:N$15,0)</f>
        <v>2</v>
      </c>
      <c r="P10" s="60">
        <f>VLOOKUP($A10,'Return Data'!$B$7:$R$2292,16,0)</f>
        <v>15.235799999999999</v>
      </c>
      <c r="Q10" s="62">
        <f t="shared" ref="Q10:Q15" si="17">RANK(P10,P$8:P$15,0)</f>
        <v>4</v>
      </c>
    </row>
    <row r="11" spans="1:18" x14ac:dyDescent="0.3">
      <c r="A11" s="58" t="s">
        <v>1769</v>
      </c>
      <c r="B11" s="59">
        <f>VLOOKUP($A11,'Return Data'!$B$7:$R$2292,3,0)</f>
        <v>44942</v>
      </c>
      <c r="C11" s="60">
        <f>VLOOKUP($A11,'Return Data'!$B$7:$R$2292,4,0)</f>
        <v>12.15</v>
      </c>
      <c r="D11" s="60">
        <f>VLOOKUP($A11,'Return Data'!$B$7:$R$2292,8,0)</f>
        <v>-1.5397000000000001</v>
      </c>
      <c r="E11" s="61">
        <f t="shared" si="6"/>
        <v>6</v>
      </c>
      <c r="F11" s="60">
        <f>VLOOKUP($A11,'Return Data'!$B$7:$R$2292,9,0)</f>
        <v>-2.0951</v>
      </c>
      <c r="G11" s="61">
        <f t="shared" si="12"/>
        <v>6</v>
      </c>
      <c r="H11" s="60">
        <f>VLOOKUP($A11,'Return Data'!$B$7:$R$2292,10,0)</f>
        <v>-0.4914</v>
      </c>
      <c r="I11" s="61">
        <f t="shared" si="13"/>
        <v>7</v>
      </c>
      <c r="J11" s="60">
        <f>VLOOKUP($A11,'Return Data'!$B$7:$R$2292,11,0)</f>
        <v>5.8361999999999998</v>
      </c>
      <c r="K11" s="61">
        <f t="shared" si="14"/>
        <v>8</v>
      </c>
      <c r="L11" s="60">
        <f>VLOOKUP($A11,'Return Data'!$B$7:$R$2292,12,0)</f>
        <v>-5.5944000000000003</v>
      </c>
      <c r="M11" s="61">
        <f t="shared" ref="M11" si="18">RANK(L11,L$8:L$15,0)</f>
        <v>7</v>
      </c>
      <c r="N11" s="60">
        <f>VLOOKUP($A11,'Return Data'!$B$7:$R$2292,13,0)</f>
        <v>-12.652799999999999</v>
      </c>
      <c r="O11" s="61">
        <f t="shared" ref="O11:O15" si="19">RANK(N11,N$8:N$15,0)</f>
        <v>7</v>
      </c>
      <c r="P11" s="60">
        <f>VLOOKUP($A11,'Return Data'!$B$7:$R$2292,16,0)</f>
        <v>11.2455</v>
      </c>
      <c r="Q11" s="62">
        <f t="shared" si="17"/>
        <v>6</v>
      </c>
    </row>
    <row r="12" spans="1:18" x14ac:dyDescent="0.3">
      <c r="A12" s="58" t="s">
        <v>1771</v>
      </c>
      <c r="B12" s="59">
        <f>VLOOKUP($A12,'Return Data'!$B$7:$R$2292,3,0)</f>
        <v>44942</v>
      </c>
      <c r="C12" s="60">
        <f>VLOOKUP($A12,'Return Data'!$B$7:$R$2292,4,0)</f>
        <v>12.49</v>
      </c>
      <c r="D12" s="60">
        <f>VLOOKUP($A12,'Return Data'!$B$7:$R$2292,8,0)</f>
        <v>-1.2414000000000001</v>
      </c>
      <c r="E12" s="61">
        <f t="shared" si="6"/>
        <v>4</v>
      </c>
      <c r="F12" s="60">
        <f>VLOOKUP($A12,'Return Data'!$B$7:$R$2292,9,0)</f>
        <v>-1.1397999999999999</v>
      </c>
      <c r="G12" s="61">
        <f t="shared" si="12"/>
        <v>3</v>
      </c>
      <c r="H12" s="60">
        <f>VLOOKUP($A12,'Return Data'!$B$7:$R$2292,10,0)</f>
        <v>6.6428000000000003</v>
      </c>
      <c r="I12" s="61">
        <f t="shared" si="13"/>
        <v>1</v>
      </c>
      <c r="J12" s="60">
        <f>VLOOKUP($A12,'Return Data'!$B$7:$R$2292,11,0)</f>
        <v>14.7029</v>
      </c>
      <c r="K12" s="61">
        <f t="shared" si="14"/>
        <v>2</v>
      </c>
      <c r="L12" s="60">
        <f>VLOOKUP($A12,'Return Data'!$B$7:$R$2292,12,0)</f>
        <v>0.25690000000000002</v>
      </c>
      <c r="M12" s="61">
        <f t="shared" si="15"/>
        <v>4</v>
      </c>
      <c r="N12" s="60">
        <f>VLOOKUP($A12,'Return Data'!$B$7:$R$2292,13,0)</f>
        <v>-4.3132000000000001</v>
      </c>
      <c r="O12" s="61">
        <f t="shared" si="19"/>
        <v>3</v>
      </c>
      <c r="P12" s="60">
        <f>VLOOKUP($A12,'Return Data'!$B$7:$R$2292,16,0)</f>
        <v>11.1151</v>
      </c>
      <c r="Q12" s="62">
        <f t="shared" si="17"/>
        <v>7</v>
      </c>
    </row>
    <row r="13" spans="1:18" x14ac:dyDescent="0.3">
      <c r="A13" s="58" t="s">
        <v>1773</v>
      </c>
      <c r="B13" s="59">
        <f>VLOOKUP($A13,'Return Data'!$B$7:$R$2292,3,0)</f>
        <v>44942</v>
      </c>
      <c r="C13" s="60">
        <f>VLOOKUP($A13,'Return Data'!$B$7:$R$2292,4,0)</f>
        <v>22.663</v>
      </c>
      <c r="D13" s="60">
        <f>VLOOKUP($A13,'Return Data'!$B$7:$R$2292,8,0)</f>
        <v>-1.9711000000000001</v>
      </c>
      <c r="E13" s="61">
        <f t="shared" si="6"/>
        <v>8</v>
      </c>
      <c r="F13" s="60">
        <f>VLOOKUP($A13,'Return Data'!$B$7:$R$2292,9,0)</f>
        <v>-2.0851000000000002</v>
      </c>
      <c r="G13" s="61">
        <f t="shared" si="12"/>
        <v>5</v>
      </c>
      <c r="H13" s="60">
        <f>VLOOKUP($A13,'Return Data'!$B$7:$R$2292,10,0)</f>
        <v>4.1483999999999996</v>
      </c>
      <c r="I13" s="61">
        <f t="shared" si="13"/>
        <v>2</v>
      </c>
      <c r="J13" s="60">
        <f>VLOOKUP($A13,'Return Data'!$B$7:$R$2292,11,0)</f>
        <v>16.422899999999998</v>
      </c>
      <c r="K13" s="61">
        <f t="shared" si="14"/>
        <v>1</v>
      </c>
      <c r="L13" s="60">
        <f>VLOOKUP($A13,'Return Data'!$B$7:$R$2292,12,0)</f>
        <v>4.0026000000000002</v>
      </c>
      <c r="M13" s="61">
        <f t="shared" si="15"/>
        <v>1</v>
      </c>
      <c r="N13" s="60">
        <f>VLOOKUP($A13,'Return Data'!$B$7:$R$2292,13,0)</f>
        <v>9.5127000000000006</v>
      </c>
      <c r="O13" s="61">
        <f t="shared" si="19"/>
        <v>1</v>
      </c>
      <c r="P13" s="60">
        <f>VLOOKUP($A13,'Return Data'!$B$7:$R$2292,16,0)</f>
        <v>45.113999999999997</v>
      </c>
      <c r="Q13" s="62">
        <f t="shared" si="17"/>
        <v>1</v>
      </c>
    </row>
    <row r="14" spans="1:18" x14ac:dyDescent="0.3">
      <c r="A14" s="58" t="s">
        <v>49</v>
      </c>
      <c r="B14" s="59">
        <f>VLOOKUP($A14,'Return Data'!$B$7:$R$2292,3,0)</f>
        <v>44942</v>
      </c>
      <c r="C14" s="60">
        <f>VLOOKUP($A14,'Return Data'!$B$7:$R$2292,4,0)</f>
        <v>16.96</v>
      </c>
      <c r="D14" s="60">
        <f>VLOOKUP($A14,'Return Data'!$B$7:$R$2292,8,0)</f>
        <v>-0.29389999999999999</v>
      </c>
      <c r="E14" s="61">
        <f t="shared" si="6"/>
        <v>2</v>
      </c>
      <c r="F14" s="60">
        <f>VLOOKUP($A14,'Return Data'!$B$7:$R$2292,9,0)</f>
        <v>-1.0502</v>
      </c>
      <c r="G14" s="61">
        <f t="shared" si="12"/>
        <v>2</v>
      </c>
      <c r="H14" s="60">
        <f>VLOOKUP($A14,'Return Data'!$B$7:$R$2292,10,0)</f>
        <v>1.8619000000000001</v>
      </c>
      <c r="I14" s="61">
        <f t="shared" si="13"/>
        <v>4</v>
      </c>
      <c r="J14" s="60">
        <f>VLOOKUP($A14,'Return Data'!$B$7:$R$2292,11,0)</f>
        <v>8.0943000000000005</v>
      </c>
      <c r="K14" s="61">
        <f t="shared" si="14"/>
        <v>4</v>
      </c>
      <c r="L14" s="60">
        <f>VLOOKUP($A14,'Return Data'!$B$7:$R$2292,12,0)</f>
        <v>0.47389999999999999</v>
      </c>
      <c r="M14" s="61">
        <f t="shared" si="15"/>
        <v>3</v>
      </c>
      <c r="N14" s="60">
        <f>VLOOKUP($A14,'Return Data'!$B$7:$R$2292,13,0)</f>
        <v>-5.673</v>
      </c>
      <c r="O14" s="61">
        <f t="shared" si="19"/>
        <v>4</v>
      </c>
      <c r="P14" s="60">
        <f>VLOOKUP($A14,'Return Data'!$B$7:$R$2292,16,0)</f>
        <v>16.203299999999999</v>
      </c>
      <c r="Q14" s="62">
        <f t="shared" si="17"/>
        <v>2</v>
      </c>
    </row>
    <row r="15" spans="1:18" x14ac:dyDescent="0.3">
      <c r="A15" s="58" t="s">
        <v>50</v>
      </c>
      <c r="B15" s="59">
        <f>VLOOKUP($A15,'Return Data'!$B$7:$R$2292,3,0)</f>
        <v>44942</v>
      </c>
      <c r="C15" s="60">
        <f>VLOOKUP($A15,'Return Data'!$B$7:$R$2292,4,0)</f>
        <v>175.04949999999999</v>
      </c>
      <c r="D15" s="60">
        <f>VLOOKUP($A15,'Return Data'!$B$7:$R$2292,8,0)</f>
        <v>-1.3340000000000001</v>
      </c>
      <c r="E15" s="61">
        <f t="shared" si="6"/>
        <v>5</v>
      </c>
      <c r="F15" s="60">
        <f>VLOOKUP($A15,'Return Data'!$B$7:$R$2292,9,0)</f>
        <v>-2.3197000000000001</v>
      </c>
      <c r="G15" s="61">
        <f t="shared" si="12"/>
        <v>7</v>
      </c>
      <c r="H15" s="60">
        <f>VLOOKUP($A15,'Return Data'!$B$7:$R$2292,10,0)</f>
        <v>1.5881000000000001</v>
      </c>
      <c r="I15" s="61">
        <f t="shared" si="13"/>
        <v>6</v>
      </c>
      <c r="J15" s="60">
        <f>VLOOKUP($A15,'Return Data'!$B$7:$R$2292,11,0)</f>
        <v>7.7824999999999998</v>
      </c>
      <c r="K15" s="61">
        <f t="shared" si="14"/>
        <v>5</v>
      </c>
      <c r="L15" s="60">
        <f>VLOOKUP($A15,'Return Data'!$B$7:$R$2292,12,0)</f>
        <v>-0.28620000000000001</v>
      </c>
      <c r="M15" s="61">
        <f t="shared" si="15"/>
        <v>5</v>
      </c>
      <c r="N15" s="60">
        <f>VLOOKUP($A15,'Return Data'!$B$7:$R$2292,13,0)</f>
        <v>-6.1882000000000001</v>
      </c>
      <c r="O15" s="61">
        <f t="shared" si="19"/>
        <v>5</v>
      </c>
      <c r="P15" s="60">
        <f>VLOOKUP($A15,'Return Data'!$B$7:$R$2292,16,0)</f>
        <v>13.6907</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-1.1939375000000001</v>
      </c>
      <c r="E17" s="69"/>
      <c r="F17" s="70">
        <f>AVERAGE(F8:F15)</f>
        <v>-1.7739000000000003</v>
      </c>
      <c r="G17" s="69"/>
      <c r="H17" s="70">
        <f>AVERAGE(H8:H15)</f>
        <v>2.0288249999999999</v>
      </c>
      <c r="I17" s="69"/>
      <c r="J17" s="70">
        <f>AVERAGE(J8:J15)</f>
        <v>9.5007999999999999</v>
      </c>
      <c r="K17" s="69"/>
      <c r="L17" s="70">
        <f>AVERAGE(L8:L15)</f>
        <v>-1.4296125000000002</v>
      </c>
      <c r="M17" s="69"/>
      <c r="N17" s="70">
        <f>AVERAGE(N8:N15)</f>
        <v>-6.2376500000000004</v>
      </c>
      <c r="O17" s="69"/>
      <c r="P17" s="70">
        <f>AVERAGE(P8:P15)</f>
        <v>17.239599999999999</v>
      </c>
      <c r="Q17" s="71"/>
    </row>
    <row r="18" spans="1:17" ht="15" customHeight="1" x14ac:dyDescent="0.3">
      <c r="A18" s="68" t="s">
        <v>28</v>
      </c>
      <c r="B18" s="69"/>
      <c r="C18" s="69"/>
      <c r="D18" s="70">
        <f>MIN(D8:D15)</f>
        <v>-1.9711000000000001</v>
      </c>
      <c r="E18" s="69"/>
      <c r="F18" s="70">
        <f>MIN(F8:F15)</f>
        <v>-2.72</v>
      </c>
      <c r="G18" s="69"/>
      <c r="H18" s="70">
        <f>MIN(H8:H15)</f>
        <v>-2.0145</v>
      </c>
      <c r="I18" s="69"/>
      <c r="J18" s="70">
        <f>MIN(J8:J15)</f>
        <v>5.8361999999999998</v>
      </c>
      <c r="K18" s="69"/>
      <c r="L18" s="70">
        <f>MIN(L8:L15)</f>
        <v>-7.5987999999999998</v>
      </c>
      <c r="M18" s="69"/>
      <c r="N18" s="70">
        <f>MIN(N8:N15)</f>
        <v>-16.022099999999998</v>
      </c>
      <c r="O18" s="69"/>
      <c r="P18" s="70">
        <f>MIN(P8:P15)</f>
        <v>9.9435000000000002</v>
      </c>
      <c r="Q18" s="71"/>
    </row>
    <row r="19" spans="1:17" ht="15" thickBot="1" x14ac:dyDescent="0.35">
      <c r="A19" s="72" t="s">
        <v>29</v>
      </c>
      <c r="B19" s="73"/>
      <c r="C19" s="73"/>
      <c r="D19" s="74">
        <f>MAX(D8:D15)</f>
        <v>-0.1447</v>
      </c>
      <c r="E19" s="73"/>
      <c r="F19" s="74">
        <f>MAX(F8:F15)</f>
        <v>-0.71940000000000004</v>
      </c>
      <c r="G19" s="73"/>
      <c r="H19" s="74">
        <f>MAX(H8:H15)</f>
        <v>6.6428000000000003</v>
      </c>
      <c r="I19" s="73"/>
      <c r="J19" s="74">
        <f>MAX(J8:J15)</f>
        <v>16.422899999999998</v>
      </c>
      <c r="K19" s="73"/>
      <c r="L19" s="74">
        <f>MAX(L8:L15)</f>
        <v>4.0026000000000002</v>
      </c>
      <c r="M19" s="73"/>
      <c r="N19" s="74">
        <f>MAX(N8:N15)</f>
        <v>9.5127000000000006</v>
      </c>
      <c r="O19" s="73"/>
      <c r="P19" s="74">
        <f>MAX(P8:P15)</f>
        <v>45.113999999999997</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4" t="s">
        <v>347</v>
      </c>
    </row>
    <row r="3" spans="1:17" ht="15" thickBot="1" x14ac:dyDescent="0.35">
      <c r="A3" s="155"/>
      <c r="B3" s="159"/>
      <c r="C3" s="159"/>
      <c r="D3" s="160"/>
      <c r="E3" s="160"/>
      <c r="F3" s="160"/>
      <c r="G3" s="160"/>
      <c r="H3" s="160"/>
      <c r="I3" s="160"/>
      <c r="J3" s="160"/>
      <c r="K3" s="160"/>
      <c r="L3" s="26"/>
      <c r="M3" s="27"/>
    </row>
    <row r="4" spans="1:17" ht="15" thickBot="1" x14ac:dyDescent="0.35">
      <c r="A4" s="26"/>
      <c r="B4" s="159"/>
      <c r="C4" s="159"/>
      <c r="D4" s="26"/>
      <c r="E4" s="26"/>
      <c r="F4" s="26"/>
      <c r="G4" s="26"/>
      <c r="H4" s="26"/>
      <c r="I4" s="26"/>
      <c r="J4" s="26"/>
      <c r="K4" s="26"/>
      <c r="L4" s="26"/>
      <c r="M4" s="26"/>
    </row>
    <row r="5" spans="1:17" x14ac:dyDescent="0.3">
      <c r="A5" s="29" t="s">
        <v>345</v>
      </c>
      <c r="B5" s="152" t="s">
        <v>8</v>
      </c>
      <c r="C5" s="152" t="s">
        <v>9</v>
      </c>
      <c r="D5" s="158" t="s">
        <v>47</v>
      </c>
      <c r="E5" s="158"/>
      <c r="F5" s="158" t="s">
        <v>48</v>
      </c>
      <c r="G5" s="158"/>
      <c r="H5" s="158" t="s">
        <v>1</v>
      </c>
      <c r="I5" s="158"/>
      <c r="J5" s="158" t="s">
        <v>2</v>
      </c>
      <c r="K5" s="158"/>
      <c r="L5" s="158" t="s">
        <v>3</v>
      </c>
      <c r="M5" s="158"/>
      <c r="N5" s="158" t="s">
        <v>4</v>
      </c>
      <c r="O5" s="158"/>
      <c r="P5" s="156" t="s">
        <v>46</v>
      </c>
      <c r="Q5" s="157"/>
    </row>
    <row r="6" spans="1:17"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1766</v>
      </c>
      <c r="B8" s="59">
        <f>VLOOKUP($A8,'Return Data'!$B$7:$R$2292,3,0)</f>
        <v>44942</v>
      </c>
      <c r="C8" s="60">
        <f>VLOOKUP($A8,'Return Data'!$B$7:$R$2292,4,0)</f>
        <v>11.72</v>
      </c>
      <c r="D8" s="60">
        <f>VLOOKUP($A8,'Return Data'!$B$7:$R$2292,8,0)</f>
        <v>-1.9247000000000001</v>
      </c>
      <c r="E8" s="61">
        <f>RANK(D8,D$8:D$16,0)</f>
        <v>8</v>
      </c>
      <c r="F8" s="60">
        <f>VLOOKUP($A8,'Return Data'!$B$7:$R$2292,9,0)</f>
        <v>-2.8191999999999999</v>
      </c>
      <c r="G8" s="61">
        <f>RANK(F8,F$8:F$16,0)</f>
        <v>9</v>
      </c>
      <c r="H8" s="60">
        <f>VLOOKUP($A8,'Return Data'!$B$7:$R$2292,10,0)</f>
        <v>-2.4146999999999998</v>
      </c>
      <c r="I8" s="61">
        <f t="shared" ref="I8" si="0">RANK(H8,H$8:H$16,0)</f>
        <v>9</v>
      </c>
      <c r="J8" s="60">
        <f>VLOOKUP($A8,'Return Data'!$B$7:$R$2292,11,0)</f>
        <v>5.2065000000000001</v>
      </c>
      <c r="K8" s="61">
        <f t="shared" ref="K8" si="1">RANK(J8,J$8:J$16,0)</f>
        <v>8</v>
      </c>
      <c r="L8" s="60">
        <f>VLOOKUP($A8,'Return Data'!$B$7:$R$2292,12,0)</f>
        <v>-8.7226999999999997</v>
      </c>
      <c r="M8" s="61">
        <f t="shared" ref="M8" si="2">RANK(L8,L$8:L$16,0)</f>
        <v>9</v>
      </c>
      <c r="N8" s="60">
        <f>VLOOKUP($A8,'Return Data'!$B$7:$R$2292,13,0)</f>
        <v>-17.406600000000001</v>
      </c>
      <c r="O8" s="61">
        <f t="shared" ref="O8:O9" si="3">RANK(N8,N$8:N$16,0)</f>
        <v>9</v>
      </c>
      <c r="P8" s="60">
        <f>VLOOKUP($A8,'Return Data'!$B$7:$R$2292,16,0)</f>
        <v>7.9969000000000001</v>
      </c>
      <c r="Q8" s="62">
        <f t="shared" ref="Q8" si="4">RANK(P8,P$8:P$16,0)</f>
        <v>9</v>
      </c>
    </row>
    <row r="9" spans="1:17" x14ac:dyDescent="0.3">
      <c r="A9" s="58" t="s">
        <v>379</v>
      </c>
      <c r="B9" s="59">
        <f>VLOOKUP($A9,'Return Data'!$B$7:$R$2292,3,0)</f>
        <v>44942</v>
      </c>
      <c r="C9" s="60">
        <f>VLOOKUP($A9,'Return Data'!$B$7:$R$2292,4,0)</f>
        <v>14.52</v>
      </c>
      <c r="D9" s="60">
        <f>VLOOKUP($A9,'Return Data'!$B$7:$R$2292,8,0)</f>
        <v>-1.2244999999999999</v>
      </c>
      <c r="E9" s="61">
        <f t="shared" ref="E9:E16" si="5">RANK(D9,D$8:D$16,0)</f>
        <v>4</v>
      </c>
      <c r="F9" s="60">
        <f>VLOOKUP($A9,'Return Data'!$B$7:$R$2292,9,0)</f>
        <v>-2.2222</v>
      </c>
      <c r="G9" s="61">
        <f t="shared" ref="G9:G16" si="6">RANK(F9,F$8:F$16,0)</f>
        <v>6</v>
      </c>
      <c r="H9" s="60">
        <f>VLOOKUP($A9,'Return Data'!$B$7:$R$2292,10,0)</f>
        <v>1.3966000000000001</v>
      </c>
      <c r="I9" s="61">
        <f t="shared" ref="I9" si="7">RANK(H9,H$8:H$16,0)</f>
        <v>7</v>
      </c>
      <c r="J9" s="60">
        <f>VLOOKUP($A9,'Return Data'!$B$7:$R$2292,11,0)</f>
        <v>5.5232999999999999</v>
      </c>
      <c r="K9" s="61">
        <f t="shared" ref="K9" si="8">RANK(J9,J$8:J$16,0)</f>
        <v>7</v>
      </c>
      <c r="L9" s="60">
        <f>VLOOKUP($A9,'Return Data'!$B$7:$R$2292,12,0)</f>
        <v>-5.7755000000000001</v>
      </c>
      <c r="M9" s="61">
        <f t="shared" ref="M9" si="9">RANK(L9,L$8:L$16,0)</f>
        <v>7</v>
      </c>
      <c r="N9" s="60">
        <f>VLOOKUP($A9,'Return Data'!$B$7:$R$2292,13,0)</f>
        <v>-12.9496</v>
      </c>
      <c r="O9" s="61">
        <f t="shared" si="3"/>
        <v>7</v>
      </c>
      <c r="P9" s="60">
        <f>VLOOKUP($A9,'Return Data'!$B$7:$R$2292,16,0)</f>
        <v>13.58</v>
      </c>
      <c r="Q9" s="62">
        <f t="shared" ref="Q9" si="10">RANK(P9,P$8:P$16,0)</f>
        <v>5</v>
      </c>
    </row>
    <row r="10" spans="1:17" x14ac:dyDescent="0.3">
      <c r="A10" s="58" t="s">
        <v>1767</v>
      </c>
      <c r="B10" s="59">
        <f>VLOOKUP($A10,'Return Data'!$B$7:$R$2292,3,0)</f>
        <v>44942</v>
      </c>
      <c r="C10" s="60">
        <f>VLOOKUP($A10,'Return Data'!$B$7:$R$2292,4,0)</f>
        <v>13.34</v>
      </c>
      <c r="D10" s="60">
        <f>VLOOKUP($A10,'Return Data'!$B$7:$R$2292,8,0)</f>
        <v>-0.22439999999999999</v>
      </c>
      <c r="E10" s="61">
        <f t="shared" si="5"/>
        <v>1</v>
      </c>
      <c r="F10" s="60">
        <f>VLOOKUP($A10,'Return Data'!$B$7:$R$2292,9,0)</f>
        <v>-0.89149999999999996</v>
      </c>
      <c r="G10" s="61">
        <f t="shared" si="6"/>
        <v>1</v>
      </c>
      <c r="H10" s="60">
        <f>VLOOKUP($A10,'Return Data'!$B$7:$R$2292,10,0)</f>
        <v>2.3791000000000002</v>
      </c>
      <c r="I10" s="61">
        <f t="shared" ref="I10:I16" si="11">RANK(H10,H$8:H$16,0)</f>
        <v>4</v>
      </c>
      <c r="J10" s="60">
        <f>VLOOKUP($A10,'Return Data'!$B$7:$R$2292,11,0)</f>
        <v>10.066000000000001</v>
      </c>
      <c r="K10" s="61">
        <f t="shared" ref="K10:K16" si="12">RANK(J10,J$8:J$16,0)</f>
        <v>4</v>
      </c>
      <c r="L10" s="60">
        <f>VLOOKUP($A10,'Return Data'!$B$7:$R$2292,12,0)</f>
        <v>1.0606</v>
      </c>
      <c r="M10" s="61">
        <f t="shared" ref="M10:M16" si="13">RANK(L10,L$8:L$16,0)</f>
        <v>3</v>
      </c>
      <c r="N10" s="60">
        <f>VLOOKUP($A10,'Return Data'!$B$7:$R$2292,13,0)</f>
        <v>-4.2355</v>
      </c>
      <c r="O10" s="61">
        <f t="shared" ref="O10:O16" si="14">RANK(N10,N$8:N$16,0)</f>
        <v>3</v>
      </c>
      <c r="P10" s="60">
        <f>VLOOKUP($A10,'Return Data'!$B$7:$R$2292,16,0)</f>
        <v>13.528499999999999</v>
      </c>
      <c r="Q10" s="62">
        <f t="shared" ref="Q10:Q16" si="15">RANK(P10,P$8:P$16,0)</f>
        <v>6</v>
      </c>
    </row>
    <row r="11" spans="1:17" x14ac:dyDescent="0.3">
      <c r="A11" s="58" t="s">
        <v>1770</v>
      </c>
      <c r="B11" s="59">
        <f>VLOOKUP($A11,'Return Data'!$B$7:$R$2292,3,0)</f>
        <v>44942</v>
      </c>
      <c r="C11" s="60">
        <f>VLOOKUP($A11,'Return Data'!$B$7:$R$2292,4,0)</f>
        <v>11.76</v>
      </c>
      <c r="D11" s="60">
        <f>VLOOKUP($A11,'Return Data'!$B$7:$R$2292,8,0)</f>
        <v>-1.59</v>
      </c>
      <c r="E11" s="61">
        <f t="shared" si="5"/>
        <v>7</v>
      </c>
      <c r="F11" s="60">
        <f>VLOOKUP($A11,'Return Data'!$B$7:$R$2292,9,0)</f>
        <v>-2.1631</v>
      </c>
      <c r="G11" s="61">
        <f t="shared" ref="G11" si="16">RANK(F11,F$8:F$16,0)</f>
        <v>5</v>
      </c>
      <c r="H11" s="60">
        <f>VLOOKUP($A11,'Return Data'!$B$7:$R$2292,10,0)</f>
        <v>-0.84319999999999995</v>
      </c>
      <c r="I11" s="61">
        <f t="shared" si="11"/>
        <v>8</v>
      </c>
      <c r="J11" s="60">
        <f>VLOOKUP($A11,'Return Data'!$B$7:$R$2292,11,0)</f>
        <v>4.9062999999999999</v>
      </c>
      <c r="K11" s="61">
        <f t="shared" si="12"/>
        <v>9</v>
      </c>
      <c r="L11" s="60">
        <f>VLOOKUP($A11,'Return Data'!$B$7:$R$2292,12,0)</f>
        <v>-6.7407000000000004</v>
      </c>
      <c r="M11" s="61">
        <f t="shared" ref="M11" si="17">RANK(L11,L$8:L$16,0)</f>
        <v>8</v>
      </c>
      <c r="N11" s="60">
        <f>VLOOKUP($A11,'Return Data'!$B$7:$R$2292,13,0)</f>
        <v>-14.2232</v>
      </c>
      <c r="O11" s="61">
        <f t="shared" ref="O11:O15" si="18">RANK(N11,N$8:N$16,0)</f>
        <v>8</v>
      </c>
      <c r="P11" s="60">
        <f>VLOOKUP($A11,'Return Data'!$B$7:$R$2292,16,0)</f>
        <v>9.2769999999999992</v>
      </c>
      <c r="Q11" s="62">
        <f t="shared" si="15"/>
        <v>7</v>
      </c>
    </row>
    <row r="12" spans="1:17" x14ac:dyDescent="0.3">
      <c r="A12" s="58" t="s">
        <v>1772</v>
      </c>
      <c r="B12" s="59">
        <f>VLOOKUP($A12,'Return Data'!$B$7:$R$2292,3,0)</f>
        <v>44942</v>
      </c>
      <c r="C12" s="60">
        <f>VLOOKUP($A12,'Return Data'!$B$7:$R$2292,4,0)</f>
        <v>12.045</v>
      </c>
      <c r="D12" s="60">
        <f>VLOOKUP($A12,'Return Data'!$B$7:$R$2292,8,0)</f>
        <v>-1.3028999999999999</v>
      </c>
      <c r="E12" s="61">
        <f t="shared" si="5"/>
        <v>5</v>
      </c>
      <c r="F12" s="60">
        <f>VLOOKUP($A12,'Return Data'!$B$7:$R$2292,9,0)</f>
        <v>-1.2786</v>
      </c>
      <c r="G12" s="61">
        <f t="shared" si="6"/>
        <v>3</v>
      </c>
      <c r="H12" s="60">
        <f>VLOOKUP($A12,'Return Data'!$B$7:$R$2292,10,0)</f>
        <v>6.1700999999999997</v>
      </c>
      <c r="I12" s="61">
        <f t="shared" si="11"/>
        <v>1</v>
      </c>
      <c r="J12" s="60">
        <f>VLOOKUP($A12,'Return Data'!$B$7:$R$2292,11,0)</f>
        <v>13.7072</v>
      </c>
      <c r="K12" s="61">
        <f t="shared" si="12"/>
        <v>2</v>
      </c>
      <c r="L12" s="60">
        <f>VLOOKUP($A12,'Return Data'!$B$7:$R$2292,12,0)</f>
        <v>-1.0434000000000001</v>
      </c>
      <c r="M12" s="61">
        <f t="shared" si="13"/>
        <v>6</v>
      </c>
      <c r="N12" s="60">
        <f>VLOOKUP($A12,'Return Data'!$B$7:$R$2292,13,0)</f>
        <v>-5.9352</v>
      </c>
      <c r="O12" s="61">
        <f t="shared" si="18"/>
        <v>4</v>
      </c>
      <c r="P12" s="60">
        <f>VLOOKUP($A12,'Return Data'!$B$7:$R$2292,16,0)</f>
        <v>9.2205999999999992</v>
      </c>
      <c r="Q12" s="62">
        <f t="shared" si="15"/>
        <v>8</v>
      </c>
    </row>
    <row r="13" spans="1:17" x14ac:dyDescent="0.3">
      <c r="A13" s="58" t="s">
        <v>1989</v>
      </c>
      <c r="B13" s="59">
        <f>VLOOKUP($A13,'Return Data'!$B$7:$R$2292,3,0)</f>
        <v>44942</v>
      </c>
      <c r="C13" s="60">
        <f>VLOOKUP($A13,'Return Data'!$B$7:$R$2292,4,0)</f>
        <v>29.991800000000001</v>
      </c>
      <c r="D13" s="60">
        <f>VLOOKUP($A13,'Return Data'!$B$7:$R$2292,8,0)</f>
        <v>-1.0103</v>
      </c>
      <c r="E13" s="61">
        <f t="shared" si="5"/>
        <v>3</v>
      </c>
      <c r="F13" s="60">
        <f>VLOOKUP($A13,'Return Data'!$B$7:$R$2292,9,0)</f>
        <v>-1.6172</v>
      </c>
      <c r="G13" s="61">
        <f t="shared" si="6"/>
        <v>4</v>
      </c>
      <c r="H13" s="60">
        <f>VLOOKUP($A13,'Return Data'!$B$7:$R$2292,10,0)</f>
        <v>4.7858000000000001</v>
      </c>
      <c r="I13" s="61">
        <f t="shared" si="11"/>
        <v>2</v>
      </c>
      <c r="J13" s="60">
        <f>VLOOKUP($A13,'Return Data'!$B$7:$R$2292,11,0)</f>
        <v>10.7689</v>
      </c>
      <c r="K13" s="61">
        <f t="shared" si="12"/>
        <v>3</v>
      </c>
      <c r="L13" s="60">
        <f>VLOOKUP($A13,'Return Data'!$B$7:$R$2292,12,0)</f>
        <v>1.286</v>
      </c>
      <c r="M13" s="61">
        <f t="shared" si="13"/>
        <v>2</v>
      </c>
      <c r="N13" s="60">
        <f>VLOOKUP($A13,'Return Data'!$B$7:$R$2292,13,0)</f>
        <v>-3.2117</v>
      </c>
      <c r="O13" s="61">
        <f t="shared" si="18"/>
        <v>2</v>
      </c>
      <c r="P13" s="60">
        <f>VLOOKUP($A13,'Return Data'!$B$7:$R$2292,16,0)</f>
        <v>14.681100000000001</v>
      </c>
      <c r="Q13" s="62">
        <f t="shared" si="15"/>
        <v>3</v>
      </c>
    </row>
    <row r="14" spans="1:17" x14ac:dyDescent="0.3">
      <c r="A14" s="58" t="s">
        <v>1774</v>
      </c>
      <c r="B14" s="59">
        <f>VLOOKUP($A14,'Return Data'!$B$7:$R$2292,3,0)</f>
        <v>44942</v>
      </c>
      <c r="C14" s="60">
        <f>VLOOKUP($A14,'Return Data'!$B$7:$R$2292,4,0)</f>
        <v>21.937000000000001</v>
      </c>
      <c r="D14" s="60">
        <f>VLOOKUP($A14,'Return Data'!$B$7:$R$2292,8,0)</f>
        <v>-2.0495000000000001</v>
      </c>
      <c r="E14" s="61">
        <f t="shared" si="5"/>
        <v>9</v>
      </c>
      <c r="F14" s="60">
        <f>VLOOKUP($A14,'Return Data'!$B$7:$R$2292,9,0)</f>
        <v>-2.2568000000000001</v>
      </c>
      <c r="G14" s="61">
        <f t="shared" si="6"/>
        <v>7</v>
      </c>
      <c r="H14" s="60">
        <f>VLOOKUP($A14,'Return Data'!$B$7:$R$2292,10,0)</f>
        <v>3.6206</v>
      </c>
      <c r="I14" s="61">
        <f t="shared" si="11"/>
        <v>3</v>
      </c>
      <c r="J14" s="60">
        <f>VLOOKUP($A14,'Return Data'!$B$7:$R$2292,11,0)</f>
        <v>15.2898</v>
      </c>
      <c r="K14" s="61">
        <f t="shared" si="12"/>
        <v>1</v>
      </c>
      <c r="L14" s="60">
        <f>VLOOKUP($A14,'Return Data'!$B$7:$R$2292,12,0)</f>
        <v>2.4293999999999998</v>
      </c>
      <c r="M14" s="61">
        <f t="shared" si="13"/>
        <v>1</v>
      </c>
      <c r="N14" s="60">
        <f>VLOOKUP($A14,'Return Data'!$B$7:$R$2292,13,0)</f>
        <v>7.6017999999999999</v>
      </c>
      <c r="O14" s="61">
        <f t="shared" si="18"/>
        <v>1</v>
      </c>
      <c r="P14" s="60">
        <f>VLOOKUP($A14,'Return Data'!$B$7:$R$2292,16,0)</f>
        <v>42.979599999999998</v>
      </c>
      <c r="Q14" s="62">
        <f t="shared" si="15"/>
        <v>1</v>
      </c>
    </row>
    <row r="15" spans="1:17" x14ac:dyDescent="0.3">
      <c r="A15" s="58" t="s">
        <v>51</v>
      </c>
      <c r="B15" s="59">
        <f>VLOOKUP($A15,'Return Data'!$B$7:$R$2292,3,0)</f>
        <v>44942</v>
      </c>
      <c r="C15" s="60">
        <f>VLOOKUP($A15,'Return Data'!$B$7:$R$2292,4,0)</f>
        <v>16.559999999999999</v>
      </c>
      <c r="D15" s="60">
        <f>VLOOKUP($A15,'Return Data'!$B$7:$R$2292,8,0)</f>
        <v>-0.30099999999999999</v>
      </c>
      <c r="E15" s="61">
        <f t="shared" si="5"/>
        <v>2</v>
      </c>
      <c r="F15" s="60">
        <f>VLOOKUP($A15,'Return Data'!$B$7:$R$2292,9,0)</f>
        <v>-1.1343000000000001</v>
      </c>
      <c r="G15" s="61">
        <f t="shared" si="6"/>
        <v>2</v>
      </c>
      <c r="H15" s="60">
        <f>VLOOKUP($A15,'Return Data'!$B$7:$R$2292,10,0)</f>
        <v>1.6575</v>
      </c>
      <c r="I15" s="61">
        <f t="shared" si="11"/>
        <v>5</v>
      </c>
      <c r="J15" s="60">
        <f>VLOOKUP($A15,'Return Data'!$B$7:$R$2292,11,0)</f>
        <v>7.6722999999999999</v>
      </c>
      <c r="K15" s="61">
        <f t="shared" si="12"/>
        <v>5</v>
      </c>
      <c r="L15" s="60">
        <f>VLOOKUP($A15,'Return Data'!$B$7:$R$2292,12,0)</f>
        <v>-0.1206</v>
      </c>
      <c r="M15" s="61">
        <f t="shared" si="13"/>
        <v>4</v>
      </c>
      <c r="N15" s="60">
        <f>VLOOKUP($A15,'Return Data'!$B$7:$R$2292,13,0)</f>
        <v>-6.3878000000000004</v>
      </c>
      <c r="O15" s="61">
        <f t="shared" si="18"/>
        <v>5</v>
      </c>
      <c r="P15" s="60">
        <f>VLOOKUP($A15,'Return Data'!$B$7:$R$2292,16,0)</f>
        <v>15.4175</v>
      </c>
      <c r="Q15" s="62">
        <f t="shared" si="15"/>
        <v>2</v>
      </c>
    </row>
    <row r="16" spans="1:17" x14ac:dyDescent="0.3">
      <c r="A16" s="58" t="s">
        <v>52</v>
      </c>
      <c r="B16" s="59">
        <f>VLOOKUP($A16,'Return Data'!$B$7:$R$2292,3,0)</f>
        <v>44942</v>
      </c>
      <c r="C16" s="60">
        <f>VLOOKUP($A16,'Return Data'!$B$7:$R$2292,4,0)</f>
        <v>716.04118640490299</v>
      </c>
      <c r="D16" s="60">
        <f>VLOOKUP($A16,'Return Data'!$B$7:$R$2292,8,0)</f>
        <v>-1.3574999999999999</v>
      </c>
      <c r="E16" s="61">
        <f t="shared" si="5"/>
        <v>6</v>
      </c>
      <c r="F16" s="60">
        <f>VLOOKUP($A16,'Return Data'!$B$7:$R$2292,9,0)</f>
        <v>-2.3708</v>
      </c>
      <c r="G16" s="61">
        <f t="shared" si="6"/>
        <v>8</v>
      </c>
      <c r="H16" s="60">
        <f>VLOOKUP($A16,'Return Data'!$B$7:$R$2292,10,0)</f>
        <v>1.4213</v>
      </c>
      <c r="I16" s="61">
        <f t="shared" si="11"/>
        <v>6</v>
      </c>
      <c r="J16" s="60">
        <f>VLOOKUP($A16,'Return Data'!$B$7:$R$2292,11,0)</f>
        <v>7.4320000000000004</v>
      </c>
      <c r="K16" s="61">
        <f t="shared" si="12"/>
        <v>6</v>
      </c>
      <c r="L16" s="60">
        <f>VLOOKUP($A16,'Return Data'!$B$7:$R$2292,12,0)</f>
        <v>-0.76349999999999996</v>
      </c>
      <c r="M16" s="61">
        <f t="shared" si="13"/>
        <v>5</v>
      </c>
      <c r="N16" s="60">
        <f>VLOOKUP($A16,'Return Data'!$B$7:$R$2292,13,0)</f>
        <v>-6.8060999999999998</v>
      </c>
      <c r="O16" s="61">
        <f t="shared" si="14"/>
        <v>6</v>
      </c>
      <c r="P16" s="60">
        <f>VLOOKUP($A16,'Return Data'!$B$7:$R$2292,16,0)</f>
        <v>14.2491</v>
      </c>
      <c r="Q16" s="62">
        <f t="shared" si="15"/>
        <v>4</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-1.2205333333333332</v>
      </c>
      <c r="E18" s="69"/>
      <c r="F18" s="70">
        <f>AVERAGE(F8:F16)</f>
        <v>-1.8615222222222225</v>
      </c>
      <c r="G18" s="69"/>
      <c r="H18" s="70">
        <f>AVERAGE(H8:H16)</f>
        <v>2.0192333333333332</v>
      </c>
      <c r="I18" s="69"/>
      <c r="J18" s="70">
        <f>AVERAGE(J8:J16)</f>
        <v>8.9524777777777782</v>
      </c>
      <c r="K18" s="69"/>
      <c r="L18" s="70">
        <f>AVERAGE(L8:L16)</f>
        <v>-2.0433777777777773</v>
      </c>
      <c r="M18" s="69"/>
      <c r="N18" s="70">
        <f>AVERAGE(N8:N16)</f>
        <v>-7.0615444444444453</v>
      </c>
      <c r="O18" s="69"/>
      <c r="P18" s="70">
        <f>AVERAGE(P8:P16)</f>
        <v>15.658922222222223</v>
      </c>
      <c r="Q18" s="71"/>
    </row>
    <row r="19" spans="1:17" x14ac:dyDescent="0.3">
      <c r="A19" s="68" t="s">
        <v>28</v>
      </c>
      <c r="B19" s="69"/>
      <c r="C19" s="69"/>
      <c r="D19" s="70">
        <f>MIN(D8:D16)</f>
        <v>-2.0495000000000001</v>
      </c>
      <c r="E19" s="69"/>
      <c r="F19" s="70">
        <f>MIN(F8:F16)</f>
        <v>-2.8191999999999999</v>
      </c>
      <c r="G19" s="69"/>
      <c r="H19" s="70">
        <f>MIN(H8:H16)</f>
        <v>-2.4146999999999998</v>
      </c>
      <c r="I19" s="69"/>
      <c r="J19" s="70">
        <f>MIN(J8:J16)</f>
        <v>4.9062999999999999</v>
      </c>
      <c r="K19" s="69"/>
      <c r="L19" s="70">
        <f>MIN(L8:L16)</f>
        <v>-8.7226999999999997</v>
      </c>
      <c r="M19" s="69"/>
      <c r="N19" s="70">
        <f>MIN(N8:N16)</f>
        <v>-17.406600000000001</v>
      </c>
      <c r="O19" s="69"/>
      <c r="P19" s="70">
        <f>MIN(P8:P16)</f>
        <v>7.9969000000000001</v>
      </c>
      <c r="Q19" s="71"/>
    </row>
    <row r="20" spans="1:17" ht="15" thickBot="1" x14ac:dyDescent="0.35">
      <c r="A20" s="72" t="s">
        <v>29</v>
      </c>
      <c r="B20" s="73"/>
      <c r="C20" s="73"/>
      <c r="D20" s="74">
        <f>MAX(D8:D16)</f>
        <v>-0.22439999999999999</v>
      </c>
      <c r="E20" s="73"/>
      <c r="F20" s="74">
        <f>MAX(F8:F16)</f>
        <v>-0.89149999999999996</v>
      </c>
      <c r="G20" s="73"/>
      <c r="H20" s="74">
        <f>MAX(H8:H16)</f>
        <v>6.1700999999999997</v>
      </c>
      <c r="I20" s="73"/>
      <c r="J20" s="74">
        <f>MAX(J8:J16)</f>
        <v>15.2898</v>
      </c>
      <c r="K20" s="73"/>
      <c r="L20" s="74">
        <f>MAX(L8:L16)</f>
        <v>2.4293999999999998</v>
      </c>
      <c r="M20" s="73"/>
      <c r="N20" s="74">
        <f>MAX(N8:N16)</f>
        <v>7.6017999999999999</v>
      </c>
      <c r="O20" s="73"/>
      <c r="P20" s="74">
        <f>MAX(P8:P16)</f>
        <v>42.979599999999998</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1265</v>
      </c>
      <c r="B8" s="59">
        <f>VLOOKUP($A8,'Return Data'!$B$7:$R$2292,3,0)</f>
        <v>44942</v>
      </c>
      <c r="C8" s="60">
        <f>VLOOKUP($A8,'Return Data'!$B$7:$R$2292,4,0)</f>
        <v>42.145000000000003</v>
      </c>
      <c r="D8" s="60">
        <f>VLOOKUP($A8,'Return Data'!$B$7:$R$2292,9,0)</f>
        <v>5.6761999999999997</v>
      </c>
      <c r="E8" s="61">
        <f t="shared" ref="E8:E30" si="0">RANK(D8,D$8:D$30,0)</f>
        <v>19</v>
      </c>
      <c r="F8" s="60">
        <f>VLOOKUP($A8,'Return Data'!$B$7:$R$2292,10,0)</f>
        <v>7.6856999999999998</v>
      </c>
      <c r="G8" s="61">
        <f t="shared" ref="G8:G30" si="1">RANK(F8,F$8:F$30,0)</f>
        <v>18</v>
      </c>
      <c r="H8" s="60">
        <f>VLOOKUP($A8,'Return Data'!$B$7:$R$2292,11,0)</f>
        <v>6.3608000000000002</v>
      </c>
      <c r="I8" s="61">
        <f t="shared" ref="I8:I30" si="2">RANK(H8,H$8:H$30,0)</f>
        <v>7</v>
      </c>
      <c r="J8" s="60">
        <f>VLOOKUP($A8,'Return Data'!$B$7:$R$2292,12,0)</f>
        <v>5.6516999999999999</v>
      </c>
      <c r="K8" s="61">
        <f t="shared" ref="K8:K30" si="3">RANK(J8,J$8:J$30,0)</f>
        <v>3</v>
      </c>
      <c r="L8" s="60">
        <f>VLOOKUP($A8,'Return Data'!$B$7:$R$2292,13,0)</f>
        <v>5.0944000000000003</v>
      </c>
      <c r="M8" s="61">
        <f t="shared" ref="M8:M30" si="4">RANK(L8,L$8:L$30,0)</f>
        <v>3</v>
      </c>
      <c r="N8" s="60">
        <f>VLOOKUP($A8,'Return Data'!$B$7:$R$2292,17,0)</f>
        <v>4.9443000000000001</v>
      </c>
      <c r="O8" s="61">
        <f t="shared" ref="O8:O30" si="5">RANK(N8,N$8:N$30,0)</f>
        <v>6</v>
      </c>
      <c r="P8" s="60">
        <f>VLOOKUP($A8,'Return Data'!$B$7:$R$2292,14,0)</f>
        <v>7.0023</v>
      </c>
      <c r="Q8" s="61">
        <f t="shared" ref="Q8:Q30" si="6">RANK(P8,P$8:P$30,0)</f>
        <v>5</v>
      </c>
      <c r="R8" s="60">
        <f>VLOOKUP($A8,'Return Data'!$B$7:$R$2292,16,0)</f>
        <v>8.7149000000000001</v>
      </c>
      <c r="S8" s="62">
        <f t="shared" ref="S8:S30" si="7">RANK(R8,R$8:R$30,0)</f>
        <v>1</v>
      </c>
    </row>
    <row r="9" spans="1:19" x14ac:dyDescent="0.3">
      <c r="A9" s="77" t="s">
        <v>1266</v>
      </c>
      <c r="B9" s="59">
        <f>VLOOKUP($A9,'Return Data'!$B$7:$R$2292,3,0)</f>
        <v>44942</v>
      </c>
      <c r="C9" s="60">
        <f>VLOOKUP($A9,'Return Data'!$B$7:$R$2292,4,0)</f>
        <v>27.639600000000002</v>
      </c>
      <c r="D9" s="60">
        <f>VLOOKUP($A9,'Return Data'!$B$7:$R$2292,9,0)</f>
        <v>6.7089999999999996</v>
      </c>
      <c r="E9" s="61">
        <f t="shared" si="0"/>
        <v>5</v>
      </c>
      <c r="F9" s="60">
        <f>VLOOKUP($A9,'Return Data'!$B$7:$R$2292,10,0)</f>
        <v>8.2789000000000001</v>
      </c>
      <c r="G9" s="61">
        <f t="shared" si="1"/>
        <v>6</v>
      </c>
      <c r="H9" s="60">
        <f>VLOOKUP($A9,'Return Data'!$B$7:$R$2292,11,0)</f>
        <v>6.2675999999999998</v>
      </c>
      <c r="I9" s="61">
        <f t="shared" si="2"/>
        <v>9</v>
      </c>
      <c r="J9" s="60">
        <f>VLOOKUP($A9,'Return Data'!$B$7:$R$2292,12,0)</f>
        <v>5.2031999999999998</v>
      </c>
      <c r="K9" s="61">
        <f t="shared" si="3"/>
        <v>5</v>
      </c>
      <c r="L9" s="60">
        <f>VLOOKUP($A9,'Return Data'!$B$7:$R$2292,13,0)</f>
        <v>4.5997000000000003</v>
      </c>
      <c r="M9" s="61">
        <f t="shared" si="4"/>
        <v>4</v>
      </c>
      <c r="N9" s="60">
        <f>VLOOKUP($A9,'Return Data'!$B$7:$R$2292,17,0)</f>
        <v>4.5521000000000003</v>
      </c>
      <c r="O9" s="61">
        <f t="shared" si="5"/>
        <v>8</v>
      </c>
      <c r="P9" s="60">
        <f>VLOOKUP($A9,'Return Data'!$B$7:$R$2292,14,0)</f>
        <v>6.4538000000000002</v>
      </c>
      <c r="Q9" s="61">
        <f t="shared" si="6"/>
        <v>8</v>
      </c>
      <c r="R9" s="60">
        <f>VLOOKUP($A9,'Return Data'!$B$7:$R$2292,16,0)</f>
        <v>8.1982999999999997</v>
      </c>
      <c r="S9" s="62">
        <f t="shared" si="7"/>
        <v>3</v>
      </c>
    </row>
    <row r="10" spans="1:19" x14ac:dyDescent="0.3">
      <c r="A10" s="77" t="s">
        <v>1934</v>
      </c>
      <c r="B10" s="59">
        <f>VLOOKUP($A10,'Return Data'!$B$7:$R$2292,3,0)</f>
        <v>44942</v>
      </c>
      <c r="C10" s="60">
        <f>VLOOKUP($A10,'Return Data'!$B$7:$R$2292,4,0)</f>
        <v>25.993099999999998</v>
      </c>
      <c r="D10" s="60">
        <f>VLOOKUP($A10,'Return Data'!$B$7:$R$2292,9,0)</f>
        <v>5.6117999999999997</v>
      </c>
      <c r="E10" s="61">
        <f t="shared" si="0"/>
        <v>20</v>
      </c>
      <c r="F10" s="60">
        <f>VLOOKUP($A10,'Return Data'!$B$7:$R$2292,10,0)</f>
        <v>7.7960000000000003</v>
      </c>
      <c r="G10" s="61">
        <f t="shared" si="1"/>
        <v>16</v>
      </c>
      <c r="H10" s="60">
        <f>VLOOKUP($A10,'Return Data'!$B$7:$R$2292,11,0)</f>
        <v>6.1795</v>
      </c>
      <c r="I10" s="61">
        <f t="shared" si="2"/>
        <v>12</v>
      </c>
      <c r="J10" s="60">
        <f>VLOOKUP($A10,'Return Data'!$B$7:$R$2292,12,0)</f>
        <v>4.4683000000000002</v>
      </c>
      <c r="K10" s="61">
        <f t="shared" si="3"/>
        <v>16</v>
      </c>
      <c r="L10" s="60">
        <f>VLOOKUP($A10,'Return Data'!$B$7:$R$2292,13,0)</f>
        <v>3.8689</v>
      </c>
      <c r="M10" s="61">
        <f t="shared" si="4"/>
        <v>16</v>
      </c>
      <c r="N10" s="60">
        <f>VLOOKUP($A10,'Return Data'!$B$7:$R$2292,17,0)</f>
        <v>4.2778999999999998</v>
      </c>
      <c r="O10" s="61">
        <f t="shared" si="5"/>
        <v>10</v>
      </c>
      <c r="P10" s="60">
        <f>VLOOKUP($A10,'Return Data'!$B$7:$R$2292,14,0)</f>
        <v>5.4515000000000002</v>
      </c>
      <c r="Q10" s="61">
        <f t="shared" si="6"/>
        <v>21</v>
      </c>
      <c r="R10" s="60">
        <f>VLOOKUP($A10,'Return Data'!$B$7:$R$2292,16,0)</f>
        <v>8.0076999999999998</v>
      </c>
      <c r="S10" s="62">
        <f t="shared" si="7"/>
        <v>7</v>
      </c>
    </row>
    <row r="11" spans="1:19" x14ac:dyDescent="0.3">
      <c r="A11" s="77" t="s">
        <v>1983</v>
      </c>
      <c r="B11" s="59">
        <f>VLOOKUP($A11,'Return Data'!$B$7:$R$2292,3,0)</f>
        <v>44942</v>
      </c>
      <c r="C11" s="60">
        <f>VLOOKUP($A11,'Return Data'!$B$7:$R$2292,4,0)</f>
        <v>23.935199999999998</v>
      </c>
      <c r="D11" s="60">
        <f>VLOOKUP($A11,'Return Data'!$B$7:$R$2292,9,0)</f>
        <v>5.5800999999999998</v>
      </c>
      <c r="E11" s="61">
        <f t="shared" si="0"/>
        <v>22</v>
      </c>
      <c r="F11" s="60">
        <f>VLOOKUP($A11,'Return Data'!$B$7:$R$2292,10,0)</f>
        <v>35.717199999999998</v>
      </c>
      <c r="G11" s="61">
        <f t="shared" si="1"/>
        <v>1</v>
      </c>
      <c r="H11" s="60">
        <f>VLOOKUP($A11,'Return Data'!$B$7:$R$2292,11,0)</f>
        <v>19.967099999999999</v>
      </c>
      <c r="I11" s="61">
        <f t="shared" si="2"/>
        <v>1</v>
      </c>
      <c r="J11" s="60">
        <f>VLOOKUP($A11,'Return Data'!$B$7:$R$2292,12,0)</f>
        <v>13.9725</v>
      </c>
      <c r="K11" s="61">
        <f t="shared" si="3"/>
        <v>1</v>
      </c>
      <c r="L11" s="60">
        <f>VLOOKUP($A11,'Return Data'!$B$7:$R$2292,13,0)</f>
        <v>27.5992</v>
      </c>
      <c r="M11" s="61">
        <f t="shared" si="4"/>
        <v>1</v>
      </c>
      <c r="N11" s="60">
        <f>VLOOKUP($A11,'Return Data'!$B$7:$R$2292,17,0)</f>
        <v>15.017200000000001</v>
      </c>
      <c r="O11" s="61">
        <f t="shared" si="5"/>
        <v>1</v>
      </c>
      <c r="P11" s="60">
        <f>VLOOKUP($A11,'Return Data'!$B$7:$R$2292,14,0)</f>
        <v>9.4365000000000006</v>
      </c>
      <c r="Q11" s="61">
        <f t="shared" si="6"/>
        <v>1</v>
      </c>
      <c r="R11" s="60">
        <f>VLOOKUP($A11,'Return Data'!$B$7:$R$2292,16,0)</f>
        <v>6.6466000000000003</v>
      </c>
      <c r="S11" s="62">
        <f t="shared" si="7"/>
        <v>22</v>
      </c>
    </row>
    <row r="12" spans="1:19" x14ac:dyDescent="0.3">
      <c r="A12" s="77" t="s">
        <v>1270</v>
      </c>
      <c r="B12" s="59">
        <f>VLOOKUP($A12,'Return Data'!$B$7:$R$2292,3,0)</f>
        <v>44942</v>
      </c>
      <c r="C12" s="60">
        <f>VLOOKUP($A12,'Return Data'!$B$7:$R$2292,4,0)</f>
        <v>23.085000000000001</v>
      </c>
      <c r="D12" s="60">
        <f>VLOOKUP($A12,'Return Data'!$B$7:$R$2292,9,0)</f>
        <v>6.3586</v>
      </c>
      <c r="E12" s="61">
        <f t="shared" si="0"/>
        <v>11</v>
      </c>
      <c r="F12" s="60">
        <f>VLOOKUP($A12,'Return Data'!$B$7:$R$2292,10,0)</f>
        <v>7.9962999999999997</v>
      </c>
      <c r="G12" s="61">
        <f t="shared" si="1"/>
        <v>13</v>
      </c>
      <c r="H12" s="60">
        <f>VLOOKUP($A12,'Return Data'!$B$7:$R$2292,11,0)</f>
        <v>5.5407999999999999</v>
      </c>
      <c r="I12" s="61">
        <f t="shared" si="2"/>
        <v>20</v>
      </c>
      <c r="J12" s="60">
        <f>VLOOKUP($A12,'Return Data'!$B$7:$R$2292,12,0)</f>
        <v>4.3662999999999998</v>
      </c>
      <c r="K12" s="61">
        <f t="shared" si="3"/>
        <v>18</v>
      </c>
      <c r="L12" s="60">
        <f>VLOOKUP($A12,'Return Data'!$B$7:$R$2292,13,0)</f>
        <v>3.7208000000000001</v>
      </c>
      <c r="M12" s="61">
        <f t="shared" si="4"/>
        <v>17</v>
      </c>
      <c r="N12" s="60">
        <f>VLOOKUP($A12,'Return Data'!$B$7:$R$2292,17,0)</f>
        <v>3.7492999999999999</v>
      </c>
      <c r="O12" s="61">
        <f t="shared" si="5"/>
        <v>21</v>
      </c>
      <c r="P12" s="60">
        <f>VLOOKUP($A12,'Return Data'!$B$7:$R$2292,14,0)</f>
        <v>5.4991000000000003</v>
      </c>
      <c r="Q12" s="61">
        <f t="shared" si="6"/>
        <v>20</v>
      </c>
      <c r="R12" s="60">
        <f>VLOOKUP($A12,'Return Data'!$B$7:$R$2292,16,0)</f>
        <v>7.1898</v>
      </c>
      <c r="S12" s="62">
        <f t="shared" si="7"/>
        <v>18</v>
      </c>
    </row>
    <row r="13" spans="1:19" x14ac:dyDescent="0.3">
      <c r="A13" s="77" t="s">
        <v>1272</v>
      </c>
      <c r="B13" s="59">
        <f>VLOOKUP($A13,'Return Data'!$B$7:$R$2292,3,0)</f>
        <v>44942</v>
      </c>
      <c r="C13" s="60">
        <f>VLOOKUP($A13,'Return Data'!$B$7:$R$2292,4,0)</f>
        <v>41.735100000000003</v>
      </c>
      <c r="D13" s="60">
        <f>VLOOKUP($A13,'Return Data'!$B$7:$R$2292,9,0)</f>
        <v>5.5955000000000004</v>
      </c>
      <c r="E13" s="61">
        <f t="shared" si="0"/>
        <v>21</v>
      </c>
      <c r="F13" s="60">
        <f>VLOOKUP($A13,'Return Data'!$B$7:$R$2292,10,0)</f>
        <v>7.9020999999999999</v>
      </c>
      <c r="G13" s="61">
        <f t="shared" si="1"/>
        <v>15</v>
      </c>
      <c r="H13" s="60">
        <f>VLOOKUP($A13,'Return Data'!$B$7:$R$2292,11,0)</f>
        <v>5.4875999999999996</v>
      </c>
      <c r="I13" s="61">
        <f t="shared" si="2"/>
        <v>21</v>
      </c>
      <c r="J13" s="60">
        <f>VLOOKUP($A13,'Return Data'!$B$7:$R$2292,12,0)</f>
        <v>4.3456000000000001</v>
      </c>
      <c r="K13" s="61">
        <f t="shared" si="3"/>
        <v>19</v>
      </c>
      <c r="L13" s="60">
        <f>VLOOKUP($A13,'Return Data'!$B$7:$R$2292,13,0)</f>
        <v>3.8940000000000001</v>
      </c>
      <c r="M13" s="61">
        <f t="shared" si="4"/>
        <v>15</v>
      </c>
      <c r="N13" s="60">
        <f>VLOOKUP($A13,'Return Data'!$B$7:$R$2292,17,0)</f>
        <v>3.8690000000000002</v>
      </c>
      <c r="O13" s="61">
        <f t="shared" si="5"/>
        <v>18</v>
      </c>
      <c r="P13" s="60">
        <f>VLOOKUP($A13,'Return Data'!$B$7:$R$2292,14,0)</f>
        <v>5.718</v>
      </c>
      <c r="Q13" s="61">
        <f t="shared" si="6"/>
        <v>15</v>
      </c>
      <c r="R13" s="60">
        <f>VLOOKUP($A13,'Return Data'!$B$7:$R$2292,16,0)</f>
        <v>7.8334000000000001</v>
      </c>
      <c r="S13" s="62">
        <f t="shared" si="7"/>
        <v>9</v>
      </c>
    </row>
    <row r="14" spans="1:19" x14ac:dyDescent="0.3">
      <c r="A14" s="77" t="s">
        <v>1282</v>
      </c>
      <c r="B14" s="59">
        <f>VLOOKUP($A14,'Return Data'!$B$7:$R$2292,3,0)</f>
        <v>44942</v>
      </c>
      <c r="C14" s="60">
        <f>VLOOKUP($A14,'Return Data'!$B$7:$R$2292,4,0)</f>
        <v>4856.4125000000004</v>
      </c>
      <c r="D14" s="60">
        <f>VLOOKUP($A14,'Return Data'!$B$7:$R$2292,9,0)</f>
        <v>5.7464000000000004</v>
      </c>
      <c r="E14" s="61">
        <f t="shared" si="0"/>
        <v>18</v>
      </c>
      <c r="F14" s="60">
        <f>VLOOKUP($A14,'Return Data'!$B$7:$R$2292,10,0)</f>
        <v>10.0182</v>
      </c>
      <c r="G14" s="61">
        <f t="shared" si="1"/>
        <v>2</v>
      </c>
      <c r="H14" s="60">
        <f>VLOOKUP($A14,'Return Data'!$B$7:$R$2292,11,0)</f>
        <v>4.7035999999999998</v>
      </c>
      <c r="I14" s="61">
        <f t="shared" si="2"/>
        <v>23</v>
      </c>
      <c r="J14" s="60">
        <f>VLOOKUP($A14,'Return Data'!$B$7:$R$2292,12,0)</f>
        <v>4.3410000000000002</v>
      </c>
      <c r="K14" s="61">
        <f t="shared" si="3"/>
        <v>20</v>
      </c>
      <c r="L14" s="60">
        <f>VLOOKUP($A14,'Return Data'!$B$7:$R$2292,13,0)</f>
        <v>2.8488000000000002</v>
      </c>
      <c r="M14" s="61">
        <f t="shared" si="4"/>
        <v>23</v>
      </c>
      <c r="N14" s="60">
        <f>VLOOKUP($A14,'Return Data'!$B$7:$R$2292,17,0)</f>
        <v>8.4906000000000006</v>
      </c>
      <c r="O14" s="61">
        <f t="shared" si="5"/>
        <v>2</v>
      </c>
      <c r="P14" s="60">
        <f>VLOOKUP($A14,'Return Data'!$B$7:$R$2292,14,0)</f>
        <v>5.5696000000000003</v>
      </c>
      <c r="Q14" s="61">
        <f t="shared" si="6"/>
        <v>19</v>
      </c>
      <c r="R14" s="60">
        <f>VLOOKUP($A14,'Return Data'!$B$7:$R$2292,16,0)</f>
        <v>7.7062999999999997</v>
      </c>
      <c r="S14" s="62">
        <f t="shared" si="7"/>
        <v>12</v>
      </c>
    </row>
    <row r="15" spans="1:19" x14ac:dyDescent="0.3">
      <c r="A15" s="77" t="s">
        <v>1284</v>
      </c>
      <c r="B15" s="59">
        <f>VLOOKUP($A15,'Return Data'!$B$7:$R$2292,3,0)</f>
        <v>44942</v>
      </c>
      <c r="C15" s="60">
        <f>VLOOKUP($A15,'Return Data'!$B$7:$R$2292,4,0)</f>
        <v>27.115400000000001</v>
      </c>
      <c r="D15" s="60">
        <f>VLOOKUP($A15,'Return Data'!$B$7:$R$2292,9,0)</f>
        <v>6.3564999999999996</v>
      </c>
      <c r="E15" s="61">
        <f t="shared" si="0"/>
        <v>12</v>
      </c>
      <c r="F15" s="60">
        <f>VLOOKUP($A15,'Return Data'!$B$7:$R$2292,10,0)</f>
        <v>8.2078000000000007</v>
      </c>
      <c r="G15" s="61">
        <f t="shared" si="1"/>
        <v>9</v>
      </c>
      <c r="H15" s="60">
        <f>VLOOKUP($A15,'Return Data'!$B$7:$R$2292,11,0)</f>
        <v>6.3811</v>
      </c>
      <c r="I15" s="61">
        <f t="shared" si="2"/>
        <v>5</v>
      </c>
      <c r="J15" s="60">
        <f>VLOOKUP($A15,'Return Data'!$B$7:$R$2292,12,0)</f>
        <v>5.1367000000000003</v>
      </c>
      <c r="K15" s="61">
        <f t="shared" si="3"/>
        <v>6</v>
      </c>
      <c r="L15" s="60">
        <f>VLOOKUP($A15,'Return Data'!$B$7:$R$2292,13,0)</f>
        <v>4.2930000000000001</v>
      </c>
      <c r="M15" s="61">
        <f t="shared" si="4"/>
        <v>7</v>
      </c>
      <c r="N15" s="60">
        <f>VLOOKUP($A15,'Return Data'!$B$7:$R$2292,17,0)</f>
        <v>4.3929999999999998</v>
      </c>
      <c r="O15" s="61">
        <f t="shared" si="5"/>
        <v>9</v>
      </c>
      <c r="P15" s="60">
        <f>VLOOKUP($A15,'Return Data'!$B$7:$R$2292,14,0)</f>
        <v>6.5290999999999997</v>
      </c>
      <c r="Q15" s="61">
        <f t="shared" si="6"/>
        <v>6</v>
      </c>
      <c r="R15" s="60">
        <f>VLOOKUP($A15,'Return Data'!$B$7:$R$2292,16,0)</f>
        <v>8.0578000000000003</v>
      </c>
      <c r="S15" s="62">
        <f t="shared" si="7"/>
        <v>5</v>
      </c>
    </row>
    <row r="16" spans="1:19" x14ac:dyDescent="0.3">
      <c r="A16" s="77" t="s">
        <v>1285</v>
      </c>
      <c r="B16" s="59">
        <f>VLOOKUP($A16,'Return Data'!$B$7:$R$2292,3,0)</f>
        <v>44942</v>
      </c>
      <c r="C16" s="60">
        <f>VLOOKUP($A16,'Return Data'!$B$7:$R$2292,4,0)</f>
        <v>23.197099999999999</v>
      </c>
      <c r="D16" s="60">
        <f>VLOOKUP($A16,'Return Data'!$B$7:$R$2292,9,0)</f>
        <v>6.4508999999999999</v>
      </c>
      <c r="E16" s="61">
        <f t="shared" si="0"/>
        <v>9</v>
      </c>
      <c r="F16" s="60">
        <f>VLOOKUP($A16,'Return Data'!$B$7:$R$2292,10,0)</f>
        <v>7.6101999999999999</v>
      </c>
      <c r="G16" s="61">
        <f t="shared" si="1"/>
        <v>21</v>
      </c>
      <c r="H16" s="60">
        <f>VLOOKUP($A16,'Return Data'!$B$7:$R$2292,11,0)</f>
        <v>5.6680000000000001</v>
      </c>
      <c r="I16" s="61">
        <f t="shared" si="2"/>
        <v>18</v>
      </c>
      <c r="J16" s="60">
        <f>VLOOKUP($A16,'Return Data'!$B$7:$R$2292,12,0)</f>
        <v>3.9908000000000001</v>
      </c>
      <c r="K16" s="61">
        <f t="shared" si="3"/>
        <v>22</v>
      </c>
      <c r="L16" s="60">
        <f>VLOOKUP($A16,'Return Data'!$B$7:$R$2292,13,0)</f>
        <v>3.4876</v>
      </c>
      <c r="M16" s="61">
        <f t="shared" si="4"/>
        <v>21</v>
      </c>
      <c r="N16" s="60">
        <f>VLOOKUP($A16,'Return Data'!$B$7:$R$2292,17,0)</f>
        <v>3.6852</v>
      </c>
      <c r="O16" s="61">
        <f t="shared" si="5"/>
        <v>22</v>
      </c>
      <c r="P16" s="60">
        <f>VLOOKUP($A16,'Return Data'!$B$7:$R$2292,14,0)</f>
        <v>5.5894000000000004</v>
      </c>
      <c r="Q16" s="61">
        <f t="shared" si="6"/>
        <v>18</v>
      </c>
      <c r="R16" s="60">
        <f>VLOOKUP($A16,'Return Data'!$B$7:$R$2292,16,0)</f>
        <v>7.6997999999999998</v>
      </c>
      <c r="S16" s="62">
        <f t="shared" si="7"/>
        <v>13</v>
      </c>
    </row>
    <row r="17" spans="1:19" x14ac:dyDescent="0.3">
      <c r="A17" s="77" t="s">
        <v>1287</v>
      </c>
      <c r="B17" s="59">
        <f>VLOOKUP($A17,'Return Data'!$B$7:$R$2292,3,0)</f>
        <v>44942</v>
      </c>
      <c r="C17" s="60">
        <f>VLOOKUP($A17,'Return Data'!$B$7:$R$2292,4,0)</f>
        <v>53.550400000000003</v>
      </c>
      <c r="D17" s="60">
        <f>VLOOKUP($A17,'Return Data'!$B$7:$R$2292,9,0)</f>
        <v>5.8022999999999998</v>
      </c>
      <c r="E17" s="61">
        <f t="shared" si="0"/>
        <v>17</v>
      </c>
      <c r="F17" s="60">
        <f>VLOOKUP($A17,'Return Data'!$B$7:$R$2292,10,0)</f>
        <v>8.1403999999999996</v>
      </c>
      <c r="G17" s="61">
        <f t="shared" si="1"/>
        <v>11</v>
      </c>
      <c r="H17" s="60">
        <f>VLOOKUP($A17,'Return Data'!$B$7:$R$2292,11,0)</f>
        <v>7.8407999999999998</v>
      </c>
      <c r="I17" s="61">
        <f t="shared" si="2"/>
        <v>2</v>
      </c>
      <c r="J17" s="60">
        <f>VLOOKUP($A17,'Return Data'!$B$7:$R$2292,12,0)</f>
        <v>6.8068</v>
      </c>
      <c r="K17" s="61">
        <f t="shared" si="3"/>
        <v>2</v>
      </c>
      <c r="L17" s="60">
        <f>VLOOKUP($A17,'Return Data'!$B$7:$R$2292,13,0)</f>
        <v>5.7735000000000003</v>
      </c>
      <c r="M17" s="61">
        <f t="shared" si="4"/>
        <v>2</v>
      </c>
      <c r="N17" s="60">
        <f>VLOOKUP($A17,'Return Data'!$B$7:$R$2292,17,0)</f>
        <v>5.1925999999999997</v>
      </c>
      <c r="O17" s="61">
        <f t="shared" si="5"/>
        <v>5</v>
      </c>
      <c r="P17" s="60">
        <f>VLOOKUP($A17,'Return Data'!$B$7:$R$2292,14,0)</f>
        <v>7.1386000000000003</v>
      </c>
      <c r="Q17" s="61">
        <f t="shared" si="6"/>
        <v>4</v>
      </c>
      <c r="R17" s="60">
        <f>VLOOKUP($A17,'Return Data'!$B$7:$R$2292,16,0)</f>
        <v>8.5721000000000007</v>
      </c>
      <c r="S17" s="62">
        <f t="shared" si="7"/>
        <v>2</v>
      </c>
    </row>
    <row r="18" spans="1:19" x14ac:dyDescent="0.3">
      <c r="A18" s="77" t="s">
        <v>1289</v>
      </c>
      <c r="B18" s="59">
        <f>VLOOKUP($A18,'Return Data'!$B$7:$R$2292,3,0)</f>
        <v>44942</v>
      </c>
      <c r="C18" s="60">
        <f>VLOOKUP($A18,'Return Data'!$B$7:$R$2292,4,0)</f>
        <v>24.8993</v>
      </c>
      <c r="D18" s="60">
        <f>VLOOKUP($A18,'Return Data'!$B$7:$R$2292,9,0)</f>
        <v>6.0457999999999998</v>
      </c>
      <c r="E18" s="61">
        <f t="shared" si="0"/>
        <v>13</v>
      </c>
      <c r="F18" s="60">
        <f>VLOOKUP($A18,'Return Data'!$B$7:$R$2292,10,0)</f>
        <v>8.2985000000000007</v>
      </c>
      <c r="G18" s="61">
        <f t="shared" si="1"/>
        <v>5</v>
      </c>
      <c r="H18" s="60">
        <f>VLOOKUP($A18,'Return Data'!$B$7:$R$2292,11,0)</f>
        <v>6.3930999999999996</v>
      </c>
      <c r="I18" s="61">
        <f t="shared" si="2"/>
        <v>3</v>
      </c>
      <c r="J18" s="60">
        <f>VLOOKUP($A18,'Return Data'!$B$7:$R$2292,12,0)</f>
        <v>4.7701000000000002</v>
      </c>
      <c r="K18" s="61">
        <f t="shared" si="3"/>
        <v>10</v>
      </c>
      <c r="L18" s="60">
        <f>VLOOKUP($A18,'Return Data'!$B$7:$R$2292,13,0)</f>
        <v>3.9523999999999999</v>
      </c>
      <c r="M18" s="61">
        <f t="shared" si="4"/>
        <v>14</v>
      </c>
      <c r="N18" s="60">
        <f>VLOOKUP($A18,'Return Data'!$B$7:$R$2292,17,0)</f>
        <v>8.1402999999999999</v>
      </c>
      <c r="O18" s="61">
        <f t="shared" si="5"/>
        <v>3</v>
      </c>
      <c r="P18" s="60">
        <f>VLOOKUP($A18,'Return Data'!$B$7:$R$2292,14,0)</f>
        <v>8.7349999999999994</v>
      </c>
      <c r="Q18" s="61">
        <f t="shared" si="6"/>
        <v>2</v>
      </c>
      <c r="R18" s="60">
        <f>VLOOKUP($A18,'Return Data'!$B$7:$R$2292,16,0)</f>
        <v>7.7633000000000001</v>
      </c>
      <c r="S18" s="62">
        <f t="shared" si="7"/>
        <v>11</v>
      </c>
    </row>
    <row r="19" spans="1:19" x14ac:dyDescent="0.3">
      <c r="A19" s="77" t="s">
        <v>1290</v>
      </c>
      <c r="B19" s="59">
        <f>VLOOKUP($A19,'Return Data'!$B$7:$R$2292,3,0)</f>
        <v>44942</v>
      </c>
      <c r="C19" s="60">
        <f>VLOOKUP($A19,'Return Data'!$B$7:$R$2292,4,0)</f>
        <v>50.342500000000001</v>
      </c>
      <c r="D19" s="60">
        <f>VLOOKUP($A19,'Return Data'!$B$7:$R$2292,9,0)</f>
        <v>6.9306999999999999</v>
      </c>
      <c r="E19" s="61">
        <f t="shared" si="0"/>
        <v>3</v>
      </c>
      <c r="F19" s="60">
        <f>VLOOKUP($A19,'Return Data'!$B$7:$R$2292,10,0)</f>
        <v>8.9943000000000008</v>
      </c>
      <c r="G19" s="61">
        <f t="shared" si="1"/>
        <v>3</v>
      </c>
      <c r="H19" s="60">
        <f>VLOOKUP($A19,'Return Data'!$B$7:$R$2292,11,0)</f>
        <v>6.1367000000000003</v>
      </c>
      <c r="I19" s="61">
        <f t="shared" si="2"/>
        <v>13</v>
      </c>
      <c r="J19" s="60">
        <f>VLOOKUP($A19,'Return Data'!$B$7:$R$2292,12,0)</f>
        <v>4.5330000000000004</v>
      </c>
      <c r="K19" s="61">
        <f t="shared" si="3"/>
        <v>15</v>
      </c>
      <c r="L19" s="60">
        <f>VLOOKUP($A19,'Return Data'!$B$7:$R$2292,13,0)</f>
        <v>3.6855000000000002</v>
      </c>
      <c r="M19" s="61">
        <f t="shared" si="4"/>
        <v>19</v>
      </c>
      <c r="N19" s="60">
        <f>VLOOKUP($A19,'Return Data'!$B$7:$R$2292,17,0)</f>
        <v>3.9098000000000002</v>
      </c>
      <c r="O19" s="61">
        <f t="shared" si="5"/>
        <v>17</v>
      </c>
      <c r="P19" s="60">
        <f>VLOOKUP($A19,'Return Data'!$B$7:$R$2292,14,0)</f>
        <v>5.7728999999999999</v>
      </c>
      <c r="Q19" s="61">
        <f t="shared" si="6"/>
        <v>13</v>
      </c>
      <c r="R19" s="60">
        <f>VLOOKUP($A19,'Return Data'!$B$7:$R$2292,16,0)</f>
        <v>7.8456000000000001</v>
      </c>
      <c r="S19" s="62">
        <f t="shared" si="7"/>
        <v>8</v>
      </c>
    </row>
    <row r="20" spans="1:19" x14ac:dyDescent="0.3">
      <c r="A20" s="77" t="s">
        <v>1292</v>
      </c>
      <c r="B20" s="59">
        <f>VLOOKUP($A20,'Return Data'!$B$7:$R$2292,3,0)</f>
        <v>44942</v>
      </c>
      <c r="C20" s="60">
        <f>VLOOKUP($A20,'Return Data'!$B$7:$R$2292,4,0)</f>
        <v>1985.1013</v>
      </c>
      <c r="D20" s="60">
        <f>VLOOKUP($A20,'Return Data'!$B$7:$R$2292,9,0)</f>
        <v>6.6051000000000002</v>
      </c>
      <c r="E20" s="61">
        <f t="shared" si="0"/>
        <v>6</v>
      </c>
      <c r="F20" s="60">
        <f>VLOOKUP($A20,'Return Data'!$B$7:$R$2292,10,0)</f>
        <v>8.2253000000000007</v>
      </c>
      <c r="G20" s="61">
        <f t="shared" si="1"/>
        <v>8</v>
      </c>
      <c r="H20" s="60">
        <f>VLOOKUP($A20,'Return Data'!$B$7:$R$2292,11,0)</f>
        <v>6.3327999999999998</v>
      </c>
      <c r="I20" s="61">
        <f t="shared" si="2"/>
        <v>8</v>
      </c>
      <c r="J20" s="60">
        <f>VLOOKUP($A20,'Return Data'!$B$7:$R$2292,12,0)</f>
        <v>4.4173</v>
      </c>
      <c r="K20" s="61">
        <f t="shared" si="3"/>
        <v>17</v>
      </c>
      <c r="L20" s="60">
        <f>VLOOKUP($A20,'Return Data'!$B$7:$R$2292,13,0)</f>
        <v>3.6966999999999999</v>
      </c>
      <c r="M20" s="61">
        <f t="shared" si="4"/>
        <v>18</v>
      </c>
      <c r="N20" s="60">
        <f>VLOOKUP($A20,'Return Data'!$B$7:$R$2292,17,0)</f>
        <v>3.8117999999999999</v>
      </c>
      <c r="O20" s="61">
        <f t="shared" si="5"/>
        <v>19</v>
      </c>
      <c r="P20" s="60">
        <f>VLOOKUP($A20,'Return Data'!$B$7:$R$2292,14,0)</f>
        <v>4.9820000000000002</v>
      </c>
      <c r="Q20" s="61">
        <f t="shared" si="6"/>
        <v>23</v>
      </c>
      <c r="R20" s="60">
        <f>VLOOKUP($A20,'Return Data'!$B$7:$R$2292,16,0)</f>
        <v>7.5888999999999998</v>
      </c>
      <c r="S20" s="62">
        <f t="shared" si="7"/>
        <v>14</v>
      </c>
    </row>
    <row r="21" spans="1:19" x14ac:dyDescent="0.3">
      <c r="A21" s="77" t="s">
        <v>1294</v>
      </c>
      <c r="B21" s="59">
        <f>VLOOKUP($A21,'Return Data'!$B$7:$R$2292,3,0)</f>
        <v>44942</v>
      </c>
      <c r="C21" s="60">
        <f>VLOOKUP($A21,'Return Data'!$B$7:$R$2292,4,0)</f>
        <v>3251.2570999999998</v>
      </c>
      <c r="D21" s="60">
        <f>VLOOKUP($A21,'Return Data'!$B$7:$R$2292,9,0)</f>
        <v>6.4363000000000001</v>
      </c>
      <c r="E21" s="61">
        <f t="shared" si="0"/>
        <v>10</v>
      </c>
      <c r="F21" s="60">
        <f>VLOOKUP($A21,'Return Data'!$B$7:$R$2292,10,0)</f>
        <v>7.7720000000000002</v>
      </c>
      <c r="G21" s="61">
        <f t="shared" si="1"/>
        <v>17</v>
      </c>
      <c r="H21" s="60">
        <f>VLOOKUP($A21,'Return Data'!$B$7:$R$2292,11,0)</f>
        <v>5.5582000000000003</v>
      </c>
      <c r="I21" s="61">
        <f t="shared" si="2"/>
        <v>19</v>
      </c>
      <c r="J21" s="60">
        <f>VLOOKUP($A21,'Return Data'!$B$7:$R$2292,12,0)</f>
        <v>4.0965999999999996</v>
      </c>
      <c r="K21" s="61">
        <f t="shared" si="3"/>
        <v>21</v>
      </c>
      <c r="L21" s="60">
        <f>VLOOKUP($A21,'Return Data'!$B$7:$R$2292,13,0)</f>
        <v>3.6526000000000001</v>
      </c>
      <c r="M21" s="61">
        <f t="shared" si="4"/>
        <v>20</v>
      </c>
      <c r="N21" s="60">
        <f>VLOOKUP($A21,'Return Data'!$B$7:$R$2292,17,0)</f>
        <v>3.7555999999999998</v>
      </c>
      <c r="O21" s="61">
        <f t="shared" si="5"/>
        <v>20</v>
      </c>
      <c r="P21" s="60">
        <f>VLOOKUP($A21,'Return Data'!$B$7:$R$2292,14,0)</f>
        <v>5.6913999999999998</v>
      </c>
      <c r="Q21" s="61">
        <f t="shared" si="6"/>
        <v>17</v>
      </c>
      <c r="R21" s="60">
        <f>VLOOKUP($A21,'Return Data'!$B$7:$R$2292,16,0)</f>
        <v>7.5679999999999996</v>
      </c>
      <c r="S21" s="62">
        <f t="shared" si="7"/>
        <v>15</v>
      </c>
    </row>
    <row r="22" spans="1:19" x14ac:dyDescent="0.3">
      <c r="A22" s="77" t="s">
        <v>1298</v>
      </c>
      <c r="B22" s="59">
        <f>VLOOKUP($A22,'Return Data'!$B$7:$R$2292,3,0)</f>
        <v>44942</v>
      </c>
      <c r="C22" s="60">
        <f>VLOOKUP($A22,'Return Data'!$B$7:$R$2292,4,0)</f>
        <v>47.1389</v>
      </c>
      <c r="D22" s="60">
        <f>VLOOKUP($A22,'Return Data'!$B$7:$R$2292,9,0)</f>
        <v>5.4679000000000002</v>
      </c>
      <c r="E22" s="61">
        <f t="shared" si="0"/>
        <v>23</v>
      </c>
      <c r="F22" s="60">
        <f>VLOOKUP($A22,'Return Data'!$B$7:$R$2292,10,0)</f>
        <v>8.1906999999999996</v>
      </c>
      <c r="G22" s="61">
        <f t="shared" si="1"/>
        <v>10</v>
      </c>
      <c r="H22" s="60">
        <f>VLOOKUP($A22,'Return Data'!$B$7:$R$2292,11,0)</f>
        <v>6.3921000000000001</v>
      </c>
      <c r="I22" s="61">
        <f t="shared" si="2"/>
        <v>4</v>
      </c>
      <c r="J22" s="60">
        <f>VLOOKUP($A22,'Return Data'!$B$7:$R$2292,12,0)</f>
        <v>4.7807000000000004</v>
      </c>
      <c r="K22" s="61">
        <f t="shared" si="3"/>
        <v>9</v>
      </c>
      <c r="L22" s="60">
        <f>VLOOKUP($A22,'Return Data'!$B$7:$R$2292,13,0)</f>
        <v>4.1064999999999996</v>
      </c>
      <c r="M22" s="61">
        <f t="shared" si="4"/>
        <v>12</v>
      </c>
      <c r="N22" s="60">
        <f>VLOOKUP($A22,'Return Data'!$B$7:$R$2292,17,0)</f>
        <v>4.2028999999999996</v>
      </c>
      <c r="O22" s="61">
        <f t="shared" si="5"/>
        <v>12</v>
      </c>
      <c r="P22" s="60">
        <f>VLOOKUP($A22,'Return Data'!$B$7:$R$2292,14,0)</f>
        <v>6.2081</v>
      </c>
      <c r="Q22" s="61">
        <f t="shared" si="6"/>
        <v>9</v>
      </c>
      <c r="R22" s="60">
        <f>VLOOKUP($A22,'Return Data'!$B$7:$R$2292,16,0)</f>
        <v>8.0548000000000002</v>
      </c>
      <c r="S22" s="62">
        <f t="shared" si="7"/>
        <v>6</v>
      </c>
    </row>
    <row r="23" spans="1:19" x14ac:dyDescent="0.3">
      <c r="A23" s="77" t="s">
        <v>1299</v>
      </c>
      <c r="B23" s="59">
        <f>VLOOKUP($A23,'Return Data'!$B$7:$R$2292,3,0)</f>
        <v>44942</v>
      </c>
      <c r="C23" s="60">
        <f>VLOOKUP($A23,'Return Data'!$B$7:$R$2292,4,0)</f>
        <v>12.8017</v>
      </c>
      <c r="D23" s="60">
        <f>VLOOKUP($A23,'Return Data'!$B$7:$R$2292,9,0)</f>
        <v>6.5852000000000004</v>
      </c>
      <c r="E23" s="61">
        <f t="shared" si="0"/>
        <v>7</v>
      </c>
      <c r="F23" s="60">
        <f>VLOOKUP($A23,'Return Data'!$B$7:$R$2292,10,0)</f>
        <v>7.5194999999999999</v>
      </c>
      <c r="G23" s="61">
        <f t="shared" si="1"/>
        <v>22</v>
      </c>
      <c r="H23" s="60">
        <f>VLOOKUP($A23,'Return Data'!$B$7:$R$2292,11,0)</f>
        <v>5.3959999999999999</v>
      </c>
      <c r="I23" s="61">
        <f t="shared" si="2"/>
        <v>22</v>
      </c>
      <c r="J23" s="60">
        <f>VLOOKUP($A23,'Return Data'!$B$7:$R$2292,12,0)</f>
        <v>3.7578</v>
      </c>
      <c r="K23" s="61">
        <f t="shared" si="3"/>
        <v>23</v>
      </c>
      <c r="L23" s="60">
        <f>VLOOKUP($A23,'Return Data'!$B$7:$R$2292,13,0)</f>
        <v>3.4085000000000001</v>
      </c>
      <c r="M23" s="61">
        <f t="shared" si="4"/>
        <v>22</v>
      </c>
      <c r="N23" s="60">
        <f>VLOOKUP($A23,'Return Data'!$B$7:$R$2292,17,0)</f>
        <v>3.5367999999999999</v>
      </c>
      <c r="O23" s="61">
        <f t="shared" si="5"/>
        <v>23</v>
      </c>
      <c r="P23" s="60">
        <f>VLOOKUP($A23,'Return Data'!$B$7:$R$2292,14,0)</f>
        <v>5.2641999999999998</v>
      </c>
      <c r="Q23" s="61">
        <f t="shared" si="6"/>
        <v>22</v>
      </c>
      <c r="R23" s="60">
        <f>VLOOKUP($A23,'Return Data'!$B$7:$R$2292,16,0)</f>
        <v>6.4377000000000004</v>
      </c>
      <c r="S23" s="62">
        <f t="shared" si="7"/>
        <v>23</v>
      </c>
    </row>
    <row r="24" spans="1:19" x14ac:dyDescent="0.3">
      <c r="A24" s="77" t="s">
        <v>1301</v>
      </c>
      <c r="B24" s="59">
        <f>VLOOKUP($A24,'Return Data'!$B$7:$R$2292,3,0)</f>
        <v>44942</v>
      </c>
      <c r="C24" s="60">
        <f>VLOOKUP($A24,'Return Data'!$B$7:$R$2292,4,0)</f>
        <v>13.722899999999999</v>
      </c>
      <c r="D24" s="60">
        <f>VLOOKUP($A24,'Return Data'!$B$7:$R$2292,9,0)</f>
        <v>5.9588000000000001</v>
      </c>
      <c r="E24" s="61">
        <f t="shared" si="0"/>
        <v>14</v>
      </c>
      <c r="F24" s="60">
        <f>VLOOKUP($A24,'Return Data'!$B$7:$R$2292,10,0)</f>
        <v>7.6725000000000003</v>
      </c>
      <c r="G24" s="61">
        <f t="shared" si="1"/>
        <v>20</v>
      </c>
      <c r="H24" s="60">
        <f>VLOOKUP($A24,'Return Data'!$B$7:$R$2292,11,0)</f>
        <v>5.9114000000000004</v>
      </c>
      <c r="I24" s="61">
        <f t="shared" si="2"/>
        <v>16</v>
      </c>
      <c r="J24" s="60">
        <f>VLOOKUP($A24,'Return Data'!$B$7:$R$2292,12,0)</f>
        <v>4.7404000000000002</v>
      </c>
      <c r="K24" s="61">
        <f t="shared" si="3"/>
        <v>12</v>
      </c>
      <c r="L24" s="60">
        <f>VLOOKUP($A24,'Return Data'!$B$7:$R$2292,13,0)</f>
        <v>4.1635</v>
      </c>
      <c r="M24" s="61">
        <f t="shared" si="4"/>
        <v>11</v>
      </c>
      <c r="N24" s="60">
        <f>VLOOKUP($A24,'Return Data'!$B$7:$R$2292,17,0)</f>
        <v>4.2337999999999996</v>
      </c>
      <c r="O24" s="61">
        <f t="shared" si="5"/>
        <v>11</v>
      </c>
      <c r="P24" s="60">
        <f>VLOOKUP($A24,'Return Data'!$B$7:$R$2292,14,0)</f>
        <v>5.7629000000000001</v>
      </c>
      <c r="Q24" s="61">
        <f t="shared" si="6"/>
        <v>14</v>
      </c>
      <c r="R24" s="60">
        <f>VLOOKUP($A24,'Return Data'!$B$7:$R$2292,16,0)</f>
        <v>6.7557999999999998</v>
      </c>
      <c r="S24" s="62">
        <f t="shared" si="7"/>
        <v>21</v>
      </c>
    </row>
    <row r="25" spans="1:19" x14ac:dyDescent="0.3">
      <c r="A25" s="77" t="s">
        <v>1303</v>
      </c>
      <c r="B25" s="59">
        <f>VLOOKUP($A25,'Return Data'!$B$7:$R$2292,3,0)</f>
        <v>44942</v>
      </c>
      <c r="C25" s="60">
        <f>VLOOKUP($A25,'Return Data'!$B$7:$R$2292,4,0)</f>
        <v>46.955199999999998</v>
      </c>
      <c r="D25" s="60">
        <f>VLOOKUP($A25,'Return Data'!$B$7:$R$2292,9,0)</f>
        <v>5.9401000000000002</v>
      </c>
      <c r="E25" s="61">
        <f t="shared" si="0"/>
        <v>15</v>
      </c>
      <c r="F25" s="60">
        <f>VLOOKUP($A25,'Return Data'!$B$7:$R$2292,10,0)</f>
        <v>8.5427</v>
      </c>
      <c r="G25" s="61">
        <f t="shared" si="1"/>
        <v>4</v>
      </c>
      <c r="H25" s="60">
        <f>VLOOKUP($A25,'Return Data'!$B$7:$R$2292,11,0)</f>
        <v>6.2309000000000001</v>
      </c>
      <c r="I25" s="61">
        <f t="shared" si="2"/>
        <v>10</v>
      </c>
      <c r="J25" s="60">
        <f>VLOOKUP($A25,'Return Data'!$B$7:$R$2292,12,0)</f>
        <v>4.7538</v>
      </c>
      <c r="K25" s="61">
        <f t="shared" si="3"/>
        <v>11</v>
      </c>
      <c r="L25" s="60">
        <f>VLOOKUP($A25,'Return Data'!$B$7:$R$2292,13,0)</f>
        <v>4.2019000000000002</v>
      </c>
      <c r="M25" s="61">
        <f t="shared" si="4"/>
        <v>10</v>
      </c>
      <c r="N25" s="60">
        <f>VLOOKUP($A25,'Return Data'!$B$7:$R$2292,17,0)</f>
        <v>4.8803999999999998</v>
      </c>
      <c r="O25" s="61">
        <f t="shared" si="5"/>
        <v>7</v>
      </c>
      <c r="P25" s="60">
        <f>VLOOKUP($A25,'Return Data'!$B$7:$R$2292,14,0)</f>
        <v>6.5101000000000004</v>
      </c>
      <c r="Q25" s="61">
        <f t="shared" si="6"/>
        <v>7</v>
      </c>
      <c r="R25" s="60">
        <f>VLOOKUP($A25,'Return Data'!$B$7:$R$2292,16,0)</f>
        <v>8.1273999999999997</v>
      </c>
      <c r="S25" s="62">
        <f t="shared" si="7"/>
        <v>4</v>
      </c>
    </row>
    <row r="26" spans="1:19" x14ac:dyDescent="0.3">
      <c r="A26" s="77" t="s">
        <v>1892</v>
      </c>
      <c r="B26" s="59">
        <f>VLOOKUP($A26,'Return Data'!$B$7:$R$2292,3,0)</f>
        <v>44942</v>
      </c>
      <c r="C26" s="60">
        <f>VLOOKUP($A26,'Return Data'!$B$7:$R$2292,4,0)</f>
        <v>40.970100000000002</v>
      </c>
      <c r="D26" s="60">
        <f>VLOOKUP($A26,'Return Data'!$B$7:$R$2292,9,0)</f>
        <v>6.9756999999999998</v>
      </c>
      <c r="E26" s="61">
        <f t="shared" si="0"/>
        <v>2</v>
      </c>
      <c r="F26" s="60">
        <f>VLOOKUP($A26,'Return Data'!$B$7:$R$2292,10,0)</f>
        <v>7.4641000000000002</v>
      </c>
      <c r="G26" s="61">
        <f t="shared" si="1"/>
        <v>23</v>
      </c>
      <c r="H26" s="60">
        <f>VLOOKUP($A26,'Return Data'!$B$7:$R$2292,11,0)</f>
        <v>6.0793999999999997</v>
      </c>
      <c r="I26" s="61">
        <f t="shared" si="2"/>
        <v>14</v>
      </c>
      <c r="J26" s="60">
        <f>VLOOKUP($A26,'Return Data'!$B$7:$R$2292,12,0)</f>
        <v>4.9607000000000001</v>
      </c>
      <c r="K26" s="61">
        <f t="shared" si="3"/>
        <v>7</v>
      </c>
      <c r="L26" s="60">
        <f>VLOOKUP($A26,'Return Data'!$B$7:$R$2292,13,0)</f>
        <v>4.2836999999999996</v>
      </c>
      <c r="M26" s="61">
        <f t="shared" si="4"/>
        <v>8</v>
      </c>
      <c r="N26" s="60">
        <f>VLOOKUP($A26,'Return Data'!$B$7:$R$2292,17,0)</f>
        <v>4.1573000000000002</v>
      </c>
      <c r="O26" s="61">
        <f t="shared" si="5"/>
        <v>14</v>
      </c>
      <c r="P26" s="60">
        <f>VLOOKUP($A26,'Return Data'!$B$7:$R$2292,14,0)</f>
        <v>5.6931000000000003</v>
      </c>
      <c r="Q26" s="61">
        <f t="shared" si="6"/>
        <v>16</v>
      </c>
      <c r="R26" s="60">
        <f>VLOOKUP($A26,'Return Data'!$B$7:$R$2292,16,0)</f>
        <v>7.1002999999999998</v>
      </c>
      <c r="S26" s="62">
        <f t="shared" si="7"/>
        <v>19</v>
      </c>
    </row>
    <row r="27" spans="1:19" x14ac:dyDescent="0.3">
      <c r="A27" s="77" t="s">
        <v>1304</v>
      </c>
      <c r="B27" s="59">
        <f>VLOOKUP($A27,'Return Data'!$B$7:$R$2292,3,0)</f>
        <v>44942</v>
      </c>
      <c r="C27" s="60">
        <f>VLOOKUP($A27,'Return Data'!$B$7:$R$2292,4,0)</f>
        <v>28.126000000000001</v>
      </c>
      <c r="D27" s="60">
        <f>VLOOKUP($A27,'Return Data'!$B$7:$R$2292,9,0)</f>
        <v>5.8350999999999997</v>
      </c>
      <c r="E27" s="61">
        <f t="shared" si="0"/>
        <v>16</v>
      </c>
      <c r="F27" s="60">
        <f>VLOOKUP($A27,'Return Data'!$B$7:$R$2292,10,0)</f>
        <v>8.2421000000000006</v>
      </c>
      <c r="G27" s="61">
        <f t="shared" si="1"/>
        <v>7</v>
      </c>
      <c r="H27" s="60">
        <f>VLOOKUP($A27,'Return Data'!$B$7:$R$2292,11,0)</f>
        <v>5.9561000000000002</v>
      </c>
      <c r="I27" s="61">
        <f t="shared" si="2"/>
        <v>15</v>
      </c>
      <c r="J27" s="60">
        <f>VLOOKUP($A27,'Return Data'!$B$7:$R$2292,12,0)</f>
        <v>4.6872999999999996</v>
      </c>
      <c r="K27" s="61">
        <f t="shared" si="3"/>
        <v>13</v>
      </c>
      <c r="L27" s="60">
        <f>VLOOKUP($A27,'Return Data'!$B$7:$R$2292,13,0)</f>
        <v>4.2279</v>
      </c>
      <c r="M27" s="61">
        <f t="shared" si="4"/>
        <v>9</v>
      </c>
      <c r="N27" s="60">
        <f>VLOOKUP($A27,'Return Data'!$B$7:$R$2292,17,0)</f>
        <v>3.9620000000000002</v>
      </c>
      <c r="O27" s="61">
        <f t="shared" si="5"/>
        <v>16</v>
      </c>
      <c r="P27" s="60">
        <f>VLOOKUP($A27,'Return Data'!$B$7:$R$2292,14,0)</f>
        <v>5.8423999999999996</v>
      </c>
      <c r="Q27" s="61">
        <f t="shared" si="6"/>
        <v>12</v>
      </c>
      <c r="R27" s="60">
        <f>VLOOKUP($A27,'Return Data'!$B$7:$R$2292,16,0)</f>
        <v>7.8105000000000002</v>
      </c>
      <c r="S27" s="62">
        <f t="shared" si="7"/>
        <v>10</v>
      </c>
    </row>
    <row r="28" spans="1:19" x14ac:dyDescent="0.3">
      <c r="A28" s="77" t="s">
        <v>1871</v>
      </c>
      <c r="B28" s="59">
        <f>VLOOKUP($A28,'Return Data'!$B$7:$R$2292,3,0)</f>
        <v>44942</v>
      </c>
      <c r="C28" s="60">
        <f>VLOOKUP($A28,'Return Data'!$B$7:$R$2292,4,0)</f>
        <v>39.414700000000003</v>
      </c>
      <c r="D28" s="60">
        <f>VLOOKUP($A28,'Return Data'!$B$7:$R$2292,9,0)</f>
        <v>6.5122</v>
      </c>
      <c r="E28" s="61">
        <f t="shared" si="0"/>
        <v>8</v>
      </c>
      <c r="F28" s="60">
        <f>VLOOKUP($A28,'Return Data'!$B$7:$R$2292,10,0)</f>
        <v>7.9162999999999997</v>
      </c>
      <c r="G28" s="61">
        <f t="shared" si="1"/>
        <v>14</v>
      </c>
      <c r="H28" s="60">
        <f>VLOOKUP($A28,'Return Data'!$B$7:$R$2292,11,0)</f>
        <v>6.2305999999999999</v>
      </c>
      <c r="I28" s="61">
        <f t="shared" si="2"/>
        <v>11</v>
      </c>
      <c r="J28" s="60">
        <f>VLOOKUP($A28,'Return Data'!$B$7:$R$2292,12,0)</f>
        <v>4.8263999999999996</v>
      </c>
      <c r="K28" s="61">
        <f t="shared" si="3"/>
        <v>8</v>
      </c>
      <c r="L28" s="60">
        <f>VLOOKUP($A28,'Return Data'!$B$7:$R$2292,13,0)</f>
        <v>4.3868999999999998</v>
      </c>
      <c r="M28" s="61">
        <f t="shared" si="4"/>
        <v>6</v>
      </c>
      <c r="N28" s="60">
        <f>VLOOKUP($A28,'Return Data'!$B$7:$R$2292,17,0)</f>
        <v>4.2001999999999997</v>
      </c>
      <c r="O28" s="61">
        <f t="shared" si="5"/>
        <v>13</v>
      </c>
      <c r="P28" s="60">
        <f>VLOOKUP($A28,'Return Data'!$B$7:$R$2292,14,0)</f>
        <v>6.1325000000000003</v>
      </c>
      <c r="Q28" s="61">
        <f t="shared" si="6"/>
        <v>10</v>
      </c>
      <c r="R28" s="60">
        <f>VLOOKUP($A28,'Return Data'!$B$7:$R$2292,16,0)</f>
        <v>6.8727</v>
      </c>
      <c r="S28" s="62">
        <f t="shared" si="7"/>
        <v>20</v>
      </c>
    </row>
    <row r="29" spans="1:19" x14ac:dyDescent="0.3">
      <c r="A29" s="77" t="s">
        <v>1309</v>
      </c>
      <c r="B29" s="59">
        <f>VLOOKUP($A29,'Return Data'!$B$7:$R$2292,3,0)</f>
        <v>44942</v>
      </c>
      <c r="C29" s="60">
        <f>VLOOKUP($A29,'Return Data'!$B$7:$R$2292,4,0)</f>
        <v>43.626100000000001</v>
      </c>
      <c r="D29" s="60">
        <f>VLOOKUP($A29,'Return Data'!$B$7:$R$2292,9,0)</f>
        <v>7.0454999999999997</v>
      </c>
      <c r="E29" s="61">
        <f t="shared" si="0"/>
        <v>1</v>
      </c>
      <c r="F29" s="60">
        <f>VLOOKUP($A29,'Return Data'!$B$7:$R$2292,10,0)</f>
        <v>8.0947999999999993</v>
      </c>
      <c r="G29" s="61">
        <f t="shared" si="1"/>
        <v>12</v>
      </c>
      <c r="H29" s="60">
        <f>VLOOKUP($A29,'Return Data'!$B$7:$R$2292,11,0)</f>
        <v>5.6746999999999996</v>
      </c>
      <c r="I29" s="61">
        <f t="shared" si="2"/>
        <v>17</v>
      </c>
      <c r="J29" s="60">
        <f>VLOOKUP($A29,'Return Data'!$B$7:$R$2292,12,0)</f>
        <v>4.6140999999999996</v>
      </c>
      <c r="K29" s="61">
        <f t="shared" si="3"/>
        <v>14</v>
      </c>
      <c r="L29" s="60">
        <f>VLOOKUP($A29,'Return Data'!$B$7:$R$2292,13,0)</f>
        <v>4.0533999999999999</v>
      </c>
      <c r="M29" s="61">
        <f t="shared" si="4"/>
        <v>13</v>
      </c>
      <c r="N29" s="60">
        <f>VLOOKUP($A29,'Return Data'!$B$7:$R$2292,17,0)</f>
        <v>3.9674999999999998</v>
      </c>
      <c r="O29" s="61">
        <f t="shared" si="5"/>
        <v>15</v>
      </c>
      <c r="P29" s="60">
        <f>VLOOKUP($A29,'Return Data'!$B$7:$R$2292,14,0)</f>
        <v>5.9957000000000003</v>
      </c>
      <c r="Q29" s="61">
        <f t="shared" si="6"/>
        <v>11</v>
      </c>
      <c r="R29" s="60">
        <f>VLOOKUP($A29,'Return Data'!$B$7:$R$2292,16,0)</f>
        <v>7.4682000000000004</v>
      </c>
      <c r="S29" s="62">
        <f t="shared" si="7"/>
        <v>16</v>
      </c>
    </row>
    <row r="30" spans="1:19" x14ac:dyDescent="0.3">
      <c r="A30" s="77" t="s">
        <v>1310</v>
      </c>
      <c r="B30" s="59">
        <f>VLOOKUP($A30,'Return Data'!$B$7:$R$2292,3,0)</f>
        <v>44942</v>
      </c>
      <c r="C30" s="60">
        <f>VLOOKUP($A30,'Return Data'!$B$7:$R$2292,4,0)</f>
        <v>27.751100000000001</v>
      </c>
      <c r="D30" s="60">
        <f>VLOOKUP($A30,'Return Data'!$B$7:$R$2292,9,0)</f>
        <v>6.7892000000000001</v>
      </c>
      <c r="E30" s="61">
        <f t="shared" si="0"/>
        <v>4</v>
      </c>
      <c r="F30" s="60">
        <f>VLOOKUP($A30,'Return Data'!$B$7:$R$2292,10,0)</f>
        <v>7.6752000000000002</v>
      </c>
      <c r="G30" s="61">
        <f t="shared" si="1"/>
        <v>19</v>
      </c>
      <c r="H30" s="60">
        <f>VLOOKUP($A30,'Return Data'!$B$7:$R$2292,11,0)</f>
        <v>6.3650000000000002</v>
      </c>
      <c r="I30" s="61">
        <f t="shared" si="2"/>
        <v>6</v>
      </c>
      <c r="J30" s="60">
        <f>VLOOKUP($A30,'Return Data'!$B$7:$R$2292,12,0)</f>
        <v>5.2427999999999999</v>
      </c>
      <c r="K30" s="61">
        <f t="shared" si="3"/>
        <v>4</v>
      </c>
      <c r="L30" s="60">
        <f>VLOOKUP($A30,'Return Data'!$B$7:$R$2292,13,0)</f>
        <v>4.5917000000000003</v>
      </c>
      <c r="M30" s="61">
        <f t="shared" si="4"/>
        <v>5</v>
      </c>
      <c r="N30" s="60">
        <f>VLOOKUP($A30,'Return Data'!$B$7:$R$2292,17,0)</f>
        <v>6.9846000000000004</v>
      </c>
      <c r="O30" s="61">
        <f t="shared" si="5"/>
        <v>4</v>
      </c>
      <c r="P30" s="60">
        <f>VLOOKUP($A30,'Return Data'!$B$7:$R$2292,14,0)</f>
        <v>8.0923999999999996</v>
      </c>
      <c r="Q30" s="61">
        <f t="shared" si="6"/>
        <v>3</v>
      </c>
      <c r="R30" s="60">
        <f>VLOOKUP($A30,'Return Data'!$B$7:$R$2292,16,0)</f>
        <v>7.3273999999999999</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6.2180391304347822</v>
      </c>
      <c r="E32" s="83"/>
      <c r="F32" s="84">
        <f>AVERAGE(F8:F30)</f>
        <v>9.3026434782608707</v>
      </c>
      <c r="G32" s="83"/>
      <c r="H32" s="84">
        <f>AVERAGE(H8:H30)</f>
        <v>6.6545173913043492</v>
      </c>
      <c r="I32" s="83"/>
      <c r="J32" s="84">
        <f>AVERAGE(J8:J30)</f>
        <v>5.1506043478260857</v>
      </c>
      <c r="K32" s="83"/>
      <c r="L32" s="84">
        <f>AVERAGE(L8:L30)</f>
        <v>5.1126565217391304</v>
      </c>
      <c r="M32" s="83"/>
      <c r="N32" s="84">
        <f>AVERAGE(N8:N30)</f>
        <v>5.1267043478260872</v>
      </c>
      <c r="O32" s="83"/>
      <c r="P32" s="84">
        <f>AVERAGE(P8:P30)</f>
        <v>6.3074173913043481</v>
      </c>
      <c r="Q32" s="83"/>
      <c r="R32" s="84">
        <f>AVERAGE(R8:R30)</f>
        <v>7.6237956521739134</v>
      </c>
      <c r="S32" s="85"/>
    </row>
    <row r="33" spans="1:19" x14ac:dyDescent="0.3">
      <c r="A33" s="82" t="s">
        <v>28</v>
      </c>
      <c r="B33" s="83"/>
      <c r="C33" s="83"/>
      <c r="D33" s="84">
        <f>MIN(D8:D30)</f>
        <v>5.4679000000000002</v>
      </c>
      <c r="E33" s="83"/>
      <c r="F33" s="84">
        <f>MIN(F8:F30)</f>
        <v>7.4641000000000002</v>
      </c>
      <c r="G33" s="83"/>
      <c r="H33" s="84">
        <f>MIN(H8:H30)</f>
        <v>4.7035999999999998</v>
      </c>
      <c r="I33" s="83"/>
      <c r="J33" s="84">
        <f>MIN(J8:J30)</f>
        <v>3.7578</v>
      </c>
      <c r="K33" s="83"/>
      <c r="L33" s="84">
        <f>MIN(L8:L30)</f>
        <v>2.8488000000000002</v>
      </c>
      <c r="M33" s="83"/>
      <c r="N33" s="84">
        <f>MIN(N8:N30)</f>
        <v>3.5367999999999999</v>
      </c>
      <c r="O33" s="83"/>
      <c r="P33" s="84">
        <f>MIN(P8:P30)</f>
        <v>4.9820000000000002</v>
      </c>
      <c r="Q33" s="83"/>
      <c r="R33" s="84">
        <f>MIN(R8:R30)</f>
        <v>6.4377000000000004</v>
      </c>
      <c r="S33" s="85"/>
    </row>
    <row r="34" spans="1:19" ht="15" thickBot="1" x14ac:dyDescent="0.35">
      <c r="A34" s="86" t="s">
        <v>29</v>
      </c>
      <c r="B34" s="87"/>
      <c r="C34" s="87"/>
      <c r="D34" s="88">
        <f>MAX(D8:D30)</f>
        <v>7.0454999999999997</v>
      </c>
      <c r="E34" s="87"/>
      <c r="F34" s="88">
        <f>MAX(F8:F30)</f>
        <v>35.717199999999998</v>
      </c>
      <c r="G34" s="87"/>
      <c r="H34" s="88">
        <f>MAX(H8:H30)</f>
        <v>19.967099999999999</v>
      </c>
      <c r="I34" s="87"/>
      <c r="J34" s="88">
        <f>MAX(J8:J30)</f>
        <v>13.9725</v>
      </c>
      <c r="K34" s="87"/>
      <c r="L34" s="88">
        <f>MAX(L8:L30)</f>
        <v>27.5992</v>
      </c>
      <c r="M34" s="87"/>
      <c r="N34" s="88">
        <f>MAX(N8:N30)</f>
        <v>15.017200000000001</v>
      </c>
      <c r="O34" s="87"/>
      <c r="P34" s="88">
        <f>MAX(P8:P30)</f>
        <v>9.4365000000000006</v>
      </c>
      <c r="Q34" s="87"/>
      <c r="R34" s="88">
        <f>MAX(R8:R30)</f>
        <v>8.7149000000000001</v>
      </c>
      <c r="S34" s="89"/>
    </row>
    <row r="35" spans="1:19" x14ac:dyDescent="0.3">
      <c r="A35" s="99" t="s">
        <v>429</v>
      </c>
    </row>
    <row r="36" spans="1:19" x14ac:dyDescent="0.3">
      <c r="A36" s="14" t="s">
        <v>340</v>
      </c>
    </row>
  </sheetData>
  <sheetProtection algorithmName="SHA-512" hashValue="6GYSusQ/jhe+OBujyHvYpHyeYXGhUckWMcj1SZZraUAO9nqx0RNzUr93EPzbyG9qhXOP/l61burwXogZERR1FQ==" saltValue="OHSos7VmIU21CchBhu0TM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1442</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1264</v>
      </c>
      <c r="B8" s="59">
        <f>VLOOKUP($A8,'Return Data'!$B$7:$R$2292,3,0)</f>
        <v>44942</v>
      </c>
      <c r="C8" s="60">
        <f>VLOOKUP($A8,'Return Data'!$B$7:$R$2292,4,0)</f>
        <v>39.575499999999998</v>
      </c>
      <c r="D8" s="60">
        <f>VLOOKUP($A8,'Return Data'!$B$7:$R$2292,9,0)</f>
        <v>4.9565000000000001</v>
      </c>
      <c r="E8" s="61">
        <f t="shared" ref="E8:E30" si="0">RANK(D8,D$8:D$30,0)</f>
        <v>20</v>
      </c>
      <c r="F8" s="60">
        <f>VLOOKUP($A8,'Return Data'!$B$7:$R$2292,10,0)</f>
        <v>6.9561999999999999</v>
      </c>
      <c r="G8" s="61">
        <f t="shared" ref="G8:G30" si="1">RANK(F8,F$8:F$30,0)</f>
        <v>18</v>
      </c>
      <c r="H8" s="60">
        <f>VLOOKUP($A8,'Return Data'!$B$7:$R$2292,11,0)</f>
        <v>5.6242999999999999</v>
      </c>
      <c r="I8" s="61">
        <f t="shared" ref="I8:I30" si="2">RANK(H8,H$8:H$30,0)</f>
        <v>7</v>
      </c>
      <c r="J8" s="60">
        <f>VLOOKUP($A8,'Return Data'!$B$7:$R$2292,12,0)</f>
        <v>4.9077000000000002</v>
      </c>
      <c r="K8" s="61">
        <f t="shared" ref="K8:K30" si="3">RANK(J8,J$8:J$30,0)</f>
        <v>3</v>
      </c>
      <c r="L8" s="60">
        <f>VLOOKUP($A8,'Return Data'!$B$7:$R$2292,13,0)</f>
        <v>4.3457999999999997</v>
      </c>
      <c r="M8" s="61">
        <f t="shared" ref="M8:M30" si="4">RANK(L8,L$8:L$30,0)</f>
        <v>4</v>
      </c>
      <c r="N8" s="60">
        <f>VLOOKUP($A8,'Return Data'!$B$7:$R$2292,17,0)</f>
        <v>4.2191000000000001</v>
      </c>
      <c r="O8" s="61">
        <f t="shared" ref="O8:O30" si="5">RANK(N8,N$8:N$30,0)</f>
        <v>6</v>
      </c>
      <c r="P8" s="60">
        <f>VLOOKUP($A8,'Return Data'!$B$7:$R$2292,14,0)</f>
        <v>6.2603999999999997</v>
      </c>
      <c r="Q8" s="61">
        <f t="shared" ref="Q8:Q30" si="6">RANK(P8,P$8:P$30,0)</f>
        <v>6</v>
      </c>
      <c r="R8" s="60">
        <f>VLOOKUP($A8,'Return Data'!$B$7:$R$2292,16,0)</f>
        <v>7.2309000000000001</v>
      </c>
      <c r="S8" s="62">
        <f t="shared" ref="S8:S30" si="7">RANK(R8,R$8:R$30,0)</f>
        <v>11</v>
      </c>
    </row>
    <row r="9" spans="1:19" x14ac:dyDescent="0.3">
      <c r="A9" s="77" t="s">
        <v>1267</v>
      </c>
      <c r="B9" s="59">
        <f>VLOOKUP($A9,'Return Data'!$B$7:$R$2292,3,0)</f>
        <v>44942</v>
      </c>
      <c r="C9" s="60">
        <f>VLOOKUP($A9,'Return Data'!$B$7:$R$2292,4,0)</f>
        <v>25.684000000000001</v>
      </c>
      <c r="D9" s="60">
        <f>VLOOKUP($A9,'Return Data'!$B$7:$R$2292,9,0)</f>
        <v>6.0315000000000003</v>
      </c>
      <c r="E9" s="61">
        <f t="shared" si="0"/>
        <v>5</v>
      </c>
      <c r="F9" s="60">
        <f>VLOOKUP($A9,'Return Data'!$B$7:$R$2292,10,0)</f>
        <v>7.5865999999999998</v>
      </c>
      <c r="G9" s="61">
        <f t="shared" si="1"/>
        <v>8</v>
      </c>
      <c r="H9" s="60">
        <f>VLOOKUP($A9,'Return Data'!$B$7:$R$2292,11,0)</f>
        <v>5.5644</v>
      </c>
      <c r="I9" s="61">
        <f t="shared" si="2"/>
        <v>8</v>
      </c>
      <c r="J9" s="60">
        <f>VLOOKUP($A9,'Return Data'!$B$7:$R$2292,12,0)</f>
        <v>4.5015000000000001</v>
      </c>
      <c r="K9" s="61">
        <f t="shared" si="3"/>
        <v>6</v>
      </c>
      <c r="L9" s="60">
        <f>VLOOKUP($A9,'Return Data'!$B$7:$R$2292,13,0)</f>
        <v>3.9060000000000001</v>
      </c>
      <c r="M9" s="61">
        <f t="shared" si="4"/>
        <v>6</v>
      </c>
      <c r="N9" s="60">
        <f>VLOOKUP($A9,'Return Data'!$B$7:$R$2292,17,0)</f>
        <v>3.8481999999999998</v>
      </c>
      <c r="O9" s="61">
        <f t="shared" si="5"/>
        <v>9</v>
      </c>
      <c r="P9" s="60">
        <f>VLOOKUP($A9,'Return Data'!$B$7:$R$2292,14,0)</f>
        <v>5.7323000000000004</v>
      </c>
      <c r="Q9" s="61">
        <f t="shared" si="6"/>
        <v>8</v>
      </c>
      <c r="R9" s="60">
        <f>VLOOKUP($A9,'Return Data'!$B$7:$R$2292,16,0)</f>
        <v>7.5307000000000004</v>
      </c>
      <c r="S9" s="62">
        <f t="shared" si="7"/>
        <v>5</v>
      </c>
    </row>
    <row r="10" spans="1:19" x14ac:dyDescent="0.3">
      <c r="A10" s="77" t="s">
        <v>1952</v>
      </c>
      <c r="B10" s="59">
        <f>VLOOKUP($A10,'Return Data'!$B$7:$R$2292,3,0)</f>
        <v>44942</v>
      </c>
      <c r="C10" s="60">
        <f>VLOOKUP($A10,'Return Data'!$B$7:$R$2292,4,0)</f>
        <v>24.3474</v>
      </c>
      <c r="D10" s="60">
        <f>VLOOKUP($A10,'Return Data'!$B$7:$R$2292,9,0)</f>
        <v>4.9290000000000003</v>
      </c>
      <c r="E10" s="61">
        <f t="shared" si="0"/>
        <v>22</v>
      </c>
      <c r="F10" s="60">
        <f>VLOOKUP($A10,'Return Data'!$B$7:$R$2292,10,0)</f>
        <v>7.1082999999999998</v>
      </c>
      <c r="G10" s="61">
        <f t="shared" si="1"/>
        <v>16</v>
      </c>
      <c r="H10" s="60">
        <f>VLOOKUP($A10,'Return Data'!$B$7:$R$2292,11,0)</f>
        <v>5.4809999999999999</v>
      </c>
      <c r="I10" s="61">
        <f t="shared" si="2"/>
        <v>12</v>
      </c>
      <c r="J10" s="60">
        <f>VLOOKUP($A10,'Return Data'!$B$7:$R$2292,12,0)</f>
        <v>3.7694000000000001</v>
      </c>
      <c r="K10" s="61">
        <f t="shared" si="3"/>
        <v>16</v>
      </c>
      <c r="L10" s="60">
        <f>VLOOKUP($A10,'Return Data'!$B$7:$R$2292,13,0)</f>
        <v>3.1648999999999998</v>
      </c>
      <c r="M10" s="61">
        <f t="shared" si="4"/>
        <v>18</v>
      </c>
      <c r="N10" s="60">
        <f>VLOOKUP($A10,'Return Data'!$B$7:$R$2292,17,0)</f>
        <v>3.5457999999999998</v>
      </c>
      <c r="O10" s="61">
        <f t="shared" si="5"/>
        <v>11</v>
      </c>
      <c r="P10" s="60">
        <f>VLOOKUP($A10,'Return Data'!$B$7:$R$2292,14,0)</f>
        <v>4.7035</v>
      </c>
      <c r="Q10" s="61">
        <f t="shared" si="6"/>
        <v>22</v>
      </c>
      <c r="R10" s="60">
        <f>VLOOKUP($A10,'Return Data'!$B$7:$R$2292,16,0)</f>
        <v>7.3440000000000003</v>
      </c>
      <c r="S10" s="62">
        <f t="shared" si="7"/>
        <v>8</v>
      </c>
    </row>
    <row r="11" spans="1:19" x14ac:dyDescent="0.3">
      <c r="A11" s="77" t="s">
        <v>1984</v>
      </c>
      <c r="B11" s="59">
        <f>VLOOKUP($A11,'Return Data'!$B$7:$R$2292,3,0)</f>
        <v>44942</v>
      </c>
      <c r="C11" s="60">
        <f>VLOOKUP($A11,'Return Data'!$B$7:$R$2292,4,0)</f>
        <v>22.2913</v>
      </c>
      <c r="D11" s="60">
        <f>VLOOKUP($A11,'Return Data'!$B$7:$R$2292,9,0)</f>
        <v>5.0659999999999998</v>
      </c>
      <c r="E11" s="61">
        <f t="shared" si="0"/>
        <v>19</v>
      </c>
      <c r="F11" s="60">
        <f>VLOOKUP($A11,'Return Data'!$B$7:$R$2292,10,0)</f>
        <v>35.119399999999999</v>
      </c>
      <c r="G11" s="61">
        <f t="shared" si="1"/>
        <v>1</v>
      </c>
      <c r="H11" s="60">
        <f>VLOOKUP($A11,'Return Data'!$B$7:$R$2292,11,0)</f>
        <v>19.386700000000001</v>
      </c>
      <c r="I11" s="61">
        <f t="shared" si="2"/>
        <v>1</v>
      </c>
      <c r="J11" s="60">
        <f>VLOOKUP($A11,'Return Data'!$B$7:$R$2292,12,0)</f>
        <v>13.4954</v>
      </c>
      <c r="K11" s="61">
        <f t="shared" si="3"/>
        <v>1</v>
      </c>
      <c r="L11" s="60">
        <f>VLOOKUP($A11,'Return Data'!$B$7:$R$2292,13,0)</f>
        <v>27.096599999999999</v>
      </c>
      <c r="M11" s="61">
        <f t="shared" si="4"/>
        <v>1</v>
      </c>
      <c r="N11" s="60">
        <f>VLOOKUP($A11,'Return Data'!$B$7:$R$2292,17,0)</f>
        <v>14.5837</v>
      </c>
      <c r="O11" s="61">
        <f t="shared" si="5"/>
        <v>1</v>
      </c>
      <c r="P11" s="60">
        <f>VLOOKUP($A11,'Return Data'!$B$7:$R$2292,14,0)</f>
        <v>8.9562000000000008</v>
      </c>
      <c r="Q11" s="61">
        <f t="shared" si="6"/>
        <v>1</v>
      </c>
      <c r="R11" s="60">
        <f>VLOOKUP($A11,'Return Data'!$B$7:$R$2292,16,0)</f>
        <v>5.8552</v>
      </c>
      <c r="S11" s="62">
        <f t="shared" si="7"/>
        <v>22</v>
      </c>
    </row>
    <row r="12" spans="1:19" x14ac:dyDescent="0.3">
      <c r="A12" s="77" t="s">
        <v>1271</v>
      </c>
      <c r="B12" s="59">
        <f>VLOOKUP($A12,'Return Data'!$B$7:$R$2292,3,0)</f>
        <v>44942</v>
      </c>
      <c r="C12" s="60">
        <f>VLOOKUP($A12,'Return Data'!$B$7:$R$2292,4,0)</f>
        <v>21.474799999999998</v>
      </c>
      <c r="D12" s="60">
        <f>VLOOKUP($A12,'Return Data'!$B$7:$R$2292,9,0)</f>
        <v>5.7077</v>
      </c>
      <c r="E12" s="61">
        <f t="shared" si="0"/>
        <v>10</v>
      </c>
      <c r="F12" s="60">
        <f>VLOOKUP($A12,'Return Data'!$B$7:$R$2292,10,0)</f>
        <v>7.3399000000000001</v>
      </c>
      <c r="G12" s="61">
        <f t="shared" si="1"/>
        <v>11</v>
      </c>
      <c r="H12" s="60">
        <f>VLOOKUP($A12,'Return Data'!$B$7:$R$2292,11,0)</f>
        <v>4.8940999999999999</v>
      </c>
      <c r="I12" s="61">
        <f t="shared" si="2"/>
        <v>17</v>
      </c>
      <c r="J12" s="60">
        <f>VLOOKUP($A12,'Return Data'!$B$7:$R$2292,12,0)</f>
        <v>3.7279</v>
      </c>
      <c r="K12" s="61">
        <f t="shared" si="3"/>
        <v>18</v>
      </c>
      <c r="L12" s="60">
        <f>VLOOKUP($A12,'Return Data'!$B$7:$R$2292,13,0)</f>
        <v>3.09</v>
      </c>
      <c r="M12" s="61">
        <f t="shared" si="4"/>
        <v>19</v>
      </c>
      <c r="N12" s="60">
        <f>VLOOKUP($A12,'Return Data'!$B$7:$R$2292,17,0)</f>
        <v>3.1107999999999998</v>
      </c>
      <c r="O12" s="61">
        <f t="shared" si="5"/>
        <v>19</v>
      </c>
      <c r="P12" s="60">
        <f>VLOOKUP($A12,'Return Data'!$B$7:$R$2292,14,0)</f>
        <v>4.8471000000000002</v>
      </c>
      <c r="Q12" s="61">
        <f t="shared" si="6"/>
        <v>19</v>
      </c>
      <c r="R12" s="60">
        <f>VLOOKUP($A12,'Return Data'!$B$7:$R$2292,16,0)</f>
        <v>6.7286000000000001</v>
      </c>
      <c r="S12" s="62">
        <f t="shared" si="7"/>
        <v>18</v>
      </c>
    </row>
    <row r="13" spans="1:19" x14ac:dyDescent="0.3">
      <c r="A13" s="77" t="s">
        <v>1273</v>
      </c>
      <c r="B13" s="59">
        <f>VLOOKUP($A13,'Return Data'!$B$7:$R$2292,3,0)</f>
        <v>44942</v>
      </c>
      <c r="C13" s="60">
        <f>VLOOKUP($A13,'Return Data'!$B$7:$R$2292,4,0)</f>
        <v>38.994700000000002</v>
      </c>
      <c r="D13" s="60">
        <f>VLOOKUP($A13,'Return Data'!$B$7:$R$2292,9,0)</f>
        <v>4.9423000000000004</v>
      </c>
      <c r="E13" s="61">
        <f t="shared" si="0"/>
        <v>21</v>
      </c>
      <c r="F13" s="60">
        <f>VLOOKUP($A13,'Return Data'!$B$7:$R$2292,10,0)</f>
        <v>7.2662000000000004</v>
      </c>
      <c r="G13" s="61">
        <f t="shared" si="1"/>
        <v>12</v>
      </c>
      <c r="H13" s="60">
        <f>VLOOKUP($A13,'Return Data'!$B$7:$R$2292,11,0)</f>
        <v>4.8495999999999997</v>
      </c>
      <c r="I13" s="61">
        <f t="shared" si="2"/>
        <v>18</v>
      </c>
      <c r="J13" s="60">
        <f>VLOOKUP($A13,'Return Data'!$B$7:$R$2292,12,0)</f>
        <v>3.7143000000000002</v>
      </c>
      <c r="K13" s="61">
        <f t="shared" si="3"/>
        <v>19</v>
      </c>
      <c r="L13" s="60">
        <f>VLOOKUP($A13,'Return Data'!$B$7:$R$2292,13,0)</f>
        <v>3.2572000000000001</v>
      </c>
      <c r="M13" s="61">
        <f t="shared" si="4"/>
        <v>15</v>
      </c>
      <c r="N13" s="60">
        <f>VLOOKUP($A13,'Return Data'!$B$7:$R$2292,17,0)</f>
        <v>3.2222</v>
      </c>
      <c r="O13" s="61">
        <f t="shared" si="5"/>
        <v>17</v>
      </c>
      <c r="P13" s="60">
        <f>VLOOKUP($A13,'Return Data'!$B$7:$R$2292,14,0)</f>
        <v>5.0593000000000004</v>
      </c>
      <c r="Q13" s="61">
        <f t="shared" si="6"/>
        <v>15</v>
      </c>
      <c r="R13" s="60">
        <f>VLOOKUP($A13,'Return Data'!$B$7:$R$2292,16,0)</f>
        <v>6.9097999999999997</v>
      </c>
      <c r="S13" s="62">
        <f t="shared" si="7"/>
        <v>15</v>
      </c>
    </row>
    <row r="14" spans="1:19" x14ac:dyDescent="0.3">
      <c r="A14" s="77" t="s">
        <v>1281</v>
      </c>
      <c r="B14" s="59">
        <f>VLOOKUP($A14,'Return Data'!$B$7:$R$2292,3,0)</f>
        <v>44942</v>
      </c>
      <c r="C14" s="60">
        <f>VLOOKUP($A14,'Return Data'!$B$7:$R$2292,4,0)</f>
        <v>4857.7470883534097</v>
      </c>
      <c r="D14" s="60">
        <f>VLOOKUP($A14,'Return Data'!$B$7:$R$2292,9,0)</f>
        <v>5.7464000000000004</v>
      </c>
      <c r="E14" s="61">
        <f t="shared" si="0"/>
        <v>9</v>
      </c>
      <c r="F14" s="60">
        <f>VLOOKUP($A14,'Return Data'!$B$7:$R$2292,10,0)</f>
        <v>10.0182</v>
      </c>
      <c r="G14" s="61">
        <f t="shared" si="1"/>
        <v>2</v>
      </c>
      <c r="H14" s="60">
        <f>VLOOKUP($A14,'Return Data'!$B$7:$R$2292,11,0)</f>
        <v>4.7035999999999998</v>
      </c>
      <c r="I14" s="61">
        <f t="shared" si="2"/>
        <v>20</v>
      </c>
      <c r="J14" s="60">
        <f>VLOOKUP($A14,'Return Data'!$B$7:$R$2292,12,0)</f>
        <v>4.3410000000000002</v>
      </c>
      <c r="K14" s="61">
        <f t="shared" si="3"/>
        <v>8</v>
      </c>
      <c r="L14" s="60">
        <f>VLOOKUP($A14,'Return Data'!$B$7:$R$2292,13,0)</f>
        <v>9.0574999999999992</v>
      </c>
      <c r="M14" s="61">
        <f t="shared" si="4"/>
        <v>2</v>
      </c>
      <c r="N14" s="60">
        <f>VLOOKUP($A14,'Return Data'!$B$7:$R$2292,17,0)</f>
        <v>11.690200000000001</v>
      </c>
      <c r="O14" s="61">
        <f t="shared" si="5"/>
        <v>2</v>
      </c>
      <c r="P14" s="60">
        <f>VLOOKUP($A14,'Return Data'!$B$7:$R$2292,14,0)</f>
        <v>7.3722000000000003</v>
      </c>
      <c r="Q14" s="61">
        <f t="shared" si="6"/>
        <v>4</v>
      </c>
      <c r="R14" s="60">
        <f>VLOOKUP($A14,'Return Data'!$B$7:$R$2292,16,0)</f>
        <v>7.8276000000000003</v>
      </c>
      <c r="S14" s="62">
        <f t="shared" si="7"/>
        <v>3</v>
      </c>
    </row>
    <row r="15" spans="1:19" x14ac:dyDescent="0.3">
      <c r="A15" s="77" t="s">
        <v>1283</v>
      </c>
      <c r="B15" s="59">
        <f>VLOOKUP($A15,'Return Data'!$B$7:$R$2292,3,0)</f>
        <v>44942</v>
      </c>
      <c r="C15" s="60">
        <f>VLOOKUP($A15,'Return Data'!$B$7:$R$2292,4,0)</f>
        <v>26.477900000000002</v>
      </c>
      <c r="D15" s="60">
        <f>VLOOKUP($A15,'Return Data'!$B$7:$R$2292,9,0)</f>
        <v>5.8856999999999999</v>
      </c>
      <c r="E15" s="61">
        <f t="shared" si="0"/>
        <v>7</v>
      </c>
      <c r="F15" s="60">
        <f>VLOOKUP($A15,'Return Data'!$B$7:$R$2292,10,0)</f>
        <v>7.7419000000000002</v>
      </c>
      <c r="G15" s="61">
        <f t="shared" si="1"/>
        <v>5</v>
      </c>
      <c r="H15" s="60">
        <f>VLOOKUP($A15,'Return Data'!$B$7:$R$2292,11,0)</f>
        <v>5.9085999999999999</v>
      </c>
      <c r="I15" s="61">
        <f t="shared" si="2"/>
        <v>4</v>
      </c>
      <c r="J15" s="60">
        <f>VLOOKUP($A15,'Return Data'!$B$7:$R$2292,12,0)</f>
        <v>4.6778000000000004</v>
      </c>
      <c r="K15" s="61">
        <f t="shared" si="3"/>
        <v>4</v>
      </c>
      <c r="L15" s="60">
        <f>VLOOKUP($A15,'Return Data'!$B$7:$R$2292,13,0)</f>
        <v>3.8374999999999999</v>
      </c>
      <c r="M15" s="61">
        <f t="shared" si="4"/>
        <v>7</v>
      </c>
      <c r="N15" s="60">
        <f>VLOOKUP($A15,'Return Data'!$B$7:$R$2292,17,0)</f>
        <v>3.8984999999999999</v>
      </c>
      <c r="O15" s="61">
        <f t="shared" si="5"/>
        <v>8</v>
      </c>
      <c r="P15" s="60">
        <f>VLOOKUP($A15,'Return Data'!$B$7:$R$2292,14,0)</f>
        <v>6.0590000000000002</v>
      </c>
      <c r="Q15" s="61">
        <f t="shared" si="6"/>
        <v>7</v>
      </c>
      <c r="R15" s="60">
        <f>VLOOKUP($A15,'Return Data'!$B$7:$R$2292,16,0)</f>
        <v>8.0543999999999993</v>
      </c>
      <c r="S15" s="62">
        <f t="shared" si="7"/>
        <v>1</v>
      </c>
    </row>
    <row r="16" spans="1:19" x14ac:dyDescent="0.3">
      <c r="A16" t="s">
        <v>2053</v>
      </c>
      <c r="B16" s="59">
        <f>VLOOKUP($A16,'Return Data'!$B$7:$R$2292,3,0)</f>
        <v>44942</v>
      </c>
      <c r="C16" s="60">
        <f>VLOOKUP($A16,'Return Data'!$B$7:$R$2292,4,0)</f>
        <v>22.1373</v>
      </c>
      <c r="D16" s="60">
        <f>VLOOKUP($A16,'Return Data'!$B$7:$R$2292,9,0)</f>
        <v>5.9710999999999999</v>
      </c>
      <c r="E16" s="61">
        <f t="shared" si="0"/>
        <v>6</v>
      </c>
      <c r="F16" s="60">
        <f>VLOOKUP($A16,'Return Data'!$B$7:$R$2292,10,0)</f>
        <v>7.1215999999999999</v>
      </c>
      <c r="G16" s="61">
        <f t="shared" si="1"/>
        <v>15</v>
      </c>
      <c r="H16" s="60">
        <f>VLOOKUP($A16,'Return Data'!$B$7:$R$2292,11,0)</f>
        <v>5.1749000000000001</v>
      </c>
      <c r="I16" s="61">
        <f t="shared" si="2"/>
        <v>15</v>
      </c>
      <c r="J16" s="60">
        <f>VLOOKUP($A16,'Return Data'!$B$7:$R$2292,12,0)</f>
        <v>3.4975000000000001</v>
      </c>
      <c r="K16" s="61">
        <f t="shared" si="3"/>
        <v>20</v>
      </c>
      <c r="L16" s="60">
        <f>VLOOKUP($A16,'Return Data'!$B$7:$R$2292,13,0)</f>
        <v>2.9923000000000002</v>
      </c>
      <c r="M16" s="61">
        <f t="shared" si="4"/>
        <v>20</v>
      </c>
      <c r="N16" s="60">
        <f>VLOOKUP($A16,'Return Data'!$B$7:$R$2292,17,0)</f>
        <v>3.1867000000000001</v>
      </c>
      <c r="O16" s="61">
        <f t="shared" si="5"/>
        <v>18</v>
      </c>
      <c r="P16" s="60">
        <f>VLOOKUP($A16,'Return Data'!$B$7:$R$2292,14,0)</f>
        <v>5.0782999999999996</v>
      </c>
      <c r="Q16" s="61">
        <f t="shared" si="6"/>
        <v>14</v>
      </c>
      <c r="R16" s="60">
        <f>VLOOKUP($A16,'Return Data'!$B$7:$R$2292,16,0)</f>
        <v>7.4474999999999998</v>
      </c>
      <c r="S16" s="62">
        <f t="shared" si="7"/>
        <v>6</v>
      </c>
    </row>
    <row r="17" spans="1:19" x14ac:dyDescent="0.3">
      <c r="A17" s="77" t="s">
        <v>1286</v>
      </c>
      <c r="B17" s="59">
        <f>VLOOKUP($A17,'Return Data'!$B$7:$R$2292,3,0)</f>
        <v>44942</v>
      </c>
      <c r="C17" s="60">
        <f>VLOOKUP($A17,'Return Data'!$B$7:$R$2292,4,0)</f>
        <v>49.837800000000001</v>
      </c>
      <c r="D17" s="60">
        <f>VLOOKUP($A17,'Return Data'!$B$7:$R$2292,9,0)</f>
        <v>5.1204999999999998</v>
      </c>
      <c r="E17" s="61">
        <f t="shared" si="0"/>
        <v>17</v>
      </c>
      <c r="F17" s="60">
        <f>VLOOKUP($A17,'Return Data'!$B$7:$R$2292,10,0)</f>
        <v>7.4111000000000002</v>
      </c>
      <c r="G17" s="61">
        <f t="shared" si="1"/>
        <v>9</v>
      </c>
      <c r="H17" s="60">
        <f>VLOOKUP($A17,'Return Data'!$B$7:$R$2292,11,0)</f>
        <v>7.0810000000000004</v>
      </c>
      <c r="I17" s="61">
        <f t="shared" si="2"/>
        <v>2</v>
      </c>
      <c r="J17" s="60">
        <f>VLOOKUP($A17,'Return Data'!$B$7:$R$2292,12,0)</f>
        <v>6.0312000000000001</v>
      </c>
      <c r="K17" s="61">
        <f t="shared" si="3"/>
        <v>2</v>
      </c>
      <c r="L17" s="60">
        <f>VLOOKUP($A17,'Return Data'!$B$7:$R$2292,13,0)</f>
        <v>4.9889999999999999</v>
      </c>
      <c r="M17" s="61">
        <f t="shared" si="4"/>
        <v>3</v>
      </c>
      <c r="N17" s="60">
        <f>VLOOKUP($A17,'Return Data'!$B$7:$R$2292,17,0)</f>
        <v>4.4046000000000003</v>
      </c>
      <c r="O17" s="61">
        <f t="shared" si="5"/>
        <v>5</v>
      </c>
      <c r="P17" s="60">
        <f>VLOOKUP($A17,'Return Data'!$B$7:$R$2292,14,0)</f>
        <v>6.3350999999999997</v>
      </c>
      <c r="Q17" s="61">
        <f t="shared" si="6"/>
        <v>5</v>
      </c>
      <c r="R17" s="60">
        <f>VLOOKUP($A17,'Return Data'!$B$7:$R$2292,16,0)</f>
        <v>7.8548999999999998</v>
      </c>
      <c r="S17" s="62">
        <f t="shared" si="7"/>
        <v>2</v>
      </c>
    </row>
    <row r="18" spans="1:19" x14ac:dyDescent="0.3">
      <c r="A18" s="77" t="s">
        <v>1288</v>
      </c>
      <c r="B18" s="59">
        <f>VLOOKUP($A18,'Return Data'!$B$7:$R$2292,3,0)</f>
        <v>44942</v>
      </c>
      <c r="C18" s="60">
        <f>VLOOKUP($A18,'Return Data'!$B$7:$R$2292,4,0)</f>
        <v>23.069500000000001</v>
      </c>
      <c r="D18" s="60">
        <f>VLOOKUP($A18,'Return Data'!$B$7:$R$2292,9,0)</f>
        <v>5.5740999999999996</v>
      </c>
      <c r="E18" s="61">
        <f t="shared" si="0"/>
        <v>13</v>
      </c>
      <c r="F18" s="60">
        <f>VLOOKUP($A18,'Return Data'!$B$7:$R$2292,10,0)</f>
        <v>7.8177000000000003</v>
      </c>
      <c r="G18" s="61">
        <f t="shared" si="1"/>
        <v>4</v>
      </c>
      <c r="H18" s="60">
        <f>VLOOKUP($A18,'Return Data'!$B$7:$R$2292,11,0)</f>
        <v>5.9086999999999996</v>
      </c>
      <c r="I18" s="61">
        <f t="shared" si="2"/>
        <v>3</v>
      </c>
      <c r="J18" s="60">
        <f>VLOOKUP($A18,'Return Data'!$B$7:$R$2292,12,0)</f>
        <v>4.2843</v>
      </c>
      <c r="K18" s="61">
        <f t="shared" si="3"/>
        <v>9</v>
      </c>
      <c r="L18" s="60">
        <f>VLOOKUP($A18,'Return Data'!$B$7:$R$2292,13,0)</f>
        <v>3.4651000000000001</v>
      </c>
      <c r="M18" s="61">
        <f t="shared" si="4"/>
        <v>11</v>
      </c>
      <c r="N18" s="60">
        <f>VLOOKUP($A18,'Return Data'!$B$7:$R$2292,17,0)</f>
        <v>7.6489000000000003</v>
      </c>
      <c r="O18" s="61">
        <f t="shared" si="5"/>
        <v>3</v>
      </c>
      <c r="P18" s="60">
        <f>VLOOKUP($A18,'Return Data'!$B$7:$R$2292,14,0)</f>
        <v>8.1968999999999994</v>
      </c>
      <c r="Q18" s="61">
        <f t="shared" si="6"/>
        <v>2</v>
      </c>
      <c r="R18" s="60">
        <f>VLOOKUP($A18,'Return Data'!$B$7:$R$2292,16,0)</f>
        <v>7.3235000000000001</v>
      </c>
      <c r="S18" s="62">
        <f t="shared" si="7"/>
        <v>9</v>
      </c>
    </row>
    <row r="19" spans="1:19" x14ac:dyDescent="0.3">
      <c r="A19" s="77" t="s">
        <v>1291</v>
      </c>
      <c r="B19" s="59">
        <f>VLOOKUP($A19,'Return Data'!$B$7:$R$2292,3,0)</f>
        <v>44942</v>
      </c>
      <c r="C19" s="60">
        <f>VLOOKUP($A19,'Return Data'!$B$7:$R$2292,4,0)</f>
        <v>47.568399999999997</v>
      </c>
      <c r="D19" s="60">
        <f>VLOOKUP($A19,'Return Data'!$B$7:$R$2292,9,0)</f>
        <v>6.4534000000000002</v>
      </c>
      <c r="E19" s="61">
        <f t="shared" si="0"/>
        <v>1</v>
      </c>
      <c r="F19" s="60">
        <f>VLOOKUP($A19,'Return Data'!$B$7:$R$2292,10,0)</f>
        <v>8.5068999999999999</v>
      </c>
      <c r="G19" s="61">
        <f t="shared" si="1"/>
        <v>3</v>
      </c>
      <c r="H19" s="60">
        <f>VLOOKUP($A19,'Return Data'!$B$7:$R$2292,11,0)</f>
        <v>5.6478000000000002</v>
      </c>
      <c r="I19" s="61">
        <f t="shared" si="2"/>
        <v>6</v>
      </c>
      <c r="J19" s="60">
        <f>VLOOKUP($A19,'Return Data'!$B$7:$R$2292,12,0)</f>
        <v>4.0423</v>
      </c>
      <c r="K19" s="61">
        <f t="shared" si="3"/>
        <v>12</v>
      </c>
      <c r="L19" s="60">
        <f>VLOOKUP($A19,'Return Data'!$B$7:$R$2292,13,0)</f>
        <v>3.1873</v>
      </c>
      <c r="M19" s="61">
        <f t="shared" si="4"/>
        <v>16</v>
      </c>
      <c r="N19" s="60">
        <f>VLOOKUP($A19,'Return Data'!$B$7:$R$2292,17,0)</f>
        <v>3.4087999999999998</v>
      </c>
      <c r="O19" s="61">
        <f t="shared" si="5"/>
        <v>14</v>
      </c>
      <c r="P19" s="60">
        <f>VLOOKUP($A19,'Return Data'!$B$7:$R$2292,14,0)</f>
        <v>5.2510000000000003</v>
      </c>
      <c r="Q19" s="61">
        <f t="shared" si="6"/>
        <v>13</v>
      </c>
      <c r="R19" s="60">
        <f>VLOOKUP($A19,'Return Data'!$B$7:$R$2292,16,0)</f>
        <v>7.3105000000000002</v>
      </c>
      <c r="S19" s="62">
        <f t="shared" si="7"/>
        <v>10</v>
      </c>
    </row>
    <row r="20" spans="1:19" x14ac:dyDescent="0.3">
      <c r="A20" s="77" t="s">
        <v>1293</v>
      </c>
      <c r="B20" s="59">
        <f>VLOOKUP($A20,'Return Data'!$B$7:$R$2292,3,0)</f>
        <v>44942</v>
      </c>
      <c r="C20" s="60">
        <f>VLOOKUP($A20,'Return Data'!$B$7:$R$2292,4,0)</f>
        <v>2986.1635999999999</v>
      </c>
      <c r="D20" s="60">
        <f>VLOOKUP($A20,'Return Data'!$B$7:$R$2292,9,0)</f>
        <v>5.5811999999999999</v>
      </c>
      <c r="E20" s="61">
        <f t="shared" si="0"/>
        <v>11</v>
      </c>
      <c r="F20" s="60">
        <f>VLOOKUP($A20,'Return Data'!$B$7:$R$2292,10,0)</f>
        <v>6.9051</v>
      </c>
      <c r="G20" s="61">
        <f t="shared" si="1"/>
        <v>19</v>
      </c>
      <c r="H20" s="60">
        <f>VLOOKUP($A20,'Return Data'!$B$7:$R$2292,11,0)</f>
        <v>4.6852999999999998</v>
      </c>
      <c r="I20" s="61">
        <f t="shared" si="2"/>
        <v>21</v>
      </c>
      <c r="J20" s="60">
        <f>VLOOKUP($A20,'Return Data'!$B$7:$R$2292,12,0)</f>
        <v>3.2221000000000002</v>
      </c>
      <c r="K20" s="61">
        <f t="shared" si="3"/>
        <v>21</v>
      </c>
      <c r="L20" s="60">
        <f>VLOOKUP($A20,'Return Data'!$B$7:$R$2292,13,0)</f>
        <v>2.774</v>
      </c>
      <c r="M20" s="61">
        <f t="shared" si="4"/>
        <v>21</v>
      </c>
      <c r="N20" s="60">
        <f>VLOOKUP($A20,'Return Data'!$B$7:$R$2292,17,0)</f>
        <v>2.8767999999999998</v>
      </c>
      <c r="O20" s="61">
        <f t="shared" si="5"/>
        <v>21</v>
      </c>
      <c r="P20" s="60">
        <f>VLOOKUP($A20,'Return Data'!$B$7:$R$2292,14,0)</f>
        <v>4.7969999999999997</v>
      </c>
      <c r="Q20" s="61">
        <f t="shared" si="6"/>
        <v>20</v>
      </c>
      <c r="R20" s="60">
        <f>VLOOKUP($A20,'Return Data'!$B$7:$R$2292,16,0)</f>
        <v>7.1565000000000003</v>
      </c>
      <c r="S20" s="62">
        <f t="shared" si="7"/>
        <v>12</v>
      </c>
    </row>
    <row r="21" spans="1:19" x14ac:dyDescent="0.3">
      <c r="A21" s="77" t="s">
        <v>1293</v>
      </c>
      <c r="B21" s="59">
        <f>VLOOKUP($A21,'Return Data'!$B$7:$R$2292,3,0)</f>
        <v>44942</v>
      </c>
      <c r="C21" s="60">
        <f>VLOOKUP($A21,'Return Data'!$B$7:$R$2292,4,0)</f>
        <v>2986.1635999999999</v>
      </c>
      <c r="D21" s="60">
        <f>VLOOKUP($A21,'Return Data'!$B$7:$R$2292,9,0)</f>
        <v>5.5811999999999999</v>
      </c>
      <c r="E21" s="61">
        <f t="shared" si="0"/>
        <v>11</v>
      </c>
      <c r="F21" s="60">
        <f>VLOOKUP($A21,'Return Data'!$B$7:$R$2292,10,0)</f>
        <v>6.9051</v>
      </c>
      <c r="G21" s="61">
        <f t="shared" si="1"/>
        <v>19</v>
      </c>
      <c r="H21" s="60">
        <f>VLOOKUP($A21,'Return Data'!$B$7:$R$2292,11,0)</f>
        <v>4.6852999999999998</v>
      </c>
      <c r="I21" s="61">
        <f t="shared" si="2"/>
        <v>21</v>
      </c>
      <c r="J21" s="60">
        <f>VLOOKUP($A21,'Return Data'!$B$7:$R$2292,12,0)</f>
        <v>3.2221000000000002</v>
      </c>
      <c r="K21" s="61">
        <f t="shared" si="3"/>
        <v>21</v>
      </c>
      <c r="L21" s="60">
        <f>VLOOKUP($A21,'Return Data'!$B$7:$R$2292,13,0)</f>
        <v>2.774</v>
      </c>
      <c r="M21" s="61">
        <f t="shared" si="4"/>
        <v>21</v>
      </c>
      <c r="N21" s="60">
        <f>VLOOKUP($A21,'Return Data'!$B$7:$R$2292,17,0)</f>
        <v>2.8767999999999998</v>
      </c>
      <c r="O21" s="61">
        <f t="shared" si="5"/>
        <v>21</v>
      </c>
      <c r="P21" s="60">
        <f>VLOOKUP($A21,'Return Data'!$B$7:$R$2292,14,0)</f>
        <v>4.7969999999999997</v>
      </c>
      <c r="Q21" s="61">
        <f t="shared" si="6"/>
        <v>20</v>
      </c>
      <c r="R21" s="60">
        <f>VLOOKUP($A21,'Return Data'!$B$7:$R$2292,16,0)</f>
        <v>7.1565000000000003</v>
      </c>
      <c r="S21" s="62">
        <f t="shared" si="7"/>
        <v>12</v>
      </c>
    </row>
    <row r="22" spans="1:19" x14ac:dyDescent="0.3">
      <c r="A22" s="77" t="s">
        <v>1297</v>
      </c>
      <c r="B22" s="59">
        <f>VLOOKUP($A22,'Return Data'!$B$7:$R$2292,3,0)</f>
        <v>44942</v>
      </c>
      <c r="C22" s="60">
        <f>VLOOKUP($A22,'Return Data'!$B$7:$R$2292,4,0)</f>
        <v>43.647599999999997</v>
      </c>
      <c r="D22" s="60">
        <f>VLOOKUP($A22,'Return Data'!$B$7:$R$2292,9,0)</f>
        <v>4.6527000000000003</v>
      </c>
      <c r="E22" s="61">
        <f t="shared" si="0"/>
        <v>23</v>
      </c>
      <c r="F22" s="60">
        <f>VLOOKUP($A22,'Return Data'!$B$7:$R$2292,10,0)</f>
        <v>7.3624999999999998</v>
      </c>
      <c r="G22" s="61">
        <f t="shared" si="1"/>
        <v>10</v>
      </c>
      <c r="H22" s="60">
        <f>VLOOKUP($A22,'Return Data'!$B$7:$R$2292,11,0)</f>
        <v>5.5547000000000004</v>
      </c>
      <c r="I22" s="61">
        <f t="shared" si="2"/>
        <v>10</v>
      </c>
      <c r="J22" s="60">
        <f>VLOOKUP($A22,'Return Data'!$B$7:$R$2292,12,0)</f>
        <v>3.9382000000000001</v>
      </c>
      <c r="K22" s="61">
        <f t="shared" si="3"/>
        <v>13</v>
      </c>
      <c r="L22" s="60">
        <f>VLOOKUP($A22,'Return Data'!$B$7:$R$2292,13,0)</f>
        <v>3.26</v>
      </c>
      <c r="M22" s="61">
        <f t="shared" si="4"/>
        <v>14</v>
      </c>
      <c r="N22" s="60">
        <f>VLOOKUP($A22,'Return Data'!$B$7:$R$2292,17,0)</f>
        <v>3.3529</v>
      </c>
      <c r="O22" s="61">
        <f t="shared" si="5"/>
        <v>16</v>
      </c>
      <c r="P22" s="60">
        <f>VLOOKUP($A22,'Return Data'!$B$7:$R$2292,14,0)</f>
        <v>5.3446999999999996</v>
      </c>
      <c r="Q22" s="61">
        <f t="shared" si="6"/>
        <v>11</v>
      </c>
      <c r="R22" s="60">
        <f>VLOOKUP($A22,'Return Data'!$B$7:$R$2292,16,0)</f>
        <v>7.3696000000000002</v>
      </c>
      <c r="S22" s="62">
        <f t="shared" si="7"/>
        <v>7</v>
      </c>
    </row>
    <row r="23" spans="1:19" x14ac:dyDescent="0.3">
      <c r="A23" s="77" t="s">
        <v>1300</v>
      </c>
      <c r="B23" s="59">
        <f>VLOOKUP($A23,'Return Data'!$B$7:$R$2292,3,0)</f>
        <v>44942</v>
      </c>
      <c r="C23" s="60">
        <f>VLOOKUP($A23,'Return Data'!$B$7:$R$2292,4,0)</f>
        <v>12.279</v>
      </c>
      <c r="D23" s="60">
        <f>VLOOKUP($A23,'Return Data'!$B$7:$R$2292,9,0)</f>
        <v>5.5202</v>
      </c>
      <c r="E23" s="61">
        <f t="shared" si="0"/>
        <v>14</v>
      </c>
      <c r="F23" s="60">
        <f>VLOOKUP($A23,'Return Data'!$B$7:$R$2292,10,0)</f>
        <v>6.4424000000000001</v>
      </c>
      <c r="G23" s="61">
        <f t="shared" si="1"/>
        <v>23</v>
      </c>
      <c r="H23" s="60">
        <f>VLOOKUP($A23,'Return Data'!$B$7:$R$2292,11,0)</f>
        <v>4.3150000000000004</v>
      </c>
      <c r="I23" s="61">
        <f t="shared" si="2"/>
        <v>23</v>
      </c>
      <c r="J23" s="60">
        <f>VLOOKUP($A23,'Return Data'!$B$7:$R$2292,12,0)</f>
        <v>2.6775000000000002</v>
      </c>
      <c r="K23" s="61">
        <f t="shared" si="3"/>
        <v>23</v>
      </c>
      <c r="L23" s="60">
        <f>VLOOKUP($A23,'Return Data'!$B$7:$R$2292,13,0)</f>
        <v>2.3241999999999998</v>
      </c>
      <c r="M23" s="61">
        <f t="shared" si="4"/>
        <v>23</v>
      </c>
      <c r="N23" s="60">
        <f>VLOOKUP($A23,'Return Data'!$B$7:$R$2292,17,0)</f>
        <v>2.4525000000000001</v>
      </c>
      <c r="O23" s="61">
        <f t="shared" si="5"/>
        <v>23</v>
      </c>
      <c r="P23" s="60">
        <f>VLOOKUP($A23,'Return Data'!$B$7:$R$2292,14,0)</f>
        <v>4.1614000000000004</v>
      </c>
      <c r="Q23" s="61">
        <f t="shared" si="6"/>
        <v>23</v>
      </c>
      <c r="R23" s="60">
        <f>VLOOKUP($A23,'Return Data'!$B$7:$R$2292,16,0)</f>
        <v>5.3227000000000002</v>
      </c>
      <c r="S23" s="62">
        <f t="shared" si="7"/>
        <v>23</v>
      </c>
    </row>
    <row r="24" spans="1:19" x14ac:dyDescent="0.3">
      <c r="A24" s="77" t="s">
        <v>1836</v>
      </c>
      <c r="B24" s="59">
        <f>VLOOKUP($A24,'Return Data'!$B$7:$R$2292,3,0)</f>
        <v>44942</v>
      </c>
      <c r="C24" s="60">
        <f>VLOOKUP($A24,'Return Data'!$B$7:$R$2292,4,0)</f>
        <v>13.205399999999999</v>
      </c>
      <c r="D24" s="60">
        <f>VLOOKUP($A24,'Return Data'!$B$7:$R$2292,9,0)</f>
        <v>5.1132999999999997</v>
      </c>
      <c r="E24" s="61">
        <f t="shared" si="0"/>
        <v>18</v>
      </c>
      <c r="F24" s="60">
        <f>VLOOKUP($A24,'Return Data'!$B$7:$R$2292,10,0)</f>
        <v>6.819</v>
      </c>
      <c r="G24" s="61">
        <f t="shared" si="1"/>
        <v>22</v>
      </c>
      <c r="H24" s="60">
        <f>VLOOKUP($A24,'Return Data'!$B$7:$R$2292,11,0)</f>
        <v>5.0646000000000004</v>
      </c>
      <c r="I24" s="61">
        <f t="shared" si="2"/>
        <v>16</v>
      </c>
      <c r="J24" s="60">
        <f>VLOOKUP($A24,'Return Data'!$B$7:$R$2292,12,0)</f>
        <v>3.8933</v>
      </c>
      <c r="K24" s="61">
        <f t="shared" si="3"/>
        <v>15</v>
      </c>
      <c r="L24" s="60">
        <f>VLOOKUP($A24,'Return Data'!$B$7:$R$2292,13,0)</f>
        <v>3.3153000000000001</v>
      </c>
      <c r="M24" s="61">
        <f t="shared" si="4"/>
        <v>13</v>
      </c>
      <c r="N24" s="60">
        <f>VLOOKUP($A24,'Return Data'!$B$7:$R$2292,17,0)</f>
        <v>3.3782999999999999</v>
      </c>
      <c r="O24" s="61">
        <f t="shared" si="5"/>
        <v>15</v>
      </c>
      <c r="P24" s="60">
        <f>VLOOKUP($A24,'Return Data'!$B$7:$R$2292,14,0)</f>
        <v>4.8883000000000001</v>
      </c>
      <c r="Q24" s="61">
        <f t="shared" si="6"/>
        <v>18</v>
      </c>
      <c r="R24" s="60">
        <f>VLOOKUP($A24,'Return Data'!$B$7:$R$2292,16,0)</f>
        <v>5.9115000000000002</v>
      </c>
      <c r="S24" s="62">
        <f t="shared" si="7"/>
        <v>21</v>
      </c>
    </row>
    <row r="25" spans="1:19" x14ac:dyDescent="0.3">
      <c r="A25" s="77" t="s">
        <v>1302</v>
      </c>
      <c r="B25" s="59">
        <f>VLOOKUP($A25,'Return Data'!$B$7:$R$2292,3,0)</f>
        <v>44942</v>
      </c>
      <c r="C25" s="60">
        <f>VLOOKUP($A25,'Return Data'!$B$7:$R$2292,4,0)</f>
        <v>43.854799999999997</v>
      </c>
      <c r="D25" s="60">
        <f>VLOOKUP($A25,'Return Data'!$B$7:$R$2292,9,0)</f>
        <v>5.1205999999999996</v>
      </c>
      <c r="E25" s="61">
        <f t="shared" si="0"/>
        <v>16</v>
      </c>
      <c r="F25" s="60">
        <f>VLOOKUP($A25,'Return Data'!$B$7:$R$2292,10,0)</f>
        <v>7.7069999999999999</v>
      </c>
      <c r="G25" s="61">
        <f t="shared" si="1"/>
        <v>7</v>
      </c>
      <c r="H25" s="60">
        <f>VLOOKUP($A25,'Return Data'!$B$7:$R$2292,11,0)</f>
        <v>5.3941999999999997</v>
      </c>
      <c r="I25" s="61">
        <f t="shared" si="2"/>
        <v>14</v>
      </c>
      <c r="J25" s="60">
        <f>VLOOKUP($A25,'Return Data'!$B$7:$R$2292,12,0)</f>
        <v>3.9190999999999998</v>
      </c>
      <c r="K25" s="61">
        <f t="shared" si="3"/>
        <v>14</v>
      </c>
      <c r="L25" s="60">
        <f>VLOOKUP($A25,'Return Data'!$B$7:$R$2292,13,0)</f>
        <v>3.3658999999999999</v>
      </c>
      <c r="M25" s="61">
        <f t="shared" si="4"/>
        <v>12</v>
      </c>
      <c r="N25" s="60">
        <f>VLOOKUP($A25,'Return Data'!$B$7:$R$2292,17,0)</f>
        <v>4.0396999999999998</v>
      </c>
      <c r="O25" s="61">
        <f t="shared" si="5"/>
        <v>7</v>
      </c>
      <c r="P25" s="60">
        <f>VLOOKUP($A25,'Return Data'!$B$7:$R$2292,14,0)</f>
        <v>5.6508000000000003</v>
      </c>
      <c r="Q25" s="61">
        <f t="shared" si="6"/>
        <v>9</v>
      </c>
      <c r="R25" s="60">
        <f>VLOOKUP($A25,'Return Data'!$B$7:$R$2292,16,0)</f>
        <v>7.6345999999999998</v>
      </c>
      <c r="S25" s="62">
        <f t="shared" si="7"/>
        <v>4</v>
      </c>
    </row>
    <row r="26" spans="1:19" x14ac:dyDescent="0.3">
      <c r="A26" s="77" t="s">
        <v>1891</v>
      </c>
      <c r="B26" s="59">
        <f>VLOOKUP($A26,'Return Data'!$B$7:$R$2292,3,0)</f>
        <v>44942</v>
      </c>
      <c r="C26" s="60">
        <f>VLOOKUP($A26,'Return Data'!$B$7:$R$2292,4,0)</f>
        <v>37.756599999999999</v>
      </c>
      <c r="D26" s="60">
        <f>VLOOKUP($A26,'Return Data'!$B$7:$R$2292,9,0)</f>
        <v>6.2984999999999998</v>
      </c>
      <c r="E26" s="61">
        <f t="shared" si="0"/>
        <v>2</v>
      </c>
      <c r="F26" s="60">
        <f>VLOOKUP($A26,'Return Data'!$B$7:$R$2292,10,0)</f>
        <v>6.8518999999999997</v>
      </c>
      <c r="G26" s="61">
        <f t="shared" si="1"/>
        <v>21</v>
      </c>
      <c r="H26" s="60">
        <f>VLOOKUP($A26,'Return Data'!$B$7:$R$2292,11,0)</f>
        <v>5.4957000000000003</v>
      </c>
      <c r="I26" s="61">
        <f t="shared" si="2"/>
        <v>11</v>
      </c>
      <c r="J26" s="60">
        <f>VLOOKUP($A26,'Return Data'!$B$7:$R$2292,12,0)</f>
        <v>4.3444000000000003</v>
      </c>
      <c r="K26" s="61">
        <f t="shared" si="3"/>
        <v>7</v>
      </c>
      <c r="L26" s="60">
        <f>VLOOKUP($A26,'Return Data'!$B$7:$R$2292,13,0)</f>
        <v>3.5699000000000001</v>
      </c>
      <c r="M26" s="61">
        <f t="shared" si="4"/>
        <v>10</v>
      </c>
      <c r="N26" s="60">
        <f>VLOOKUP($A26,'Return Data'!$B$7:$R$2292,17,0)</f>
        <v>3.4159999999999999</v>
      </c>
      <c r="O26" s="61">
        <f t="shared" si="5"/>
        <v>13</v>
      </c>
      <c r="P26" s="60">
        <f>VLOOKUP($A26,'Return Data'!$B$7:$R$2292,14,0)</f>
        <v>4.9131999999999998</v>
      </c>
      <c r="Q26" s="61">
        <f t="shared" si="6"/>
        <v>17</v>
      </c>
      <c r="R26" s="60">
        <f>VLOOKUP($A26,'Return Data'!$B$7:$R$2292,16,0)</f>
        <v>6.8742999999999999</v>
      </c>
      <c r="S26" s="62">
        <f t="shared" si="7"/>
        <v>16</v>
      </c>
    </row>
    <row r="27" spans="1:19" x14ac:dyDescent="0.3">
      <c r="A27" s="77" t="s">
        <v>1305</v>
      </c>
      <c r="B27" s="59">
        <f>VLOOKUP($A27,'Return Data'!$B$7:$R$2292,3,0)</f>
        <v>44942</v>
      </c>
      <c r="C27" s="60">
        <f>VLOOKUP($A27,'Return Data'!$B$7:$R$2292,4,0)</f>
        <v>26.796700000000001</v>
      </c>
      <c r="D27" s="60">
        <f>VLOOKUP($A27,'Return Data'!$B$7:$R$2292,9,0)</f>
        <v>5.3319000000000001</v>
      </c>
      <c r="E27" s="61">
        <f t="shared" si="0"/>
        <v>15</v>
      </c>
      <c r="F27" s="60">
        <f>VLOOKUP($A27,'Return Data'!$B$7:$R$2292,10,0)</f>
        <v>7.7324000000000002</v>
      </c>
      <c r="G27" s="61">
        <f t="shared" si="1"/>
        <v>6</v>
      </c>
      <c r="H27" s="60">
        <f>VLOOKUP($A27,'Return Data'!$B$7:$R$2292,11,0)</f>
        <v>5.4428999999999998</v>
      </c>
      <c r="I27" s="61">
        <f t="shared" si="2"/>
        <v>13</v>
      </c>
      <c r="J27" s="60">
        <f>VLOOKUP($A27,'Return Data'!$B$7:$R$2292,12,0)</f>
        <v>4.1726999999999999</v>
      </c>
      <c r="K27" s="61">
        <f t="shared" si="3"/>
        <v>10</v>
      </c>
      <c r="L27" s="60">
        <f>VLOOKUP($A27,'Return Data'!$B$7:$R$2292,13,0)</f>
        <v>3.7094</v>
      </c>
      <c r="M27" s="61">
        <f t="shared" si="4"/>
        <v>8</v>
      </c>
      <c r="N27" s="60">
        <f>VLOOKUP($A27,'Return Data'!$B$7:$R$2292,17,0)</f>
        <v>3.4439000000000002</v>
      </c>
      <c r="O27" s="61">
        <f t="shared" si="5"/>
        <v>12</v>
      </c>
      <c r="P27" s="60">
        <f>VLOOKUP($A27,'Return Data'!$B$7:$R$2292,14,0)</f>
        <v>5.3141999999999996</v>
      </c>
      <c r="Q27" s="61">
        <f t="shared" si="6"/>
        <v>12</v>
      </c>
      <c r="R27" s="60">
        <f>VLOOKUP($A27,'Return Data'!$B$7:$R$2292,16,0)</f>
        <v>6.5712999999999999</v>
      </c>
      <c r="S27" s="62">
        <f t="shared" si="7"/>
        <v>19</v>
      </c>
    </row>
    <row r="28" spans="1:19" x14ac:dyDescent="0.3">
      <c r="A28" s="77" t="s">
        <v>1870</v>
      </c>
      <c r="B28" s="59">
        <f>VLOOKUP($A28,'Return Data'!$B$7:$R$2292,3,0)</f>
        <v>44942</v>
      </c>
      <c r="C28" s="60">
        <f>VLOOKUP($A28,'Return Data'!$B$7:$R$2292,4,0)</f>
        <v>36.914700000000003</v>
      </c>
      <c r="D28" s="60">
        <f>VLOOKUP($A28,'Return Data'!$B$7:$R$2292,9,0)</f>
        <v>5.8563000000000001</v>
      </c>
      <c r="E28" s="61">
        <f t="shared" si="0"/>
        <v>8</v>
      </c>
      <c r="F28" s="60">
        <f>VLOOKUP($A28,'Return Data'!$B$7:$R$2292,10,0)</f>
        <v>7.2510000000000003</v>
      </c>
      <c r="G28" s="61">
        <f t="shared" si="1"/>
        <v>13</v>
      </c>
      <c r="H28" s="60">
        <f>VLOOKUP($A28,'Return Data'!$B$7:$R$2292,11,0)</f>
        <v>5.5585000000000004</v>
      </c>
      <c r="I28" s="61">
        <f t="shared" si="2"/>
        <v>9</v>
      </c>
      <c r="J28" s="60">
        <f>VLOOKUP($A28,'Return Data'!$B$7:$R$2292,12,0)</f>
        <v>4.1467999999999998</v>
      </c>
      <c r="K28" s="61">
        <f t="shared" si="3"/>
        <v>11</v>
      </c>
      <c r="L28" s="60">
        <f>VLOOKUP($A28,'Return Data'!$B$7:$R$2292,13,0)</f>
        <v>3.7039</v>
      </c>
      <c r="M28" s="61">
        <f t="shared" si="4"/>
        <v>9</v>
      </c>
      <c r="N28" s="60">
        <f>VLOOKUP($A28,'Return Data'!$B$7:$R$2292,17,0)</f>
        <v>3.6507999999999998</v>
      </c>
      <c r="O28" s="61">
        <f t="shared" si="5"/>
        <v>10</v>
      </c>
      <c r="P28" s="60">
        <f>VLOOKUP($A28,'Return Data'!$B$7:$R$2292,14,0)</f>
        <v>5.6074999999999999</v>
      </c>
      <c r="Q28" s="61">
        <f t="shared" si="6"/>
        <v>10</v>
      </c>
      <c r="R28" s="60">
        <f>VLOOKUP($A28,'Return Data'!$B$7:$R$2292,16,0)</f>
        <v>6.8484999999999996</v>
      </c>
      <c r="S28" s="62">
        <f t="shared" si="7"/>
        <v>17</v>
      </c>
    </row>
    <row r="29" spans="1:19" x14ac:dyDescent="0.3">
      <c r="A29" s="77" t="s">
        <v>1308</v>
      </c>
      <c r="B29" s="59">
        <f>VLOOKUP($A29,'Return Data'!$B$7:$R$2292,3,0)</f>
        <v>44942</v>
      </c>
      <c r="C29" s="60">
        <f>VLOOKUP($A29,'Return Data'!$B$7:$R$2292,4,0)</f>
        <v>40.229599999999998</v>
      </c>
      <c r="D29" s="60">
        <f>VLOOKUP($A29,'Return Data'!$B$7:$R$2292,9,0)</f>
        <v>6.1755000000000004</v>
      </c>
      <c r="E29" s="61">
        <f t="shared" si="0"/>
        <v>3</v>
      </c>
      <c r="F29" s="60">
        <f>VLOOKUP($A29,'Return Data'!$B$7:$R$2292,10,0)</f>
        <v>7.2233000000000001</v>
      </c>
      <c r="G29" s="61">
        <f t="shared" si="1"/>
        <v>14</v>
      </c>
      <c r="H29" s="60">
        <f>VLOOKUP($A29,'Return Data'!$B$7:$R$2292,11,0)</f>
        <v>4.8</v>
      </c>
      <c r="I29" s="61">
        <f t="shared" si="2"/>
        <v>19</v>
      </c>
      <c r="J29" s="60">
        <f>VLOOKUP($A29,'Return Data'!$B$7:$R$2292,12,0)</f>
        <v>3.7385000000000002</v>
      </c>
      <c r="K29" s="61">
        <f t="shared" si="3"/>
        <v>17</v>
      </c>
      <c r="L29" s="60">
        <f>VLOOKUP($A29,'Return Data'!$B$7:$R$2292,13,0)</f>
        <v>3.1800999999999999</v>
      </c>
      <c r="M29" s="61">
        <f t="shared" si="4"/>
        <v>17</v>
      </c>
      <c r="N29" s="60">
        <f>VLOOKUP($A29,'Return Data'!$B$7:$R$2292,17,0)</f>
        <v>3.0459999999999998</v>
      </c>
      <c r="O29" s="61">
        <f t="shared" si="5"/>
        <v>20</v>
      </c>
      <c r="P29" s="60">
        <f>VLOOKUP($A29,'Return Data'!$B$7:$R$2292,14,0)</f>
        <v>5.0343</v>
      </c>
      <c r="Q29" s="61">
        <f t="shared" si="6"/>
        <v>16</v>
      </c>
      <c r="R29" s="60">
        <f>VLOOKUP($A29,'Return Data'!$B$7:$R$2292,16,0)</f>
        <v>7.0422000000000002</v>
      </c>
      <c r="S29" s="62">
        <f t="shared" si="7"/>
        <v>14</v>
      </c>
    </row>
    <row r="30" spans="1:19" x14ac:dyDescent="0.3">
      <c r="A30" s="77" t="s">
        <v>1311</v>
      </c>
      <c r="B30" s="59">
        <f>VLOOKUP($A30,'Return Data'!$B$7:$R$2292,3,0)</f>
        <v>44942</v>
      </c>
      <c r="C30" s="60">
        <f>VLOOKUP($A30,'Return Data'!$B$7:$R$2292,4,0)</f>
        <v>26.4191</v>
      </c>
      <c r="D30" s="60">
        <f>VLOOKUP($A30,'Return Data'!$B$7:$R$2292,9,0)</f>
        <v>6.16</v>
      </c>
      <c r="E30" s="61">
        <f t="shared" si="0"/>
        <v>4</v>
      </c>
      <c r="F30" s="60">
        <f>VLOOKUP($A30,'Return Data'!$B$7:$R$2292,10,0)</f>
        <v>7.0391000000000004</v>
      </c>
      <c r="G30" s="61">
        <f t="shared" si="1"/>
        <v>17</v>
      </c>
      <c r="H30" s="60">
        <f>VLOOKUP($A30,'Return Data'!$B$7:$R$2292,11,0)</f>
        <v>5.7251000000000003</v>
      </c>
      <c r="I30" s="61">
        <f t="shared" si="2"/>
        <v>5</v>
      </c>
      <c r="J30" s="60">
        <f>VLOOKUP($A30,'Return Data'!$B$7:$R$2292,12,0)</f>
        <v>4.6037999999999997</v>
      </c>
      <c r="K30" s="61">
        <f t="shared" si="3"/>
        <v>5</v>
      </c>
      <c r="L30" s="60">
        <f>VLOOKUP($A30,'Return Data'!$B$7:$R$2292,13,0)</f>
        <v>3.9517000000000002</v>
      </c>
      <c r="M30" s="61">
        <f t="shared" si="4"/>
        <v>5</v>
      </c>
      <c r="N30" s="60">
        <f>VLOOKUP($A30,'Return Data'!$B$7:$R$2292,17,0)</f>
        <v>6.3319000000000001</v>
      </c>
      <c r="O30" s="61">
        <f t="shared" si="5"/>
        <v>4</v>
      </c>
      <c r="P30" s="60">
        <f>VLOOKUP($A30,'Return Data'!$B$7:$R$2292,14,0)</f>
        <v>7.4903000000000004</v>
      </c>
      <c r="Q30" s="61">
        <f t="shared" si="6"/>
        <v>3</v>
      </c>
      <c r="R30" s="60">
        <f>VLOOKUP($A30,'Return Data'!$B$7:$R$2292,16,0)</f>
        <v>6.5381</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5.5554608695652163</v>
      </c>
      <c r="E32" s="83"/>
      <c r="F32" s="84">
        <f>AVERAGE(F8:F30)</f>
        <v>8.6188173913043471</v>
      </c>
      <c r="G32" s="83"/>
      <c r="H32" s="84">
        <f>AVERAGE(H8:H30)</f>
        <v>5.9541739130434772</v>
      </c>
      <c r="I32" s="83"/>
      <c r="J32" s="84">
        <f>AVERAGE(J8:J30)</f>
        <v>4.4725565217391301</v>
      </c>
      <c r="K32" s="83"/>
      <c r="L32" s="84">
        <f>AVERAGE(L8:L30)</f>
        <v>4.709460869565218</v>
      </c>
      <c r="M32" s="83"/>
      <c r="N32" s="84">
        <f>AVERAGE(N8:N30)</f>
        <v>4.5927434782608705</v>
      </c>
      <c r="O32" s="83"/>
      <c r="P32" s="84">
        <f>AVERAGE(P8:P30)</f>
        <v>5.7326086956521749</v>
      </c>
      <c r="Q32" s="83"/>
      <c r="R32" s="84">
        <f>AVERAGE(R8:R30)</f>
        <v>7.0366695652173927</v>
      </c>
      <c r="S32" s="85"/>
    </row>
    <row r="33" spans="1:19" x14ac:dyDescent="0.3">
      <c r="A33" s="82" t="s">
        <v>28</v>
      </c>
      <c r="B33" s="83"/>
      <c r="C33" s="83"/>
      <c r="D33" s="84">
        <f>MIN(D8:D30)</f>
        <v>4.6527000000000003</v>
      </c>
      <c r="E33" s="83"/>
      <c r="F33" s="84">
        <f>MIN(F8:F30)</f>
        <v>6.4424000000000001</v>
      </c>
      <c r="G33" s="83"/>
      <c r="H33" s="84">
        <f>MIN(H8:H30)</f>
        <v>4.3150000000000004</v>
      </c>
      <c r="I33" s="83"/>
      <c r="J33" s="84">
        <f>MIN(J8:J30)</f>
        <v>2.6775000000000002</v>
      </c>
      <c r="K33" s="83"/>
      <c r="L33" s="84">
        <f>MIN(L8:L30)</f>
        <v>2.3241999999999998</v>
      </c>
      <c r="M33" s="83"/>
      <c r="N33" s="84">
        <f>MIN(N8:N30)</f>
        <v>2.4525000000000001</v>
      </c>
      <c r="O33" s="83"/>
      <c r="P33" s="84">
        <f>MIN(P8:P30)</f>
        <v>4.1614000000000004</v>
      </c>
      <c r="Q33" s="83"/>
      <c r="R33" s="84">
        <f>MIN(R8:R30)</f>
        <v>5.3227000000000002</v>
      </c>
      <c r="S33" s="85"/>
    </row>
    <row r="34" spans="1:19" ht="15" thickBot="1" x14ac:dyDescent="0.35">
      <c r="A34" s="86" t="s">
        <v>29</v>
      </c>
      <c r="B34" s="87"/>
      <c r="C34" s="87"/>
      <c r="D34" s="88">
        <f>MAX(D8:D30)</f>
        <v>6.4534000000000002</v>
      </c>
      <c r="E34" s="87"/>
      <c r="F34" s="88">
        <f>MAX(F8:F30)</f>
        <v>35.119399999999999</v>
      </c>
      <c r="G34" s="87"/>
      <c r="H34" s="88">
        <f>MAX(H8:H30)</f>
        <v>19.386700000000001</v>
      </c>
      <c r="I34" s="87"/>
      <c r="J34" s="88">
        <f>MAX(J8:J30)</f>
        <v>13.4954</v>
      </c>
      <c r="K34" s="87"/>
      <c r="L34" s="88">
        <f>MAX(L8:L30)</f>
        <v>27.096599999999999</v>
      </c>
      <c r="M34" s="87"/>
      <c r="N34" s="88">
        <f>MAX(N8:N30)</f>
        <v>14.5837</v>
      </c>
      <c r="O34" s="87"/>
      <c r="P34" s="88">
        <f>MAX(P8:P30)</f>
        <v>8.9562000000000008</v>
      </c>
      <c r="Q34" s="87"/>
      <c r="R34" s="88">
        <f>MAX(R8:R30)</f>
        <v>8.0543999999999993</v>
      </c>
      <c r="S34" s="89"/>
    </row>
    <row r="35" spans="1:19" x14ac:dyDescent="0.3">
      <c r="A35" s="99" t="s">
        <v>429</v>
      </c>
    </row>
    <row r="36" spans="1:19" x14ac:dyDescent="0.3">
      <c r="A36" s="14" t="s">
        <v>340</v>
      </c>
    </row>
  </sheetData>
  <sheetProtection algorithmName="SHA-512" hashValue="UJ5qwJMWySmfwT5YIpBm2/gghuYUJTAoNjlzmtvjxbSh0xNlIJ1VX8aUhWmBjMzsF+qoVRlEiNIy+nsra0RK7g==" saltValue="j/VY/m4RH0PbeK+4jF23/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1031</v>
      </c>
      <c r="B8" s="59">
        <f>VLOOKUP($A8,'Return Data'!$B$7:$R$2292,3,0)</f>
        <v>44942</v>
      </c>
      <c r="C8" s="60">
        <f>VLOOKUP($A8,'Return Data'!$B$7:$R$2292,4,0)</f>
        <v>111.83969999999999</v>
      </c>
      <c r="D8" s="60">
        <f>VLOOKUP($A8,'Return Data'!$B$7:$R$2292,9,0)</f>
        <v>5.415</v>
      </c>
      <c r="E8" s="61">
        <f t="shared" ref="E8:E39" si="0">RANK(D8,D$8:D$39,0)</f>
        <v>17</v>
      </c>
      <c r="F8" s="60">
        <f>VLOOKUP($A8,'Return Data'!$B$7:$R$2292,10,0)</f>
        <v>9.3587000000000007</v>
      </c>
      <c r="G8" s="61">
        <f t="shared" ref="G8:G39" si="1">RANK(F8,F$8:F$39,0)</f>
        <v>17</v>
      </c>
      <c r="H8" s="60">
        <f>VLOOKUP($A8,'Return Data'!$B$7:$R$2292,11,0)</f>
        <v>6.9310999999999998</v>
      </c>
      <c r="I8" s="61">
        <f t="shared" ref="I8:I39" si="2">RANK(H8,H$8:H$39,0)</f>
        <v>17</v>
      </c>
      <c r="J8" s="60">
        <f>VLOOKUP($A8,'Return Data'!$B$7:$R$2292,12,0)</f>
        <v>4.2869000000000002</v>
      </c>
      <c r="K8" s="61">
        <f t="shared" ref="K8:K39" si="3">RANK(J8,J$8:J$39,0)</f>
        <v>23</v>
      </c>
      <c r="L8" s="60">
        <f>VLOOKUP($A8,'Return Data'!$B$7:$R$2292,13,0)</f>
        <v>3.3843000000000001</v>
      </c>
      <c r="M8" s="61">
        <f t="shared" ref="M8:M39" si="4">RANK(L8,L$8:L$39,0)</f>
        <v>19</v>
      </c>
      <c r="N8" s="60">
        <f>VLOOKUP($A8,'Return Data'!$B$7:$R$2292,17,0)</f>
        <v>3.8420999999999998</v>
      </c>
      <c r="O8" s="61">
        <f t="shared" ref="O8:O39" si="5">RANK(N8,N$8:N$39,0)</f>
        <v>13</v>
      </c>
      <c r="P8" s="60">
        <f>VLOOKUP($A8,'Return Data'!$B$7:$R$2292,14,0)</f>
        <v>6.8540000000000001</v>
      </c>
      <c r="Q8" s="61">
        <f t="shared" ref="Q8:Q39" si="6">RANK(P8,P$8:P$39,0)</f>
        <v>6</v>
      </c>
      <c r="R8" s="60">
        <f>VLOOKUP($A8,'Return Data'!$B$7:$R$2292,16,0)</f>
        <v>7.9447999999999999</v>
      </c>
      <c r="S8" s="62">
        <f t="shared" ref="S8:S39" si="7">RANK(R8,R$8:R$39,0)</f>
        <v>12</v>
      </c>
    </row>
    <row r="9" spans="1:19" x14ac:dyDescent="0.3">
      <c r="A9" s="77" t="s">
        <v>986</v>
      </c>
      <c r="B9" s="59">
        <f>VLOOKUP($A9,'Return Data'!$B$7:$R$2292,3,0)</f>
        <v>44942</v>
      </c>
      <c r="C9" s="60">
        <f>VLOOKUP($A9,'Return Data'!$B$7:$R$2292,4,0)</f>
        <v>33.728200000000001</v>
      </c>
      <c r="D9" s="60">
        <f>VLOOKUP($A9,'Return Data'!$B$7:$R$2292,9,0)</f>
        <v>4.7633000000000001</v>
      </c>
      <c r="E9" s="61">
        <f t="shared" si="0"/>
        <v>22</v>
      </c>
      <c r="F9" s="60">
        <f>VLOOKUP($A9,'Return Data'!$B$7:$R$2292,10,0)</f>
        <v>8.6430000000000007</v>
      </c>
      <c r="G9" s="61">
        <f t="shared" si="1"/>
        <v>25</v>
      </c>
      <c r="H9" s="60">
        <f>VLOOKUP($A9,'Return Data'!$B$7:$R$2292,11,0)</f>
        <v>7.5808</v>
      </c>
      <c r="I9" s="61">
        <f t="shared" si="2"/>
        <v>9</v>
      </c>
      <c r="J9" s="60">
        <f>VLOOKUP($A9,'Return Data'!$B$7:$R$2292,12,0)</f>
        <v>27.365600000000001</v>
      </c>
      <c r="K9" s="61">
        <f t="shared" si="3"/>
        <v>1</v>
      </c>
      <c r="L9" s="60">
        <f>VLOOKUP($A9,'Return Data'!$B$7:$R$2292,13,0)</f>
        <v>25.7989</v>
      </c>
      <c r="M9" s="61">
        <f t="shared" si="4"/>
        <v>1</v>
      </c>
      <c r="N9" s="60">
        <f>VLOOKUP($A9,'Return Data'!$B$7:$R$2292,17,0)</f>
        <v>16.3324</v>
      </c>
      <c r="O9" s="61">
        <f t="shared" si="5"/>
        <v>1</v>
      </c>
      <c r="P9" s="60">
        <f>VLOOKUP($A9,'Return Data'!$B$7:$R$2292,14,0)</f>
        <v>13.8154</v>
      </c>
      <c r="Q9" s="61">
        <f t="shared" si="6"/>
        <v>1</v>
      </c>
      <c r="R9" s="60">
        <f>VLOOKUP($A9,'Return Data'!$B$7:$R$2292,16,0)</f>
        <v>9.5776000000000003</v>
      </c>
      <c r="S9" s="62">
        <f t="shared" si="7"/>
        <v>1</v>
      </c>
    </row>
    <row r="10" spans="1:19" x14ac:dyDescent="0.3">
      <c r="A10" s="77" t="s">
        <v>988</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990</v>
      </c>
      <c r="B11" s="59">
        <f>VLOOKUP($A11,'Return Data'!$B$7:$R$2292,3,0)</f>
        <v>44942</v>
      </c>
      <c r="C11" s="60">
        <f>VLOOKUP($A11,'Return Data'!$B$7:$R$2292,4,0)</f>
        <v>24.881599999999999</v>
      </c>
      <c r="D11" s="60">
        <f>VLOOKUP($A11,'Return Data'!$B$7:$R$2292,9,0)</f>
        <v>6.3562000000000003</v>
      </c>
      <c r="E11" s="61">
        <f t="shared" si="0"/>
        <v>7</v>
      </c>
      <c r="F11" s="60">
        <f>VLOOKUP($A11,'Return Data'!$B$7:$R$2292,10,0)</f>
        <v>8.6662999999999997</v>
      </c>
      <c r="G11" s="61">
        <f t="shared" si="1"/>
        <v>24</v>
      </c>
      <c r="H11" s="60">
        <f>VLOOKUP($A11,'Return Data'!$B$7:$R$2292,11,0)</f>
        <v>7.0014000000000003</v>
      </c>
      <c r="I11" s="61">
        <f t="shared" si="2"/>
        <v>16</v>
      </c>
      <c r="J11" s="60">
        <f>VLOOKUP($A11,'Return Data'!$B$7:$R$2292,12,0)</f>
        <v>5.7455999999999996</v>
      </c>
      <c r="K11" s="61">
        <f t="shared" si="3"/>
        <v>9</v>
      </c>
      <c r="L11" s="60">
        <f>VLOOKUP($A11,'Return Data'!$B$7:$R$2292,13,0)</f>
        <v>4.8079999999999998</v>
      </c>
      <c r="M11" s="61">
        <f t="shared" si="4"/>
        <v>5</v>
      </c>
      <c r="N11" s="60">
        <f>VLOOKUP($A11,'Return Data'!$B$7:$R$2292,17,0)</f>
        <v>5.4024999999999999</v>
      </c>
      <c r="O11" s="61">
        <f t="shared" si="5"/>
        <v>5</v>
      </c>
      <c r="P11" s="60">
        <f>VLOOKUP($A11,'Return Data'!$B$7:$R$2292,14,0)</f>
        <v>7.2281000000000004</v>
      </c>
      <c r="Q11" s="61">
        <f t="shared" si="6"/>
        <v>4</v>
      </c>
      <c r="R11" s="60">
        <f>VLOOKUP($A11,'Return Data'!$B$7:$R$2292,16,0)</f>
        <v>8.6173999999999999</v>
      </c>
      <c r="S11" s="62">
        <f t="shared" si="7"/>
        <v>4</v>
      </c>
    </row>
    <row r="12" spans="1:19" x14ac:dyDescent="0.3">
      <c r="A12" s="77" t="s">
        <v>1926</v>
      </c>
      <c r="B12" s="59">
        <f>VLOOKUP($A12,'Return Data'!$B$7:$R$2292,3,0)</f>
        <v>44942</v>
      </c>
      <c r="C12" s="60">
        <f>VLOOKUP($A12,'Return Data'!$B$7:$R$2292,4,0)</f>
        <v>16.749300000000002</v>
      </c>
      <c r="D12" s="60">
        <f>VLOOKUP($A12,'Return Data'!$B$7:$R$2292,9,0)</f>
        <v>4.6863000000000001</v>
      </c>
      <c r="E12" s="61">
        <f t="shared" si="0"/>
        <v>24</v>
      </c>
      <c r="F12" s="60">
        <f>VLOOKUP($A12,'Return Data'!$B$7:$R$2292,10,0)</f>
        <v>8.7859999999999996</v>
      </c>
      <c r="G12" s="61">
        <f t="shared" si="1"/>
        <v>21</v>
      </c>
      <c r="H12" s="60">
        <f>VLOOKUP($A12,'Return Data'!$B$7:$R$2292,11,0)</f>
        <v>7.3150000000000004</v>
      </c>
      <c r="I12" s="61">
        <f t="shared" si="2"/>
        <v>10</v>
      </c>
      <c r="J12" s="60">
        <f>VLOOKUP($A12,'Return Data'!$B$7:$R$2292,12,0)</f>
        <v>5.2721</v>
      </c>
      <c r="K12" s="61">
        <f t="shared" si="3"/>
        <v>14</v>
      </c>
      <c r="L12" s="60">
        <f>VLOOKUP($A12,'Return Data'!$B$7:$R$2292,13,0)</f>
        <v>3.7059000000000002</v>
      </c>
      <c r="M12" s="61">
        <f t="shared" si="4"/>
        <v>14</v>
      </c>
      <c r="N12" s="60">
        <f>VLOOKUP($A12,'Return Data'!$B$7:$R$2292,17,0)</f>
        <v>3.3386999999999998</v>
      </c>
      <c r="O12" s="61">
        <f t="shared" si="5"/>
        <v>16</v>
      </c>
      <c r="P12" s="60">
        <f>VLOOKUP($A12,'Return Data'!$B$7:$R$2292,14,0)</f>
        <v>4.8379000000000003</v>
      </c>
      <c r="Q12" s="61">
        <f t="shared" si="6"/>
        <v>23</v>
      </c>
      <c r="R12" s="60">
        <f>VLOOKUP($A12,'Return Data'!$B$7:$R$2292,16,0)</f>
        <v>5.9768999999999997</v>
      </c>
      <c r="S12" s="62">
        <f t="shared" si="7"/>
        <v>25</v>
      </c>
    </row>
    <row r="13" spans="1:19" x14ac:dyDescent="0.3">
      <c r="A13" s="77" t="s">
        <v>1032</v>
      </c>
      <c r="B13" s="59">
        <f>VLOOKUP($A13,'Return Data'!$B$7:$R$2292,3,0)</f>
        <v>44942</v>
      </c>
      <c r="C13" s="60">
        <f>VLOOKUP($A13,'Return Data'!$B$7:$R$2292,4,0)</f>
        <v>51.559600000000003</v>
      </c>
      <c r="D13" s="60">
        <f>VLOOKUP($A13,'Return Data'!$B$7:$R$2292,9,0)</f>
        <v>6.4151999999999996</v>
      </c>
      <c r="E13" s="61">
        <f t="shared" si="0"/>
        <v>6</v>
      </c>
      <c r="F13" s="60">
        <f>VLOOKUP($A13,'Return Data'!$B$7:$R$2292,10,0)</f>
        <v>9.8899000000000008</v>
      </c>
      <c r="G13" s="61">
        <f t="shared" si="1"/>
        <v>6</v>
      </c>
      <c r="H13" s="60">
        <f>VLOOKUP($A13,'Return Data'!$B$7:$R$2292,11,0)</f>
        <v>6.8810000000000002</v>
      </c>
      <c r="I13" s="61">
        <f t="shared" si="2"/>
        <v>18</v>
      </c>
      <c r="J13" s="60">
        <f>VLOOKUP($A13,'Return Data'!$B$7:$R$2292,12,0)</f>
        <v>5.0212000000000003</v>
      </c>
      <c r="K13" s="61">
        <f t="shared" si="3"/>
        <v>16</v>
      </c>
      <c r="L13" s="60">
        <f>VLOOKUP($A13,'Return Data'!$B$7:$R$2292,13,0)</f>
        <v>3.5276999999999998</v>
      </c>
      <c r="M13" s="61">
        <f t="shared" si="4"/>
        <v>16</v>
      </c>
      <c r="N13" s="60">
        <f>VLOOKUP($A13,'Return Data'!$B$7:$R$2292,17,0)</f>
        <v>3.2924000000000002</v>
      </c>
      <c r="O13" s="61">
        <f t="shared" si="5"/>
        <v>18</v>
      </c>
      <c r="P13" s="60">
        <f>VLOOKUP($A13,'Return Data'!$B$7:$R$2292,14,0)</f>
        <v>5.7449000000000003</v>
      </c>
      <c r="Q13" s="61">
        <f t="shared" si="6"/>
        <v>16</v>
      </c>
      <c r="R13" s="60">
        <f>VLOOKUP($A13,'Return Data'!$B$7:$R$2292,16,0)</f>
        <v>7.8433000000000002</v>
      </c>
      <c r="S13" s="62">
        <f t="shared" si="7"/>
        <v>14</v>
      </c>
    </row>
    <row r="14" spans="1:19" x14ac:dyDescent="0.3">
      <c r="A14" s="77" t="s">
        <v>992</v>
      </c>
      <c r="B14" s="59">
        <f>VLOOKUP($A14,'Return Data'!$B$7:$R$2292,3,0)</f>
        <v>44942</v>
      </c>
      <c r="C14" s="60">
        <f>VLOOKUP($A14,'Return Data'!$B$7:$R$2292,4,0)</f>
        <v>71.399299999999997</v>
      </c>
      <c r="D14" s="60">
        <f>VLOOKUP($A14,'Return Data'!$B$7:$R$2292,9,0)</f>
        <v>5.4504999999999999</v>
      </c>
      <c r="E14" s="61">
        <f t="shared" si="0"/>
        <v>16</v>
      </c>
      <c r="F14" s="60">
        <f>VLOOKUP($A14,'Return Data'!$B$7:$R$2292,10,0)</f>
        <v>9.4611000000000001</v>
      </c>
      <c r="G14" s="61">
        <f t="shared" si="1"/>
        <v>14</v>
      </c>
      <c r="H14" s="60">
        <f>VLOOKUP($A14,'Return Data'!$B$7:$R$2292,11,0)</f>
        <v>6.4568000000000003</v>
      </c>
      <c r="I14" s="61">
        <f t="shared" si="2"/>
        <v>20</v>
      </c>
      <c r="J14" s="60">
        <f>VLOOKUP($A14,'Return Data'!$B$7:$R$2292,12,0)</f>
        <v>4.8472</v>
      </c>
      <c r="K14" s="61">
        <f t="shared" si="3"/>
        <v>18</v>
      </c>
      <c r="L14" s="60">
        <f>VLOOKUP($A14,'Return Data'!$B$7:$R$2292,13,0)</f>
        <v>3.6892999999999998</v>
      </c>
      <c r="M14" s="61">
        <f t="shared" si="4"/>
        <v>15</v>
      </c>
      <c r="N14" s="60">
        <f>VLOOKUP($A14,'Return Data'!$B$7:$R$2292,17,0)</f>
        <v>3.7155999999999998</v>
      </c>
      <c r="O14" s="61">
        <f t="shared" si="5"/>
        <v>15</v>
      </c>
      <c r="P14" s="60">
        <f>VLOOKUP($A14,'Return Data'!$B$7:$R$2292,14,0)</f>
        <v>5.7728999999999999</v>
      </c>
      <c r="Q14" s="61">
        <f t="shared" si="6"/>
        <v>15</v>
      </c>
      <c r="R14" s="60">
        <f>VLOOKUP($A14,'Return Data'!$B$7:$R$2292,16,0)</f>
        <v>6.8933999999999997</v>
      </c>
      <c r="S14" s="62">
        <f t="shared" si="7"/>
        <v>21</v>
      </c>
    </row>
    <row r="15" spans="1:19" x14ac:dyDescent="0.3">
      <c r="A15" s="77" t="s">
        <v>997</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1035</v>
      </c>
      <c r="B16" s="59">
        <f>VLOOKUP($A16,'Return Data'!$B$7:$R$2292,3,0)</f>
        <v>44942</v>
      </c>
      <c r="C16" s="60">
        <f>VLOOKUP($A16,'Return Data'!$B$7:$R$2292,4,0)</f>
        <v>52.6509</v>
      </c>
      <c r="D16" s="60">
        <f>VLOOKUP($A16,'Return Data'!$B$7:$R$2292,9,0)</f>
        <v>5.2427000000000001</v>
      </c>
      <c r="E16" s="61">
        <f t="shared" si="0"/>
        <v>19</v>
      </c>
      <c r="F16" s="60">
        <f>VLOOKUP($A16,'Return Data'!$B$7:$R$2292,10,0)</f>
        <v>9.7581000000000007</v>
      </c>
      <c r="G16" s="61">
        <f t="shared" si="1"/>
        <v>8</v>
      </c>
      <c r="H16" s="60">
        <f>VLOOKUP($A16,'Return Data'!$B$7:$R$2292,11,0)</f>
        <v>8.2363999999999997</v>
      </c>
      <c r="I16" s="61">
        <f t="shared" si="2"/>
        <v>6</v>
      </c>
      <c r="J16" s="60">
        <f>VLOOKUP($A16,'Return Data'!$B$7:$R$2292,12,0)</f>
        <v>5.4565000000000001</v>
      </c>
      <c r="K16" s="61">
        <f t="shared" si="3"/>
        <v>13</v>
      </c>
      <c r="L16" s="60">
        <f>VLOOKUP($A16,'Return Data'!$B$7:$R$2292,13,0)</f>
        <v>3.2593000000000001</v>
      </c>
      <c r="M16" s="61">
        <f t="shared" si="4"/>
        <v>21</v>
      </c>
      <c r="N16" s="60">
        <f>VLOOKUP($A16,'Return Data'!$B$7:$R$2292,17,0)</f>
        <v>3.0581999999999998</v>
      </c>
      <c r="O16" s="61">
        <f t="shared" si="5"/>
        <v>19</v>
      </c>
      <c r="P16" s="60">
        <f>VLOOKUP($A16,'Return Data'!$B$7:$R$2292,14,0)</f>
        <v>5.2675000000000001</v>
      </c>
      <c r="Q16" s="61">
        <f t="shared" si="6"/>
        <v>19</v>
      </c>
      <c r="R16" s="60">
        <f>VLOOKUP($A16,'Return Data'!$B$7:$R$2292,16,0)</f>
        <v>7.0838000000000001</v>
      </c>
      <c r="S16" s="62">
        <f t="shared" si="7"/>
        <v>18</v>
      </c>
    </row>
    <row r="17" spans="1:19" x14ac:dyDescent="0.3">
      <c r="A17" s="77" t="s">
        <v>999</v>
      </c>
      <c r="B17" s="59">
        <f>VLOOKUP($A17,'Return Data'!$B$7:$R$2292,3,0)</f>
        <v>44942</v>
      </c>
      <c r="C17" s="60">
        <f>VLOOKUP($A17,'Return Data'!$B$7:$R$2292,4,0)</f>
        <v>50.0229</v>
      </c>
      <c r="D17" s="60">
        <f>VLOOKUP($A17,'Return Data'!$B$7:$R$2292,9,0)</f>
        <v>6.1707999999999998</v>
      </c>
      <c r="E17" s="61">
        <f t="shared" si="0"/>
        <v>8</v>
      </c>
      <c r="F17" s="60">
        <f>VLOOKUP($A17,'Return Data'!$B$7:$R$2292,10,0)</f>
        <v>9.4093999999999998</v>
      </c>
      <c r="G17" s="61">
        <f t="shared" si="1"/>
        <v>15</v>
      </c>
      <c r="H17" s="60">
        <f>VLOOKUP($A17,'Return Data'!$B$7:$R$2292,11,0)</f>
        <v>7.0529999999999999</v>
      </c>
      <c r="I17" s="61">
        <f t="shared" si="2"/>
        <v>15</v>
      </c>
      <c r="J17" s="60">
        <f>VLOOKUP($A17,'Return Data'!$B$7:$R$2292,12,0)</f>
        <v>5.1871999999999998</v>
      </c>
      <c r="K17" s="61">
        <f t="shared" si="3"/>
        <v>15</v>
      </c>
      <c r="L17" s="60">
        <f>VLOOKUP($A17,'Return Data'!$B$7:$R$2292,13,0)</f>
        <v>4.0045000000000002</v>
      </c>
      <c r="M17" s="61">
        <f t="shared" si="4"/>
        <v>11</v>
      </c>
      <c r="N17" s="60">
        <f>VLOOKUP($A17,'Return Data'!$B$7:$R$2292,17,0)</f>
        <v>4.9028</v>
      </c>
      <c r="O17" s="61">
        <f t="shared" si="5"/>
        <v>8</v>
      </c>
      <c r="P17" s="60">
        <f>VLOOKUP($A17,'Return Data'!$B$7:$R$2292,14,0)</f>
        <v>6.7374999999999998</v>
      </c>
      <c r="Q17" s="61">
        <f t="shared" si="6"/>
        <v>8</v>
      </c>
      <c r="R17" s="60">
        <f>VLOOKUP($A17,'Return Data'!$B$7:$R$2292,16,0)</f>
        <v>8.1921999999999997</v>
      </c>
      <c r="S17" s="62">
        <f t="shared" si="7"/>
        <v>7</v>
      </c>
    </row>
    <row r="18" spans="1:19" x14ac:dyDescent="0.3">
      <c r="A18" t="s">
        <v>2041</v>
      </c>
      <c r="B18" s="59">
        <f>VLOOKUP($A18,'Return Data'!$B$7:$R$2292,3,0)</f>
        <v>44942</v>
      </c>
      <c r="C18" s="60">
        <f>VLOOKUP($A18,'Return Data'!$B$7:$R$2292,4,0)</f>
        <v>18.133099999999999</v>
      </c>
      <c r="D18" s="60">
        <f>VLOOKUP($A18,'Return Data'!$B$7:$R$2292,9,0)</f>
        <v>6.4635999999999996</v>
      </c>
      <c r="E18" s="61">
        <f t="shared" si="0"/>
        <v>5</v>
      </c>
      <c r="F18" s="60">
        <f>VLOOKUP($A18,'Return Data'!$B$7:$R$2292,10,0)</f>
        <v>9.5844000000000005</v>
      </c>
      <c r="G18" s="61">
        <f t="shared" si="1"/>
        <v>11</v>
      </c>
      <c r="H18" s="60">
        <f>VLOOKUP($A18,'Return Data'!$B$7:$R$2292,11,0)</f>
        <v>7.0815999999999999</v>
      </c>
      <c r="I18" s="61">
        <f t="shared" si="2"/>
        <v>14</v>
      </c>
      <c r="J18" s="60">
        <f>VLOOKUP($A18,'Return Data'!$B$7:$R$2292,12,0)</f>
        <v>4.8221999999999996</v>
      </c>
      <c r="K18" s="61">
        <f t="shared" si="3"/>
        <v>20</v>
      </c>
      <c r="L18" s="60">
        <f>VLOOKUP($A18,'Return Data'!$B$7:$R$2292,13,0)</f>
        <v>3.8595000000000002</v>
      </c>
      <c r="M18" s="61">
        <f t="shared" si="4"/>
        <v>12</v>
      </c>
      <c r="N18" s="60">
        <f>VLOOKUP($A18,'Return Data'!$B$7:$R$2292,17,0)</f>
        <v>4.6936</v>
      </c>
      <c r="O18" s="61">
        <f t="shared" si="5"/>
        <v>9</v>
      </c>
      <c r="P18" s="60">
        <f>VLOOKUP($A18,'Return Data'!$B$7:$R$2292,14,0)</f>
        <v>6.49</v>
      </c>
      <c r="Q18" s="61">
        <f t="shared" si="6"/>
        <v>10</v>
      </c>
      <c r="R18" s="60">
        <f>VLOOKUP($A18,'Return Data'!$B$7:$R$2292,16,0)</f>
        <v>7.7645</v>
      </c>
      <c r="S18" s="62">
        <f t="shared" si="7"/>
        <v>15</v>
      </c>
    </row>
    <row r="19" spans="1:19" x14ac:dyDescent="0.3">
      <c r="A19" s="102" t="s">
        <v>2044</v>
      </c>
      <c r="B19" s="59">
        <f>VLOOKUP($A19,'Return Data'!$B$7:$R$2292,3,0)</f>
        <v>44942</v>
      </c>
      <c r="C19" s="60">
        <f>VLOOKUP($A19,'Return Data'!$B$7:$R$2292,4,0)</f>
        <v>38.692999999999998</v>
      </c>
      <c r="D19" s="60">
        <f>VLOOKUP($A19,'Return Data'!$B$7:$R$2292,9,0)</f>
        <v>5.3863000000000003</v>
      </c>
      <c r="E19" s="61">
        <f t="shared" si="0"/>
        <v>18</v>
      </c>
      <c r="F19" s="60">
        <f>VLOOKUP($A19,'Return Data'!$B$7:$R$2292,10,0)</f>
        <v>9.8452999999999999</v>
      </c>
      <c r="G19" s="61">
        <f t="shared" si="1"/>
        <v>7</v>
      </c>
      <c r="H19" s="60">
        <f>VLOOKUP($A19,'Return Data'!$B$7:$R$2292,11,0)</f>
        <v>6.3337000000000003</v>
      </c>
      <c r="I19" s="61">
        <f t="shared" si="2"/>
        <v>22</v>
      </c>
      <c r="J19" s="60">
        <f>VLOOKUP($A19,'Return Data'!$B$7:$R$2292,12,0)</f>
        <v>4.3990999999999998</v>
      </c>
      <c r="K19" s="61">
        <f t="shared" si="3"/>
        <v>21</v>
      </c>
      <c r="L19" s="60">
        <f>VLOOKUP($A19,'Return Data'!$B$7:$R$2292,13,0)</f>
        <v>2.0911</v>
      </c>
      <c r="M19" s="61">
        <f t="shared" si="4"/>
        <v>25</v>
      </c>
      <c r="N19" s="60">
        <f>VLOOKUP($A19,'Return Data'!$B$7:$R$2292,17,0)</f>
        <v>2.2932000000000001</v>
      </c>
      <c r="O19" s="61">
        <f t="shared" si="5"/>
        <v>24</v>
      </c>
      <c r="P19" s="60">
        <f>VLOOKUP($A19,'Return Data'!$B$7:$R$2292,14,0)</f>
        <v>4.7304000000000004</v>
      </c>
      <c r="Q19" s="61">
        <f t="shared" si="6"/>
        <v>24</v>
      </c>
      <c r="R19" s="60">
        <f>VLOOKUP($A19,'Return Data'!$B$7:$R$2292,16,0)</f>
        <v>6.7804000000000002</v>
      </c>
      <c r="S19" s="62">
        <f t="shared" si="7"/>
        <v>23</v>
      </c>
    </row>
    <row r="20" spans="1:19" x14ac:dyDescent="0.3">
      <c r="A20" s="77" t="s">
        <v>1037</v>
      </c>
      <c r="B20" s="59">
        <f>VLOOKUP($A20,'Return Data'!$B$7:$R$2292,3,0)</f>
        <v>44942</v>
      </c>
      <c r="C20" s="60">
        <f>VLOOKUP($A20,'Return Data'!$B$7:$R$2292,4,0)</f>
        <v>34.568600000000004</v>
      </c>
      <c r="D20" s="60">
        <f>VLOOKUP($A20,'Return Data'!$B$7:$R$2292,9,0)</f>
        <v>4.4995000000000003</v>
      </c>
      <c r="E20" s="61">
        <f t="shared" si="0"/>
        <v>26</v>
      </c>
      <c r="F20" s="60">
        <f>VLOOKUP($A20,'Return Data'!$B$7:$R$2292,10,0)</f>
        <v>8.7921999999999993</v>
      </c>
      <c r="G20" s="61">
        <f t="shared" si="1"/>
        <v>20</v>
      </c>
      <c r="H20" s="60">
        <f>VLOOKUP($A20,'Return Data'!$B$7:$R$2292,11,0)</f>
        <v>7.7404000000000002</v>
      </c>
      <c r="I20" s="61">
        <f t="shared" si="2"/>
        <v>8</v>
      </c>
      <c r="J20" s="60">
        <f>VLOOKUP($A20,'Return Data'!$B$7:$R$2292,12,0)</f>
        <v>6.3167999999999997</v>
      </c>
      <c r="K20" s="61">
        <f t="shared" si="3"/>
        <v>8</v>
      </c>
      <c r="L20" s="60">
        <f>VLOOKUP($A20,'Return Data'!$B$7:$R$2292,13,0)</f>
        <v>4.4672999999999998</v>
      </c>
      <c r="M20" s="61">
        <f t="shared" si="4"/>
        <v>8</v>
      </c>
      <c r="N20" s="60">
        <f>VLOOKUP($A20,'Return Data'!$B$7:$R$2292,17,0)</f>
        <v>3.8671000000000002</v>
      </c>
      <c r="O20" s="61">
        <f t="shared" si="5"/>
        <v>12</v>
      </c>
      <c r="P20" s="60">
        <f>VLOOKUP($A20,'Return Data'!$B$7:$R$2292,14,0)</f>
        <v>6.4165000000000001</v>
      </c>
      <c r="Q20" s="61">
        <f t="shared" si="6"/>
        <v>11</v>
      </c>
      <c r="R20" s="60">
        <f>VLOOKUP($A20,'Return Data'!$B$7:$R$2292,16,0)</f>
        <v>8.0769000000000002</v>
      </c>
      <c r="S20" s="62">
        <f t="shared" si="7"/>
        <v>10</v>
      </c>
    </row>
    <row r="21" spans="1:19" x14ac:dyDescent="0.3">
      <c r="A21" s="77" t="s">
        <v>935</v>
      </c>
      <c r="B21" s="59">
        <f>VLOOKUP($A21,'Return Data'!$B$7:$R$2292,3,0)</f>
        <v>44942</v>
      </c>
      <c r="C21" s="60">
        <f>VLOOKUP($A21,'Return Data'!$B$7:$R$2292,4,0)</f>
        <v>79.523799999999994</v>
      </c>
      <c r="D21" s="60">
        <f>VLOOKUP($A21,'Return Data'!$B$7:$R$2292,9,0)</f>
        <v>5.5575999999999999</v>
      </c>
      <c r="E21" s="61">
        <f t="shared" si="0"/>
        <v>15</v>
      </c>
      <c r="F21" s="60">
        <f>VLOOKUP($A21,'Return Data'!$B$7:$R$2292,10,0)</f>
        <v>10.9285</v>
      </c>
      <c r="G21" s="61">
        <f t="shared" si="1"/>
        <v>2</v>
      </c>
      <c r="H21" s="60">
        <f>VLOOKUP($A21,'Return Data'!$B$7:$R$2292,11,0)</f>
        <v>9.2560000000000002</v>
      </c>
      <c r="I21" s="61">
        <f t="shared" si="2"/>
        <v>3</v>
      </c>
      <c r="J21" s="60">
        <f>VLOOKUP($A21,'Return Data'!$B$7:$R$2292,12,0)</f>
        <v>6.5808999999999997</v>
      </c>
      <c r="K21" s="61">
        <f t="shared" si="3"/>
        <v>4</v>
      </c>
      <c r="L21" s="60">
        <f>VLOOKUP($A21,'Return Data'!$B$7:$R$2292,13,0)</f>
        <v>3.3993000000000002</v>
      </c>
      <c r="M21" s="61">
        <f t="shared" si="4"/>
        <v>18</v>
      </c>
      <c r="N21" s="60">
        <f>VLOOKUP($A21,'Return Data'!$B$7:$R$2292,17,0)</f>
        <v>1.9248000000000001</v>
      </c>
      <c r="O21" s="61">
        <f t="shared" si="5"/>
        <v>27</v>
      </c>
      <c r="P21" s="60">
        <f>VLOOKUP($A21,'Return Data'!$B$7:$R$2292,14,0)</f>
        <v>5.0298999999999996</v>
      </c>
      <c r="Q21" s="61">
        <f t="shared" si="6"/>
        <v>21</v>
      </c>
      <c r="R21" s="60">
        <f>VLOOKUP($A21,'Return Data'!$B$7:$R$2292,16,0)</f>
        <v>8.0808</v>
      </c>
      <c r="S21" s="62">
        <f t="shared" si="7"/>
        <v>9</v>
      </c>
    </row>
    <row r="22" spans="1:19" x14ac:dyDescent="0.3">
      <c r="A22" s="77" t="s">
        <v>1001</v>
      </c>
      <c r="B22" s="59">
        <f>VLOOKUP($A22,'Return Data'!$B$7:$R$2292,3,0)</f>
        <v>44942</v>
      </c>
      <c r="C22" s="60">
        <f>VLOOKUP($A22,'Return Data'!$B$7:$R$2292,4,0)</f>
        <v>40.081800000000001</v>
      </c>
      <c r="D22" s="60">
        <f>VLOOKUP($A22,'Return Data'!$B$7:$R$2292,9,0)</f>
        <v>5.6582999999999997</v>
      </c>
      <c r="E22" s="61">
        <f t="shared" si="0"/>
        <v>12</v>
      </c>
      <c r="F22" s="60">
        <f>VLOOKUP($A22,'Return Data'!$B$7:$R$2292,10,0)</f>
        <v>8.4756</v>
      </c>
      <c r="G22" s="61">
        <f t="shared" si="1"/>
        <v>26</v>
      </c>
      <c r="H22" s="60">
        <f>VLOOKUP($A22,'Return Data'!$B$7:$R$2292,11,0)</f>
        <v>7.2015000000000002</v>
      </c>
      <c r="I22" s="61">
        <f t="shared" si="2"/>
        <v>12</v>
      </c>
      <c r="J22" s="60">
        <f>VLOOKUP($A22,'Return Data'!$B$7:$R$2292,12,0)</f>
        <v>6.3441999999999998</v>
      </c>
      <c r="K22" s="61">
        <f t="shared" si="3"/>
        <v>7</v>
      </c>
      <c r="L22" s="60">
        <f>VLOOKUP($A22,'Return Data'!$B$7:$R$2292,13,0)</f>
        <v>5.2526999999999999</v>
      </c>
      <c r="M22" s="61">
        <f t="shared" si="4"/>
        <v>3</v>
      </c>
      <c r="N22" s="60">
        <f>VLOOKUP($A22,'Return Data'!$B$7:$R$2292,17,0)</f>
        <v>5.6760000000000002</v>
      </c>
      <c r="O22" s="61">
        <f t="shared" si="5"/>
        <v>4</v>
      </c>
      <c r="P22" s="60">
        <f>VLOOKUP($A22,'Return Data'!$B$7:$R$2292,14,0)</f>
        <v>7.3205</v>
      </c>
      <c r="Q22" s="61">
        <f t="shared" si="6"/>
        <v>2</v>
      </c>
      <c r="R22" s="60">
        <f>VLOOKUP($A22,'Return Data'!$B$7:$R$2292,16,0)</f>
        <v>8.5409000000000006</v>
      </c>
      <c r="S22" s="62">
        <f t="shared" si="7"/>
        <v>5</v>
      </c>
    </row>
    <row r="23" spans="1:19" x14ac:dyDescent="0.3">
      <c r="A23" s="77" t="s">
        <v>1038</v>
      </c>
      <c r="B23" s="59">
        <f>VLOOKUP($A23,'Return Data'!$B$7:$R$2292,3,0)</f>
        <v>44942</v>
      </c>
      <c r="C23" s="60">
        <f>VLOOKUP($A23,'Return Data'!$B$7:$R$2292,4,0)</f>
        <v>59.298299999999998</v>
      </c>
      <c r="D23" s="60">
        <f>VLOOKUP($A23,'Return Data'!$B$7:$R$2292,9,0)</f>
        <v>5.5880000000000001</v>
      </c>
      <c r="E23" s="61">
        <f t="shared" si="0"/>
        <v>13</v>
      </c>
      <c r="F23" s="60">
        <f>VLOOKUP($A23,'Return Data'!$B$7:$R$2292,10,0)</f>
        <v>9.5493000000000006</v>
      </c>
      <c r="G23" s="61">
        <f t="shared" si="1"/>
        <v>12</v>
      </c>
      <c r="H23" s="60">
        <f>VLOOKUP($A23,'Return Data'!$B$7:$R$2292,11,0)</f>
        <v>5.9452999999999996</v>
      </c>
      <c r="I23" s="61">
        <f t="shared" si="2"/>
        <v>25</v>
      </c>
      <c r="J23" s="60">
        <f>VLOOKUP($A23,'Return Data'!$B$7:$R$2292,12,0)</f>
        <v>3.6339000000000001</v>
      </c>
      <c r="K23" s="61">
        <f t="shared" si="3"/>
        <v>26</v>
      </c>
      <c r="L23" s="60">
        <f>VLOOKUP($A23,'Return Data'!$B$7:$R$2292,13,0)</f>
        <v>1.9379999999999999</v>
      </c>
      <c r="M23" s="61">
        <f t="shared" si="4"/>
        <v>26</v>
      </c>
      <c r="N23" s="60">
        <f>VLOOKUP($A23,'Return Data'!$B$7:$R$2292,17,0)</f>
        <v>2.0945999999999998</v>
      </c>
      <c r="O23" s="61">
        <f t="shared" si="5"/>
        <v>26</v>
      </c>
      <c r="P23" s="60">
        <f>VLOOKUP($A23,'Return Data'!$B$7:$R$2292,14,0)</f>
        <v>5.3617999999999997</v>
      </c>
      <c r="Q23" s="61">
        <f t="shared" si="6"/>
        <v>18</v>
      </c>
      <c r="R23" s="60">
        <f>VLOOKUP($A23,'Return Data'!$B$7:$R$2292,16,0)</f>
        <v>7.9097999999999997</v>
      </c>
      <c r="S23" s="62">
        <f t="shared" si="7"/>
        <v>13</v>
      </c>
    </row>
    <row r="24" spans="1:19" x14ac:dyDescent="0.3">
      <c r="A24" s="77" t="s">
        <v>1002</v>
      </c>
      <c r="B24" s="59">
        <f>VLOOKUP($A24,'Return Data'!$B$7:$R$2292,3,0)</f>
        <v>44942</v>
      </c>
      <c r="C24" s="60">
        <f>VLOOKUP($A24,'Return Data'!$B$7:$R$2292,4,0)</f>
        <v>41.158999999999999</v>
      </c>
      <c r="D24" s="60">
        <f>VLOOKUP($A24,'Return Data'!$B$7:$R$2292,9,0)</f>
        <v>6.7900999999999998</v>
      </c>
      <c r="E24" s="61">
        <f t="shared" si="0"/>
        <v>3</v>
      </c>
      <c r="F24" s="60">
        <f>VLOOKUP($A24,'Return Data'!$B$7:$R$2292,10,0)</f>
        <v>9.9189000000000007</v>
      </c>
      <c r="G24" s="61">
        <f t="shared" si="1"/>
        <v>5</v>
      </c>
      <c r="H24" s="60">
        <f>VLOOKUP($A24,'Return Data'!$B$7:$R$2292,11,0)</f>
        <v>6.1409000000000002</v>
      </c>
      <c r="I24" s="61">
        <f t="shared" si="2"/>
        <v>24</v>
      </c>
      <c r="J24" s="60">
        <f>VLOOKUP($A24,'Return Data'!$B$7:$R$2292,12,0)</f>
        <v>3.7692000000000001</v>
      </c>
      <c r="K24" s="61">
        <f t="shared" si="3"/>
        <v>24</v>
      </c>
      <c r="L24" s="60">
        <f>VLOOKUP($A24,'Return Data'!$B$7:$R$2292,13,0)</f>
        <v>2.5712999999999999</v>
      </c>
      <c r="M24" s="61">
        <f t="shared" si="4"/>
        <v>23</v>
      </c>
      <c r="N24" s="60">
        <f>VLOOKUP($A24,'Return Data'!$B$7:$R$2292,17,0)</f>
        <v>2.9653999999999998</v>
      </c>
      <c r="O24" s="61">
        <f t="shared" si="5"/>
        <v>20</v>
      </c>
      <c r="P24" s="60">
        <f>VLOOKUP($A24,'Return Data'!$B$7:$R$2292,14,0)</f>
        <v>5.5652999999999997</v>
      </c>
      <c r="Q24" s="61">
        <f t="shared" si="6"/>
        <v>17</v>
      </c>
      <c r="R24" s="60">
        <f>VLOOKUP($A24,'Return Data'!$B$7:$R$2292,16,0)</f>
        <v>7.6262999999999996</v>
      </c>
      <c r="S24" s="62">
        <f t="shared" si="7"/>
        <v>17</v>
      </c>
    </row>
    <row r="25" spans="1:19" x14ac:dyDescent="0.3">
      <c r="A25" s="77" t="s">
        <v>1947</v>
      </c>
      <c r="B25" s="59">
        <f>VLOOKUP($A25,'Return Data'!$B$7:$R$2292,3,0)</f>
        <v>44942</v>
      </c>
      <c r="C25" s="60">
        <f>VLOOKUP($A25,'Return Data'!$B$7:$R$2292,4,0)</f>
        <v>56.850999999999999</v>
      </c>
      <c r="D25" s="60">
        <f>VLOOKUP($A25,'Return Data'!$B$7:$R$2292,9,0)</f>
        <v>4.6847000000000003</v>
      </c>
      <c r="E25" s="61">
        <f t="shared" si="0"/>
        <v>25</v>
      </c>
      <c r="F25" s="60">
        <f>VLOOKUP($A25,'Return Data'!$B$7:$R$2292,10,0)</f>
        <v>9.6327999999999996</v>
      </c>
      <c r="G25" s="61">
        <f t="shared" si="1"/>
        <v>9</v>
      </c>
      <c r="H25" s="60">
        <f>VLOOKUP($A25,'Return Data'!$B$7:$R$2292,11,0)</f>
        <v>6.1801000000000004</v>
      </c>
      <c r="I25" s="61">
        <f t="shared" si="2"/>
        <v>23</v>
      </c>
      <c r="J25" s="60">
        <f>VLOOKUP($A25,'Return Data'!$B$7:$R$2292,12,0)</f>
        <v>4.2907000000000002</v>
      </c>
      <c r="K25" s="61">
        <f t="shared" si="3"/>
        <v>22</v>
      </c>
      <c r="L25" s="60">
        <f>VLOOKUP($A25,'Return Data'!$B$7:$R$2292,13,0)</f>
        <v>1.9185000000000001</v>
      </c>
      <c r="M25" s="61">
        <f t="shared" si="4"/>
        <v>27</v>
      </c>
      <c r="N25" s="60">
        <f>VLOOKUP($A25,'Return Data'!$B$7:$R$2292,17,0)</f>
        <v>2.2864</v>
      </c>
      <c r="O25" s="61">
        <f t="shared" si="5"/>
        <v>25</v>
      </c>
      <c r="P25" s="60">
        <f>VLOOKUP($A25,'Return Data'!$B$7:$R$2292,14,0)</f>
        <v>5.1212</v>
      </c>
      <c r="Q25" s="61">
        <f t="shared" si="6"/>
        <v>20</v>
      </c>
      <c r="R25" s="60">
        <f>VLOOKUP($A25,'Return Data'!$B$7:$R$2292,16,0)</f>
        <v>5.1913999999999998</v>
      </c>
      <c r="S25" s="62">
        <f t="shared" si="7"/>
        <v>26</v>
      </c>
    </row>
    <row r="26" spans="1:19" x14ac:dyDescent="0.3">
      <c r="A26" s="77" t="s">
        <v>1040</v>
      </c>
      <c r="B26" s="59">
        <f>VLOOKUP($A26,'Return Data'!$B$7:$R$2292,3,0)</f>
        <v>44942</v>
      </c>
      <c r="C26" s="60">
        <f>VLOOKUP($A26,'Return Data'!$B$7:$R$2292,4,0)</f>
        <v>70.071399999999997</v>
      </c>
      <c r="D26" s="60">
        <f>VLOOKUP($A26,'Return Data'!$B$7:$R$2292,9,0)</f>
        <v>4.8101000000000003</v>
      </c>
      <c r="E26" s="61">
        <f t="shared" si="0"/>
        <v>21</v>
      </c>
      <c r="F26" s="60">
        <f>VLOOKUP($A26,'Return Data'!$B$7:$R$2292,10,0)</f>
        <v>8.8178000000000001</v>
      </c>
      <c r="G26" s="61">
        <f t="shared" si="1"/>
        <v>19</v>
      </c>
      <c r="H26" s="60">
        <f>VLOOKUP($A26,'Return Data'!$B$7:$R$2292,11,0)</f>
        <v>7.8654999999999999</v>
      </c>
      <c r="I26" s="61">
        <f t="shared" si="2"/>
        <v>7</v>
      </c>
      <c r="J26" s="60">
        <f>VLOOKUP($A26,'Return Data'!$B$7:$R$2292,12,0)</f>
        <v>5.6243999999999996</v>
      </c>
      <c r="K26" s="61">
        <f t="shared" si="3"/>
        <v>12</v>
      </c>
      <c r="L26" s="60">
        <f>VLOOKUP($A26,'Return Data'!$B$7:$R$2292,13,0)</f>
        <v>3.5114000000000001</v>
      </c>
      <c r="M26" s="61">
        <f t="shared" si="4"/>
        <v>17</v>
      </c>
      <c r="N26" s="60">
        <f>VLOOKUP($A26,'Return Data'!$B$7:$R$2292,17,0)</f>
        <v>3.3372999999999999</v>
      </c>
      <c r="O26" s="61">
        <f t="shared" si="5"/>
        <v>17</v>
      </c>
      <c r="P26" s="60">
        <f>VLOOKUP($A26,'Return Data'!$B$7:$R$2292,14,0)</f>
        <v>6.7267999999999999</v>
      </c>
      <c r="Q26" s="61">
        <f t="shared" si="6"/>
        <v>9</v>
      </c>
      <c r="R26" s="60">
        <f>VLOOKUP($A26,'Return Data'!$B$7:$R$2292,16,0)</f>
        <v>7.6811999999999996</v>
      </c>
      <c r="S26" s="62">
        <f t="shared" si="7"/>
        <v>16</v>
      </c>
    </row>
    <row r="27" spans="1:19" x14ac:dyDescent="0.3">
      <c r="A27" s="77" t="s">
        <v>1007</v>
      </c>
      <c r="B27" s="59">
        <f>VLOOKUP($A27,'Return Data'!$B$7:$R$2292,3,0)</f>
        <v>44942</v>
      </c>
      <c r="C27" s="60">
        <f>VLOOKUP($A27,'Return Data'!$B$7:$R$2292,4,0)</f>
        <v>20.4178</v>
      </c>
      <c r="D27" s="60">
        <f>VLOOKUP($A27,'Return Data'!$B$7:$R$2292,9,0)</f>
        <v>4.7012</v>
      </c>
      <c r="E27" s="61">
        <f t="shared" si="0"/>
        <v>23</v>
      </c>
      <c r="F27" s="60">
        <f>VLOOKUP($A27,'Return Data'!$B$7:$R$2292,10,0)</f>
        <v>8.7089999999999996</v>
      </c>
      <c r="G27" s="61">
        <f t="shared" si="1"/>
        <v>23</v>
      </c>
      <c r="H27" s="60">
        <f>VLOOKUP($A27,'Return Data'!$B$7:$R$2292,11,0)</f>
        <v>6.6266999999999996</v>
      </c>
      <c r="I27" s="61">
        <f t="shared" si="2"/>
        <v>19</v>
      </c>
      <c r="J27" s="60">
        <f>VLOOKUP($A27,'Return Data'!$B$7:$R$2292,12,0)</f>
        <v>4.9706999999999999</v>
      </c>
      <c r="K27" s="61">
        <f t="shared" si="3"/>
        <v>17</v>
      </c>
      <c r="L27" s="60">
        <f>VLOOKUP($A27,'Return Data'!$B$7:$R$2292,13,0)</f>
        <v>4.5343999999999998</v>
      </c>
      <c r="M27" s="61">
        <f t="shared" si="4"/>
        <v>7</v>
      </c>
      <c r="N27" s="60">
        <f>VLOOKUP($A27,'Return Data'!$B$7:$R$2292,17,0)</f>
        <v>5.1139000000000001</v>
      </c>
      <c r="O27" s="61">
        <f t="shared" si="5"/>
        <v>7</v>
      </c>
      <c r="P27" s="60">
        <f>VLOOKUP($A27,'Return Data'!$B$7:$R$2292,14,0)</f>
        <v>6.4017999999999997</v>
      </c>
      <c r="Q27" s="61">
        <f t="shared" si="6"/>
        <v>12</v>
      </c>
      <c r="R27" s="60">
        <f>VLOOKUP($A27,'Return Data'!$B$7:$R$2292,16,0)</f>
        <v>8.4197000000000006</v>
      </c>
      <c r="S27" s="62">
        <f t="shared" si="7"/>
        <v>6</v>
      </c>
    </row>
    <row r="28" spans="1:19" x14ac:dyDescent="0.3">
      <c r="A28" s="77" t="s">
        <v>1042</v>
      </c>
      <c r="B28" s="59">
        <f>VLOOKUP($A28,'Return Data'!$B$7:$R$2292,3,0)</f>
        <v>44942</v>
      </c>
      <c r="C28" s="60">
        <f>VLOOKUP($A28,'Return Data'!$B$7:$R$2292,4,0)</f>
        <v>63.057600000000001</v>
      </c>
      <c r="D28" s="60">
        <f>VLOOKUP($A28,'Return Data'!$B$7:$R$2292,9,0)</f>
        <v>5.6811999999999996</v>
      </c>
      <c r="E28" s="61">
        <f t="shared" si="0"/>
        <v>11</v>
      </c>
      <c r="F28" s="60">
        <f>VLOOKUP($A28,'Return Data'!$B$7:$R$2292,10,0)</f>
        <v>10.482799999999999</v>
      </c>
      <c r="G28" s="61">
        <f t="shared" si="1"/>
        <v>3</v>
      </c>
      <c r="H28" s="60">
        <f>VLOOKUP($A28,'Return Data'!$B$7:$R$2292,11,0)</f>
        <v>8.4208999999999996</v>
      </c>
      <c r="I28" s="61">
        <f t="shared" si="2"/>
        <v>4</v>
      </c>
      <c r="J28" s="60">
        <f>VLOOKUP($A28,'Return Data'!$B$7:$R$2292,12,0)</f>
        <v>5.6908000000000003</v>
      </c>
      <c r="K28" s="61">
        <f t="shared" si="3"/>
        <v>10</v>
      </c>
      <c r="L28" s="60">
        <f>VLOOKUP($A28,'Return Data'!$B$7:$R$2292,13,0)</f>
        <v>3.8593000000000002</v>
      </c>
      <c r="M28" s="61">
        <f t="shared" si="4"/>
        <v>13</v>
      </c>
      <c r="N28" s="60">
        <f>VLOOKUP($A28,'Return Data'!$B$7:$R$2292,17,0)</f>
        <v>2.8283999999999998</v>
      </c>
      <c r="O28" s="61">
        <f t="shared" si="5"/>
        <v>21</v>
      </c>
      <c r="P28" s="60">
        <f>VLOOKUP($A28,'Return Data'!$B$7:$R$2292,14,0)</f>
        <v>4.9330999999999996</v>
      </c>
      <c r="Q28" s="61">
        <f t="shared" si="6"/>
        <v>22</v>
      </c>
      <c r="R28" s="60">
        <f>VLOOKUP($A28,'Return Data'!$B$7:$R$2292,16,0)</f>
        <v>6.9019000000000004</v>
      </c>
      <c r="S28" s="62">
        <f t="shared" si="7"/>
        <v>19</v>
      </c>
    </row>
    <row r="29" spans="1:19" x14ac:dyDescent="0.3">
      <c r="A29" s="77" t="s">
        <v>1044</v>
      </c>
      <c r="B29" s="59">
        <f>VLOOKUP($A29,'Return Data'!$B$7:$R$2292,3,0)</f>
        <v>44942</v>
      </c>
      <c r="C29" s="60">
        <f>VLOOKUP($A29,'Return Data'!$B$7:$R$2292,4,0)</f>
        <v>82.007800000000003</v>
      </c>
      <c r="D29" s="60">
        <f>VLOOKUP($A29,'Return Data'!$B$7:$R$2292,9,0)</f>
        <v>5.5696000000000003</v>
      </c>
      <c r="E29" s="61">
        <f t="shared" si="0"/>
        <v>14</v>
      </c>
      <c r="F29" s="60">
        <f>VLOOKUP($A29,'Return Data'!$B$7:$R$2292,10,0)</f>
        <v>9.5299999999999994</v>
      </c>
      <c r="G29" s="61">
        <f t="shared" si="1"/>
        <v>13</v>
      </c>
      <c r="H29" s="60">
        <f>VLOOKUP($A29,'Return Data'!$B$7:$R$2292,11,0)</f>
        <v>10.1014</v>
      </c>
      <c r="I29" s="61">
        <f t="shared" si="2"/>
        <v>2</v>
      </c>
      <c r="J29" s="60">
        <f>VLOOKUP($A29,'Return Data'!$B$7:$R$2292,12,0)</f>
        <v>6.5058999999999996</v>
      </c>
      <c r="K29" s="61">
        <f t="shared" si="3"/>
        <v>5</v>
      </c>
      <c r="L29" s="60">
        <f>VLOOKUP($A29,'Return Data'!$B$7:$R$2292,13,0)</f>
        <v>5.0587999999999997</v>
      </c>
      <c r="M29" s="61">
        <f t="shared" si="4"/>
        <v>4</v>
      </c>
      <c r="N29" s="60">
        <f>VLOOKUP($A29,'Return Data'!$B$7:$R$2292,17,0)</f>
        <v>3.8329</v>
      </c>
      <c r="O29" s="61">
        <f t="shared" si="5"/>
        <v>14</v>
      </c>
      <c r="P29" s="60">
        <f>VLOOKUP($A29,'Return Data'!$B$7:$R$2292,14,0)</f>
        <v>6.3160999999999996</v>
      </c>
      <c r="Q29" s="61">
        <f t="shared" si="6"/>
        <v>13</v>
      </c>
      <c r="R29" s="60">
        <f>VLOOKUP($A29,'Return Data'!$B$7:$R$2292,16,0)</f>
        <v>7.9909999999999997</v>
      </c>
      <c r="S29" s="62">
        <f t="shared" si="7"/>
        <v>11</v>
      </c>
    </row>
    <row r="30" spans="1:19" x14ac:dyDescent="0.3">
      <c r="A30" s="109" t="s">
        <v>937</v>
      </c>
      <c r="B30" s="59">
        <f>VLOOKUP($A30,'Return Data'!$B$7:$R$2292,3,0)</f>
        <v>44942</v>
      </c>
      <c r="C30" s="60">
        <f>VLOOKUP($A30,'Return Data'!$B$7:$R$2292,4,0)</f>
        <v>14.7796</v>
      </c>
      <c r="D30" s="60">
        <f>VLOOKUP($A30,'Return Data'!$B$7:$R$2292,9,0)</f>
        <v>9.8080999999999996</v>
      </c>
      <c r="E30" s="61">
        <f t="shared" si="0"/>
        <v>1</v>
      </c>
      <c r="F30" s="60">
        <f>VLOOKUP($A30,'Return Data'!$B$7:$R$2292,10,0)</f>
        <v>15.320399999999999</v>
      </c>
      <c r="G30" s="61">
        <f t="shared" si="1"/>
        <v>1</v>
      </c>
      <c r="H30" s="60">
        <f>VLOOKUP($A30,'Return Data'!$B$7:$R$2292,11,0)</f>
        <v>13.163399999999999</v>
      </c>
      <c r="I30" s="61">
        <f t="shared" si="2"/>
        <v>1</v>
      </c>
      <c r="J30" s="60">
        <f>VLOOKUP($A30,'Return Data'!$B$7:$R$2292,12,0)</f>
        <v>7.7153999999999998</v>
      </c>
      <c r="K30" s="61">
        <f t="shared" si="3"/>
        <v>3</v>
      </c>
      <c r="L30" s="60">
        <f>VLOOKUP($A30,'Return Data'!$B$7:$R$2292,13,0)</f>
        <v>4.7035</v>
      </c>
      <c r="M30" s="61">
        <f t="shared" si="4"/>
        <v>6</v>
      </c>
      <c r="N30" s="60">
        <f>VLOOKUP($A30,'Return Data'!$B$7:$R$2292,17,0)</f>
        <v>2.2964000000000002</v>
      </c>
      <c r="O30" s="61">
        <f t="shared" si="5"/>
        <v>23</v>
      </c>
      <c r="P30" s="60">
        <f>VLOOKUP($A30,'Return Data'!$B$7:$R$2292,14,0)</f>
        <v>6.0904999999999996</v>
      </c>
      <c r="Q30" s="61">
        <f t="shared" si="6"/>
        <v>14</v>
      </c>
      <c r="R30" s="60">
        <f>VLOOKUP($A30,'Return Data'!$B$7:$R$2292,16,0)</f>
        <v>8.9978999999999996</v>
      </c>
      <c r="S30" s="62">
        <f t="shared" si="7"/>
        <v>3</v>
      </c>
    </row>
    <row r="31" spans="1:19" x14ac:dyDescent="0.3">
      <c r="A31" s="77" t="s">
        <v>1009</v>
      </c>
      <c r="B31" s="59">
        <f>VLOOKUP($A31,'Return Data'!$B$7:$R$2292,3,0)</f>
        <v>44942</v>
      </c>
      <c r="C31" s="60">
        <f>VLOOKUP($A31,'Return Data'!$B$7:$R$2292,4,0)</f>
        <v>13.6751</v>
      </c>
      <c r="D31" s="60">
        <f>VLOOKUP($A31,'Return Data'!$B$7:$R$2292,9,0)</f>
        <v>3.5667</v>
      </c>
      <c r="E31" s="61">
        <f t="shared" si="0"/>
        <v>27</v>
      </c>
      <c r="F31" s="60">
        <f>VLOOKUP($A31,'Return Data'!$B$7:$R$2292,10,0)</f>
        <v>7.3574999999999999</v>
      </c>
      <c r="G31" s="61">
        <f t="shared" si="1"/>
        <v>27</v>
      </c>
      <c r="H31" s="60">
        <f>VLOOKUP($A31,'Return Data'!$B$7:$R$2292,11,0)</f>
        <v>5.3555999999999999</v>
      </c>
      <c r="I31" s="61">
        <f t="shared" si="2"/>
        <v>27</v>
      </c>
      <c r="J31" s="60">
        <f>VLOOKUP($A31,'Return Data'!$B$7:$R$2292,12,0)</f>
        <v>3.3405</v>
      </c>
      <c r="K31" s="61">
        <f t="shared" si="3"/>
        <v>27</v>
      </c>
      <c r="L31" s="60">
        <f>VLOOKUP($A31,'Return Data'!$B$7:$R$2292,13,0)</f>
        <v>2.8902999999999999</v>
      </c>
      <c r="M31" s="61">
        <f t="shared" si="4"/>
        <v>22</v>
      </c>
      <c r="N31" s="60">
        <f>VLOOKUP($A31,'Return Data'!$B$7:$R$2292,17,0)</f>
        <v>10.087</v>
      </c>
      <c r="O31" s="61">
        <f t="shared" si="5"/>
        <v>3</v>
      </c>
      <c r="P31" s="60">
        <f>VLOOKUP($A31,'Return Data'!$B$7:$R$2292,14,0)</f>
        <v>-2.3487</v>
      </c>
      <c r="Q31" s="61">
        <f t="shared" si="6"/>
        <v>32</v>
      </c>
      <c r="R31" s="60">
        <f>VLOOKUP($A31,'Return Data'!$B$7:$R$2292,16,0)</f>
        <v>3.7222</v>
      </c>
      <c r="S31" s="62">
        <f t="shared" si="7"/>
        <v>27</v>
      </c>
    </row>
    <row r="32" spans="1:19" x14ac:dyDescent="0.3">
      <c r="A32" s="77" t="s">
        <v>1011</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1045</v>
      </c>
      <c r="B33" s="59">
        <f>VLOOKUP($A33,'Return Data'!$B$7:$R$2292,3,0)</f>
        <v>44942</v>
      </c>
      <c r="C33" s="60">
        <f>VLOOKUP($A33,'Return Data'!$B$7:$R$2292,4,0)</f>
        <v>62.355800000000002</v>
      </c>
      <c r="D33" s="60">
        <f>VLOOKUP($A33,'Return Data'!$B$7:$R$2292,9,0)</f>
        <v>7.0682999999999998</v>
      </c>
      <c r="E33" s="61">
        <f t="shared" si="0"/>
        <v>2</v>
      </c>
      <c r="F33" s="60">
        <f>VLOOKUP($A33,'Return Data'!$B$7:$R$2292,10,0)</f>
        <v>10.158899999999999</v>
      </c>
      <c r="G33" s="61">
        <f t="shared" si="1"/>
        <v>4</v>
      </c>
      <c r="H33" s="60">
        <f>VLOOKUP($A33,'Return Data'!$B$7:$R$2292,11,0)</f>
        <v>8.3030000000000008</v>
      </c>
      <c r="I33" s="61">
        <f t="shared" si="2"/>
        <v>5</v>
      </c>
      <c r="J33" s="60">
        <f>VLOOKUP($A33,'Return Data'!$B$7:$R$2292,12,0)</f>
        <v>6.3651</v>
      </c>
      <c r="K33" s="61">
        <f t="shared" si="3"/>
        <v>6</v>
      </c>
      <c r="L33" s="60">
        <f>VLOOKUP($A33,'Return Data'!$B$7:$R$2292,13,0)</f>
        <v>4.3490000000000002</v>
      </c>
      <c r="M33" s="61">
        <f t="shared" si="4"/>
        <v>9</v>
      </c>
      <c r="N33" s="60">
        <f>VLOOKUP($A33,'Return Data'!$B$7:$R$2292,17,0)</f>
        <v>4.3312999999999997</v>
      </c>
      <c r="O33" s="61">
        <f t="shared" si="5"/>
        <v>11</v>
      </c>
      <c r="P33" s="60">
        <f>VLOOKUP($A33,'Return Data'!$B$7:$R$2292,14,0)</f>
        <v>6.7760999999999996</v>
      </c>
      <c r="Q33" s="61">
        <f t="shared" si="6"/>
        <v>7</v>
      </c>
      <c r="R33" s="60">
        <f>VLOOKUP($A33,'Return Data'!$B$7:$R$2292,16,0)</f>
        <v>8.1447000000000003</v>
      </c>
      <c r="S33" s="62">
        <f t="shared" si="7"/>
        <v>8</v>
      </c>
    </row>
    <row r="34" spans="1:19" x14ac:dyDescent="0.3">
      <c r="A34" s="77" t="s">
        <v>1014</v>
      </c>
      <c r="B34" s="59">
        <f>VLOOKUP($A34,'Return Data'!$B$7:$R$2292,3,0)</f>
        <v>44942</v>
      </c>
      <c r="C34" s="60">
        <f>VLOOKUP($A34,'Return Data'!$B$7:$R$2292,4,0)</f>
        <v>45.257199999999997</v>
      </c>
      <c r="D34" s="60">
        <f>VLOOKUP($A34,'Return Data'!$B$7:$R$2292,9,0)</f>
        <v>6.6479999999999997</v>
      </c>
      <c r="E34" s="61">
        <f t="shared" si="0"/>
        <v>4</v>
      </c>
      <c r="F34" s="60">
        <f>VLOOKUP($A34,'Return Data'!$B$7:$R$2292,10,0)</f>
        <v>9.6160999999999994</v>
      </c>
      <c r="G34" s="61">
        <f t="shared" si="1"/>
        <v>10</v>
      </c>
      <c r="H34" s="60">
        <f>VLOOKUP($A34,'Return Data'!$B$7:$R$2292,11,0)</f>
        <v>7.2241999999999997</v>
      </c>
      <c r="I34" s="61">
        <f t="shared" si="2"/>
        <v>11</v>
      </c>
      <c r="J34" s="60">
        <f>VLOOKUP($A34,'Return Data'!$B$7:$R$2292,12,0)</f>
        <v>5.6828000000000003</v>
      </c>
      <c r="K34" s="61">
        <f t="shared" si="3"/>
        <v>11</v>
      </c>
      <c r="L34" s="60">
        <f>VLOOKUP($A34,'Return Data'!$B$7:$R$2292,13,0)</f>
        <v>4.2732000000000001</v>
      </c>
      <c r="M34" s="61">
        <f t="shared" si="4"/>
        <v>10</v>
      </c>
      <c r="N34" s="60">
        <f>VLOOKUP($A34,'Return Data'!$B$7:$R$2292,17,0)</f>
        <v>4.4741999999999997</v>
      </c>
      <c r="O34" s="61">
        <f t="shared" si="5"/>
        <v>10</v>
      </c>
      <c r="P34" s="60">
        <f>VLOOKUP($A34,'Return Data'!$B$7:$R$2292,14,0)</f>
        <v>6.9804000000000004</v>
      </c>
      <c r="Q34" s="61">
        <f t="shared" si="6"/>
        <v>5</v>
      </c>
      <c r="R34" s="60">
        <f>VLOOKUP($A34,'Return Data'!$B$7:$R$2292,16,0)</f>
        <v>9.1297999999999995</v>
      </c>
      <c r="S34" s="62">
        <f t="shared" si="7"/>
        <v>2</v>
      </c>
    </row>
    <row r="35" spans="1:19" x14ac:dyDescent="0.3">
      <c r="A35" s="77" t="s">
        <v>1017</v>
      </c>
      <c r="B35" s="59">
        <f>VLOOKUP($A35,'Return Data'!$B$7:$R$2292,3,0)</f>
        <v>44942</v>
      </c>
      <c r="C35" s="60">
        <f>VLOOKUP($A35,'Return Data'!$B$7:$R$2292,4,0)</f>
        <v>65.165899999999993</v>
      </c>
      <c r="D35" s="60">
        <f>VLOOKUP($A35,'Return Data'!$B$7:$R$2292,9,0)</f>
        <v>5.8887999999999998</v>
      </c>
      <c r="E35" s="61">
        <f t="shared" si="0"/>
        <v>10</v>
      </c>
      <c r="F35" s="60">
        <f>VLOOKUP($A35,'Return Data'!$B$7:$R$2292,10,0)</f>
        <v>8.7530999999999999</v>
      </c>
      <c r="G35" s="61">
        <f t="shared" si="1"/>
        <v>22</v>
      </c>
      <c r="H35" s="60">
        <f>VLOOKUP($A35,'Return Data'!$B$7:$R$2292,11,0)</f>
        <v>5.6989999999999998</v>
      </c>
      <c r="I35" s="61">
        <f t="shared" si="2"/>
        <v>26</v>
      </c>
      <c r="J35" s="60">
        <f>VLOOKUP($A35,'Return Data'!$B$7:$R$2292,12,0)</f>
        <v>3.7111000000000001</v>
      </c>
      <c r="K35" s="61">
        <f t="shared" si="3"/>
        <v>25</v>
      </c>
      <c r="L35" s="60">
        <f>VLOOKUP($A35,'Return Data'!$B$7:$R$2292,13,0)</f>
        <v>2.1852</v>
      </c>
      <c r="M35" s="61">
        <f t="shared" si="4"/>
        <v>24</v>
      </c>
      <c r="N35" s="60">
        <f>VLOOKUP($A35,'Return Data'!$B$7:$R$2292,17,0)</f>
        <v>2.5807000000000002</v>
      </c>
      <c r="O35" s="61">
        <f t="shared" si="5"/>
        <v>22</v>
      </c>
      <c r="P35" s="60">
        <f>VLOOKUP($A35,'Return Data'!$B$7:$R$2292,14,0)</f>
        <v>3.9356</v>
      </c>
      <c r="Q35" s="61">
        <f t="shared" si="6"/>
        <v>25</v>
      </c>
      <c r="R35" s="60">
        <f>VLOOKUP($A35,'Return Data'!$B$7:$R$2292,16,0)</f>
        <v>6.9004000000000003</v>
      </c>
      <c r="S35" s="62">
        <f t="shared" si="7"/>
        <v>20</v>
      </c>
    </row>
    <row r="36" spans="1:19" x14ac:dyDescent="0.3">
      <c r="A36" s="77" t="s">
        <v>1049</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1051</v>
      </c>
      <c r="B37" s="59">
        <f>VLOOKUP($A37,'Return Data'!$B$7:$R$2292,3,0)</f>
        <v>44942</v>
      </c>
      <c r="C37" s="60">
        <f>VLOOKUP($A37,'Return Data'!$B$7:$R$2292,4,0)</f>
        <v>66.048900000000003</v>
      </c>
      <c r="D37" s="60">
        <f>VLOOKUP($A37,'Return Data'!$B$7:$R$2292,9,0)</f>
        <v>4.9029999999999996</v>
      </c>
      <c r="E37" s="61">
        <f t="shared" si="0"/>
        <v>20</v>
      </c>
      <c r="F37" s="60">
        <f>VLOOKUP($A37,'Return Data'!$B$7:$R$2292,10,0)</f>
        <v>9.3634000000000004</v>
      </c>
      <c r="G37" s="61">
        <f t="shared" si="1"/>
        <v>16</v>
      </c>
      <c r="H37" s="60">
        <f>VLOOKUP($A37,'Return Data'!$B$7:$R$2292,11,0)</f>
        <v>7.1997999999999998</v>
      </c>
      <c r="I37" s="61">
        <f t="shared" si="2"/>
        <v>13</v>
      </c>
      <c r="J37" s="60">
        <f>VLOOKUP($A37,'Return Data'!$B$7:$R$2292,12,0)</f>
        <v>15.838100000000001</v>
      </c>
      <c r="K37" s="61">
        <f t="shared" si="3"/>
        <v>2</v>
      </c>
      <c r="L37" s="60">
        <f>VLOOKUP($A37,'Return Data'!$B$7:$R$2292,13,0)</f>
        <v>10.7874</v>
      </c>
      <c r="M37" s="61">
        <f t="shared" si="4"/>
        <v>2</v>
      </c>
      <c r="N37" s="60">
        <f>VLOOKUP($A37,'Return Data'!$B$7:$R$2292,17,0)</f>
        <v>10.3492</v>
      </c>
      <c r="O37" s="61">
        <f t="shared" si="5"/>
        <v>2</v>
      </c>
      <c r="P37" s="60">
        <f>VLOOKUP($A37,'Return Data'!$B$7:$R$2292,14,0)</f>
        <v>7.26</v>
      </c>
      <c r="Q37" s="61">
        <f t="shared" si="6"/>
        <v>3</v>
      </c>
      <c r="R37" s="60">
        <f>VLOOKUP($A37,'Return Data'!$B$7:$R$2292,16,0)</f>
        <v>6.7851999999999997</v>
      </c>
      <c r="S37" s="62">
        <f t="shared" si="7"/>
        <v>22</v>
      </c>
    </row>
    <row r="38" spans="1:19" x14ac:dyDescent="0.3">
      <c r="A38" s="77" t="s">
        <v>1024</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1026</v>
      </c>
      <c r="B39" s="59">
        <f>VLOOKUP($A39,'Return Data'!$B$7:$R$2292,3,0)</f>
        <v>44942</v>
      </c>
      <c r="C39" s="60">
        <f>VLOOKUP($A39,'Return Data'!$B$7:$R$2292,4,0)</f>
        <v>16.206900000000001</v>
      </c>
      <c r="D39" s="60">
        <f>VLOOKUP($A39,'Return Data'!$B$7:$R$2292,9,0)</f>
        <v>5.9287999999999998</v>
      </c>
      <c r="E39" s="61">
        <f t="shared" si="0"/>
        <v>9</v>
      </c>
      <c r="F39" s="60">
        <f>VLOOKUP($A39,'Return Data'!$B$7:$R$2292,10,0)</f>
        <v>8.9589999999999996</v>
      </c>
      <c r="G39" s="61">
        <f t="shared" si="1"/>
        <v>18</v>
      </c>
      <c r="H39" s="60">
        <f>VLOOKUP($A39,'Return Data'!$B$7:$R$2292,11,0)</f>
        <v>6.3856000000000002</v>
      </c>
      <c r="I39" s="61">
        <f t="shared" si="2"/>
        <v>21</v>
      </c>
      <c r="J39" s="60">
        <f>VLOOKUP($A39,'Return Data'!$B$7:$R$2292,12,0)</f>
        <v>4.8452000000000002</v>
      </c>
      <c r="K39" s="61">
        <f t="shared" si="3"/>
        <v>19</v>
      </c>
      <c r="L39" s="60">
        <f>VLOOKUP($A39,'Return Data'!$B$7:$R$2292,13,0)</f>
        <v>3.3452999999999999</v>
      </c>
      <c r="M39" s="61">
        <f t="shared" si="4"/>
        <v>20</v>
      </c>
      <c r="N39" s="60">
        <f>VLOOKUP($A39,'Return Data'!$B$7:$R$2292,17,0)</f>
        <v>5.3177000000000003</v>
      </c>
      <c r="O39" s="61">
        <f t="shared" si="5"/>
        <v>6</v>
      </c>
      <c r="P39" s="60">
        <f>VLOOKUP($A39,'Return Data'!$B$7:$R$2292,14,0)</f>
        <v>3.5276000000000001</v>
      </c>
      <c r="Q39" s="61">
        <f t="shared" si="6"/>
        <v>26</v>
      </c>
      <c r="R39" s="60">
        <f>VLOOKUP($A39,'Return Data'!$B$7:$R$2292,16,0)</f>
        <v>6.3837000000000002</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4.803184374999999</v>
      </c>
      <c r="E41" s="83"/>
      <c r="F41" s="84">
        <f>AVERAGE(F8:F39)</f>
        <v>8.0552343749999995</v>
      </c>
      <c r="G41" s="83"/>
      <c r="H41" s="84">
        <f>AVERAGE(H8:H39)</f>
        <v>6.2400031250000012</v>
      </c>
      <c r="I41" s="83"/>
      <c r="J41" s="84">
        <f>AVERAGE(J8:J39)</f>
        <v>5.4259156249999991</v>
      </c>
      <c r="K41" s="83"/>
      <c r="L41" s="84">
        <f>AVERAGE(L8:L39)</f>
        <v>3.9741687500000005</v>
      </c>
      <c r="M41" s="83"/>
      <c r="N41" s="84">
        <f>AVERAGE(N8:N39)</f>
        <v>3.8823375000000002</v>
      </c>
      <c r="O41" s="83"/>
      <c r="P41" s="84">
        <f>AVERAGE(P8:P39)</f>
        <v>4.9654093749999983</v>
      </c>
      <c r="Q41" s="83"/>
      <c r="R41" s="84">
        <f>AVERAGE(R8:R39)</f>
        <v>6.3486906249999988</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-2.3487</v>
      </c>
      <c r="Q42" s="83"/>
      <c r="R42" s="84">
        <f>MIN(R8:R39)</f>
        <v>0</v>
      </c>
      <c r="S42" s="85"/>
    </row>
    <row r="43" spans="1:19" ht="15" thickBot="1" x14ac:dyDescent="0.35">
      <c r="A43" s="86" t="s">
        <v>29</v>
      </c>
      <c r="B43" s="87"/>
      <c r="C43" s="87"/>
      <c r="D43" s="88">
        <f>MAX(D8:D39)</f>
        <v>9.8080999999999996</v>
      </c>
      <c r="E43" s="87"/>
      <c r="F43" s="88">
        <f>MAX(F8:F39)</f>
        <v>15.320399999999999</v>
      </c>
      <c r="G43" s="87"/>
      <c r="H43" s="88">
        <f>MAX(H8:H39)</f>
        <v>13.163399999999999</v>
      </c>
      <c r="I43" s="87"/>
      <c r="J43" s="88">
        <f>MAX(J8:J39)</f>
        <v>27.365600000000001</v>
      </c>
      <c r="K43" s="87"/>
      <c r="L43" s="88">
        <f>MAX(L8:L39)</f>
        <v>25.7989</v>
      </c>
      <c r="M43" s="87"/>
      <c r="N43" s="88">
        <f>MAX(N8:N39)</f>
        <v>16.3324</v>
      </c>
      <c r="O43" s="87"/>
      <c r="P43" s="88">
        <f>MAX(P8:P39)</f>
        <v>13.8154</v>
      </c>
      <c r="Q43" s="87"/>
      <c r="R43" s="88">
        <f>MAX(R8:R39)</f>
        <v>9.5776000000000003</v>
      </c>
      <c r="S43" s="89"/>
    </row>
    <row r="44" spans="1:19" x14ac:dyDescent="0.3">
      <c r="A44" s="99" t="s">
        <v>429</v>
      </c>
    </row>
    <row r="45" spans="1:19" x14ac:dyDescent="0.3">
      <c r="A45" s="14" t="s">
        <v>340</v>
      </c>
    </row>
  </sheetData>
  <sheetProtection algorithmName="SHA-512" hashValue="faPn3T6fOddl9xzTjsQcc1h+PqF+oJxEgmzFRYLfTCIdlIM2VqXbT376yRL8Ywe5hUbMVxwaUTN7F10zRNacWA==" saltValue="qIAfKVNLcCGHu4skH26Rl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1030</v>
      </c>
      <c r="B8" s="59">
        <f>VLOOKUP($A8,'Return Data'!$B$7:$R$2292,3,0)</f>
        <v>44942</v>
      </c>
      <c r="C8" s="60">
        <f>VLOOKUP($A8,'Return Data'!$B$7:$R$2292,4,0)</f>
        <v>104.8169</v>
      </c>
      <c r="D8" s="60">
        <f>VLOOKUP($A8,'Return Data'!$B$7:$R$2292,9,0)</f>
        <v>4.9486999999999997</v>
      </c>
      <c r="E8" s="61">
        <f t="shared" ref="E8:E39" si="0">RANK(D8,D$8:D$39,0)</f>
        <v>14</v>
      </c>
      <c r="F8" s="60">
        <f>VLOOKUP($A8,'Return Data'!$B$7:$R$2292,10,0)</f>
        <v>8.9274000000000004</v>
      </c>
      <c r="G8" s="61">
        <f t="shared" ref="G8:G39" si="1">RANK(F8,F$8:F$39,0)</f>
        <v>11</v>
      </c>
      <c r="H8" s="60">
        <f>VLOOKUP($A8,'Return Data'!$B$7:$R$2292,11,0)</f>
        <v>6.4958</v>
      </c>
      <c r="I8" s="61">
        <f t="shared" ref="I8:I39" si="2">RANK(H8,H$8:H$39,0)</f>
        <v>14</v>
      </c>
      <c r="J8" s="60">
        <f>VLOOKUP($A8,'Return Data'!$B$7:$R$2292,12,0)</f>
        <v>3.8601000000000001</v>
      </c>
      <c r="K8" s="61">
        <f t="shared" ref="K8:K39" si="3">RANK(J8,J$8:J$39,0)</f>
        <v>19</v>
      </c>
      <c r="L8" s="60">
        <f>VLOOKUP($A8,'Return Data'!$B$7:$R$2292,13,0)</f>
        <v>2.9203999999999999</v>
      </c>
      <c r="M8" s="61">
        <f t="shared" ref="M8:M39" si="4">RANK(L8,L$8:L$39,0)</f>
        <v>16</v>
      </c>
      <c r="N8" s="60">
        <f>VLOOKUP($A8,'Return Data'!$B$7:$R$2292,17,0)</f>
        <v>3.4020999999999999</v>
      </c>
      <c r="O8" s="61">
        <f t="shared" ref="O8:O39" si="5">RANK(N8,N$8:N$39,0)</f>
        <v>12</v>
      </c>
      <c r="P8" s="60">
        <f>VLOOKUP($A8,'Return Data'!$B$7:$R$2292,14,0)</f>
        <v>6.3836000000000004</v>
      </c>
      <c r="Q8" s="61">
        <f t="shared" ref="Q8:Q39" si="6">RANK(P8,P$8:P$39,0)</f>
        <v>6</v>
      </c>
      <c r="R8" s="60">
        <f>VLOOKUP($A8,'Return Data'!$B$7:$R$2292,16,0)</f>
        <v>9.0025999999999993</v>
      </c>
      <c r="S8" s="62">
        <f t="shared" ref="S8:S39" si="7">RANK(R8,R$8:R$39,0)</f>
        <v>1</v>
      </c>
    </row>
    <row r="9" spans="1:19" x14ac:dyDescent="0.3">
      <c r="A9" s="77" t="s">
        <v>987</v>
      </c>
      <c r="B9" s="59">
        <f>VLOOKUP($A9,'Return Data'!$B$7:$R$2292,3,0)</f>
        <v>44942</v>
      </c>
      <c r="C9" s="60">
        <f>VLOOKUP($A9,'Return Data'!$B$7:$R$2292,4,0)</f>
        <v>31.563199999999998</v>
      </c>
      <c r="D9" s="60">
        <f>VLOOKUP($A9,'Return Data'!$B$7:$R$2292,9,0)</f>
        <v>4.0613999999999999</v>
      </c>
      <c r="E9" s="61">
        <f t="shared" si="0"/>
        <v>22</v>
      </c>
      <c r="F9" s="60">
        <f>VLOOKUP($A9,'Return Data'!$B$7:$R$2292,10,0)</f>
        <v>7.9287999999999998</v>
      </c>
      <c r="G9" s="61">
        <f t="shared" si="1"/>
        <v>22</v>
      </c>
      <c r="H9" s="60">
        <f>VLOOKUP($A9,'Return Data'!$B$7:$R$2292,11,0)</f>
        <v>6.8555000000000001</v>
      </c>
      <c r="I9" s="61">
        <f t="shared" si="2"/>
        <v>9</v>
      </c>
      <c r="J9" s="60">
        <f>VLOOKUP($A9,'Return Data'!$B$7:$R$2292,12,0)</f>
        <v>26.521599999999999</v>
      </c>
      <c r="K9" s="61">
        <f t="shared" si="3"/>
        <v>1</v>
      </c>
      <c r="L9" s="60">
        <f>VLOOKUP($A9,'Return Data'!$B$7:$R$2292,13,0)</f>
        <v>24.862100000000002</v>
      </c>
      <c r="M9" s="61">
        <f t="shared" si="4"/>
        <v>1</v>
      </c>
      <c r="N9" s="60">
        <f>VLOOKUP($A9,'Return Data'!$B$7:$R$2292,17,0)</f>
        <v>15.578099999999999</v>
      </c>
      <c r="O9" s="61">
        <f t="shared" si="5"/>
        <v>1</v>
      </c>
      <c r="P9" s="60">
        <f>VLOOKUP($A9,'Return Data'!$B$7:$R$2292,14,0)</f>
        <v>13.037100000000001</v>
      </c>
      <c r="Q9" s="61">
        <f t="shared" si="6"/>
        <v>1</v>
      </c>
      <c r="R9" s="60">
        <f>VLOOKUP($A9,'Return Data'!$B$7:$R$2292,16,0)</f>
        <v>8.6714000000000002</v>
      </c>
      <c r="S9" s="62">
        <f t="shared" si="7"/>
        <v>2</v>
      </c>
    </row>
    <row r="10" spans="1:19" x14ac:dyDescent="0.3">
      <c r="A10" s="77" t="s">
        <v>989</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991</v>
      </c>
      <c r="B11" s="59">
        <f>VLOOKUP($A11,'Return Data'!$B$7:$R$2292,3,0)</f>
        <v>44942</v>
      </c>
      <c r="C11" s="60">
        <f>VLOOKUP($A11,'Return Data'!$B$7:$R$2292,4,0)</f>
        <v>23.0152</v>
      </c>
      <c r="D11" s="60">
        <f>VLOOKUP($A11,'Return Data'!$B$7:$R$2292,9,0)</f>
        <v>5.6647999999999996</v>
      </c>
      <c r="E11" s="61">
        <f t="shared" si="0"/>
        <v>5</v>
      </c>
      <c r="F11" s="60">
        <f>VLOOKUP($A11,'Return Data'!$B$7:$R$2292,10,0)</f>
        <v>7.9595000000000002</v>
      </c>
      <c r="G11" s="61">
        <f t="shared" si="1"/>
        <v>21</v>
      </c>
      <c r="H11" s="60">
        <f>VLOOKUP($A11,'Return Data'!$B$7:$R$2292,11,0)</f>
        <v>6.2866</v>
      </c>
      <c r="I11" s="61">
        <f t="shared" si="2"/>
        <v>16</v>
      </c>
      <c r="J11" s="60">
        <f>VLOOKUP($A11,'Return Data'!$B$7:$R$2292,12,0)</f>
        <v>5.03</v>
      </c>
      <c r="K11" s="61">
        <f t="shared" si="3"/>
        <v>11</v>
      </c>
      <c r="L11" s="60">
        <f>VLOOKUP($A11,'Return Data'!$B$7:$R$2292,13,0)</f>
        <v>4.0910000000000002</v>
      </c>
      <c r="M11" s="61">
        <f t="shared" si="4"/>
        <v>5</v>
      </c>
      <c r="N11" s="60">
        <f>VLOOKUP($A11,'Return Data'!$B$7:$R$2292,17,0)</f>
        <v>4.6708999999999996</v>
      </c>
      <c r="O11" s="61">
        <f t="shared" si="5"/>
        <v>5</v>
      </c>
      <c r="P11" s="60">
        <f>VLOOKUP($A11,'Return Data'!$B$7:$R$2292,14,0)</f>
        <v>6.4831000000000003</v>
      </c>
      <c r="Q11" s="61">
        <f t="shared" si="6"/>
        <v>4</v>
      </c>
      <c r="R11" s="60">
        <f>VLOOKUP($A11,'Return Data'!$B$7:$R$2292,16,0)</f>
        <v>8.0154999999999994</v>
      </c>
      <c r="S11" s="62">
        <f t="shared" si="7"/>
        <v>8</v>
      </c>
    </row>
    <row r="12" spans="1:19" x14ac:dyDescent="0.3">
      <c r="A12" s="77" t="s">
        <v>1946</v>
      </c>
      <c r="B12" s="59">
        <f>VLOOKUP($A12,'Return Data'!$B$7:$R$2292,3,0)</f>
        <v>44942</v>
      </c>
      <c r="C12" s="60">
        <f>VLOOKUP($A12,'Return Data'!$B$7:$R$2292,4,0)</f>
        <v>15.7745</v>
      </c>
      <c r="D12" s="60">
        <f>VLOOKUP($A12,'Return Data'!$B$7:$R$2292,9,0)</f>
        <v>4.4053000000000004</v>
      </c>
      <c r="E12" s="61">
        <f t="shared" si="0"/>
        <v>19</v>
      </c>
      <c r="F12" s="60">
        <f>VLOOKUP($A12,'Return Data'!$B$7:$R$2292,10,0)</f>
        <v>8.5022000000000002</v>
      </c>
      <c r="G12" s="61">
        <f t="shared" si="1"/>
        <v>16</v>
      </c>
      <c r="H12" s="60">
        <f>VLOOKUP($A12,'Return Data'!$B$7:$R$2292,11,0)</f>
        <v>7.0255999999999998</v>
      </c>
      <c r="I12" s="61">
        <f t="shared" si="2"/>
        <v>7</v>
      </c>
      <c r="J12" s="60">
        <f>VLOOKUP($A12,'Return Data'!$B$7:$R$2292,12,0)</f>
        <v>4.9481000000000002</v>
      </c>
      <c r="K12" s="61">
        <f t="shared" si="3"/>
        <v>12</v>
      </c>
      <c r="L12" s="60">
        <f>VLOOKUP($A12,'Return Data'!$B$7:$R$2292,13,0)</f>
        <v>3.3315999999999999</v>
      </c>
      <c r="M12" s="61">
        <f t="shared" si="4"/>
        <v>12</v>
      </c>
      <c r="N12" s="60">
        <f>VLOOKUP($A12,'Return Data'!$B$7:$R$2292,17,0)</f>
        <v>2.8622000000000001</v>
      </c>
      <c r="O12" s="61">
        <f t="shared" si="5"/>
        <v>15</v>
      </c>
      <c r="P12" s="60">
        <f>VLOOKUP($A12,'Return Data'!$B$7:$R$2292,14,0)</f>
        <v>4.3464999999999998</v>
      </c>
      <c r="Q12" s="61">
        <f t="shared" si="6"/>
        <v>21</v>
      </c>
      <c r="R12" s="60">
        <f>VLOOKUP($A12,'Return Data'!$B$7:$R$2292,16,0)</f>
        <v>5.2633999999999999</v>
      </c>
      <c r="S12" s="62">
        <f t="shared" si="7"/>
        <v>26</v>
      </c>
    </row>
    <row r="13" spans="1:19" x14ac:dyDescent="0.3">
      <c r="A13" s="77" t="s">
        <v>1033</v>
      </c>
      <c r="B13" s="59">
        <f>VLOOKUP($A13,'Return Data'!$B$7:$R$2292,3,0)</f>
        <v>44942</v>
      </c>
      <c r="C13" s="60">
        <f>VLOOKUP($A13,'Return Data'!$B$7:$R$2292,4,0)</f>
        <v>47.272399999999998</v>
      </c>
      <c r="D13" s="60">
        <f>VLOOKUP($A13,'Return Data'!$B$7:$R$2292,9,0)</f>
        <v>5.2713999999999999</v>
      </c>
      <c r="E13" s="61">
        <f t="shared" si="0"/>
        <v>9</v>
      </c>
      <c r="F13" s="60">
        <f>VLOOKUP($A13,'Return Data'!$B$7:$R$2292,10,0)</f>
        <v>8.7235999999999994</v>
      </c>
      <c r="G13" s="61">
        <f t="shared" si="1"/>
        <v>13</v>
      </c>
      <c r="H13" s="60">
        <f>VLOOKUP($A13,'Return Data'!$B$7:$R$2292,11,0)</f>
        <v>5.6913</v>
      </c>
      <c r="I13" s="61">
        <f t="shared" si="2"/>
        <v>20</v>
      </c>
      <c r="J13" s="60">
        <f>VLOOKUP($A13,'Return Data'!$B$7:$R$2292,12,0)</f>
        <v>3.8355999999999999</v>
      </c>
      <c r="K13" s="61">
        <f t="shared" si="3"/>
        <v>21</v>
      </c>
      <c r="L13" s="60">
        <f>VLOOKUP($A13,'Return Data'!$B$7:$R$2292,13,0)</f>
        <v>2.3540000000000001</v>
      </c>
      <c r="M13" s="61">
        <f t="shared" si="4"/>
        <v>19</v>
      </c>
      <c r="N13" s="60">
        <f>VLOOKUP($A13,'Return Data'!$B$7:$R$2292,17,0)</f>
        <v>2.1305999999999998</v>
      </c>
      <c r="O13" s="61">
        <f t="shared" si="5"/>
        <v>20</v>
      </c>
      <c r="P13" s="60">
        <f>VLOOKUP($A13,'Return Data'!$B$7:$R$2292,14,0)</f>
        <v>4.5716000000000001</v>
      </c>
      <c r="Q13" s="61">
        <f t="shared" si="6"/>
        <v>18</v>
      </c>
      <c r="R13" s="60">
        <f>VLOOKUP($A13,'Return Data'!$B$7:$R$2292,16,0)</f>
        <v>7.9362000000000004</v>
      </c>
      <c r="S13" s="62">
        <f t="shared" si="7"/>
        <v>9</v>
      </c>
    </row>
    <row r="14" spans="1:19" x14ac:dyDescent="0.3">
      <c r="A14" s="77" t="s">
        <v>993</v>
      </c>
      <c r="B14" s="59">
        <f>VLOOKUP($A14,'Return Data'!$B$7:$R$2292,3,0)</f>
        <v>44942</v>
      </c>
      <c r="C14" s="60">
        <f>VLOOKUP($A14,'Return Data'!$B$7:$R$2292,4,0)</f>
        <v>67.830500000000001</v>
      </c>
      <c r="D14" s="60">
        <f>VLOOKUP($A14,'Return Data'!$B$7:$R$2292,9,0)</f>
        <v>5.0537999999999998</v>
      </c>
      <c r="E14" s="61">
        <f t="shared" si="0"/>
        <v>11</v>
      </c>
      <c r="F14" s="60">
        <f>VLOOKUP($A14,'Return Data'!$B$7:$R$2292,10,0)</f>
        <v>9.0954999999999995</v>
      </c>
      <c r="G14" s="61">
        <f t="shared" si="1"/>
        <v>6</v>
      </c>
      <c r="H14" s="60">
        <f>VLOOKUP($A14,'Return Data'!$B$7:$R$2292,11,0)</f>
        <v>6.1021999999999998</v>
      </c>
      <c r="I14" s="61">
        <f t="shared" si="2"/>
        <v>18</v>
      </c>
      <c r="J14" s="60">
        <f>VLOOKUP($A14,'Return Data'!$B$7:$R$2292,12,0)</f>
        <v>4.4996</v>
      </c>
      <c r="K14" s="61">
        <f t="shared" si="3"/>
        <v>13</v>
      </c>
      <c r="L14" s="60">
        <f>VLOOKUP($A14,'Return Data'!$B$7:$R$2292,13,0)</f>
        <v>3.3334999999999999</v>
      </c>
      <c r="M14" s="61">
        <f t="shared" si="4"/>
        <v>11</v>
      </c>
      <c r="N14" s="60">
        <f>VLOOKUP($A14,'Return Data'!$B$7:$R$2292,17,0)</f>
        <v>3.3437000000000001</v>
      </c>
      <c r="O14" s="61">
        <f t="shared" si="5"/>
        <v>13</v>
      </c>
      <c r="P14" s="60">
        <f>VLOOKUP($A14,'Return Data'!$B$7:$R$2292,14,0)</f>
        <v>5.3952999999999998</v>
      </c>
      <c r="Q14" s="61">
        <f t="shared" si="6"/>
        <v>13</v>
      </c>
      <c r="R14" s="60">
        <f>VLOOKUP($A14,'Return Data'!$B$7:$R$2292,16,0)</f>
        <v>7.7229000000000001</v>
      </c>
      <c r="S14" s="62">
        <f t="shared" si="7"/>
        <v>13</v>
      </c>
    </row>
    <row r="15" spans="1:19" x14ac:dyDescent="0.3">
      <c r="A15" s="77" t="s">
        <v>996</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1034</v>
      </c>
      <c r="B16" s="59">
        <f>VLOOKUP($A16,'Return Data'!$B$7:$R$2292,3,0)</f>
        <v>44942</v>
      </c>
      <c r="C16" s="60">
        <f>VLOOKUP($A16,'Return Data'!$B$7:$R$2292,4,0)</f>
        <v>48.441400000000002</v>
      </c>
      <c r="D16" s="60">
        <f>VLOOKUP($A16,'Return Data'!$B$7:$R$2292,9,0)</f>
        <v>3.6328</v>
      </c>
      <c r="E16" s="61">
        <f t="shared" si="0"/>
        <v>26</v>
      </c>
      <c r="F16" s="60">
        <f>VLOOKUP($A16,'Return Data'!$B$7:$R$2292,10,0)</f>
        <v>8.1530000000000005</v>
      </c>
      <c r="G16" s="61">
        <f t="shared" si="1"/>
        <v>20</v>
      </c>
      <c r="H16" s="60">
        <f>VLOOKUP($A16,'Return Data'!$B$7:$R$2292,11,0)</f>
        <v>6.6151999999999997</v>
      </c>
      <c r="I16" s="61">
        <f t="shared" si="2"/>
        <v>12</v>
      </c>
      <c r="J16" s="60">
        <f>VLOOKUP($A16,'Return Data'!$B$7:$R$2292,12,0)</f>
        <v>3.8485999999999998</v>
      </c>
      <c r="K16" s="61">
        <f t="shared" si="3"/>
        <v>20</v>
      </c>
      <c r="L16" s="60">
        <f>VLOOKUP($A16,'Return Data'!$B$7:$R$2292,13,0)</f>
        <v>1.6813</v>
      </c>
      <c r="M16" s="61">
        <f t="shared" si="4"/>
        <v>23</v>
      </c>
      <c r="N16" s="60">
        <f>VLOOKUP($A16,'Return Data'!$B$7:$R$2292,17,0)</f>
        <v>1.7151000000000001</v>
      </c>
      <c r="O16" s="61">
        <f t="shared" si="5"/>
        <v>22</v>
      </c>
      <c r="P16" s="60">
        <f>VLOOKUP($A16,'Return Data'!$B$7:$R$2292,14,0)</f>
        <v>4.1619999999999999</v>
      </c>
      <c r="Q16" s="61">
        <f t="shared" si="6"/>
        <v>23</v>
      </c>
      <c r="R16" s="60">
        <f>VLOOKUP($A16,'Return Data'!$B$7:$R$2292,16,0)</f>
        <v>7.3106</v>
      </c>
      <c r="S16" s="62">
        <f t="shared" si="7"/>
        <v>20</v>
      </c>
    </row>
    <row r="17" spans="1:19" x14ac:dyDescent="0.3">
      <c r="A17" s="77" t="s">
        <v>998</v>
      </c>
      <c r="B17" s="59">
        <f>VLOOKUP($A17,'Return Data'!$B$7:$R$2292,3,0)</f>
        <v>44942</v>
      </c>
      <c r="C17" s="60">
        <f>VLOOKUP($A17,'Return Data'!$B$7:$R$2292,4,0)</f>
        <v>46.8703</v>
      </c>
      <c r="D17" s="60">
        <f>VLOOKUP($A17,'Return Data'!$B$7:$R$2292,9,0)</f>
        <v>5.4562999999999997</v>
      </c>
      <c r="E17" s="61">
        <f t="shared" si="0"/>
        <v>7</v>
      </c>
      <c r="F17" s="60">
        <f>VLOOKUP($A17,'Return Data'!$B$7:$R$2292,10,0)</f>
        <v>8.6771999999999991</v>
      </c>
      <c r="G17" s="61">
        <f t="shared" si="1"/>
        <v>15</v>
      </c>
      <c r="H17" s="60">
        <f>VLOOKUP($A17,'Return Data'!$B$7:$R$2292,11,0)</f>
        <v>6.3070000000000004</v>
      </c>
      <c r="I17" s="61">
        <f t="shared" si="2"/>
        <v>15</v>
      </c>
      <c r="J17" s="60">
        <f>VLOOKUP($A17,'Return Data'!$B$7:$R$2292,12,0)</f>
        <v>4.4560000000000004</v>
      </c>
      <c r="K17" s="61">
        <f t="shared" si="3"/>
        <v>14</v>
      </c>
      <c r="L17" s="60">
        <f>VLOOKUP($A17,'Return Data'!$B$7:$R$2292,13,0)</f>
        <v>3.2818000000000001</v>
      </c>
      <c r="M17" s="61">
        <f t="shared" si="4"/>
        <v>14</v>
      </c>
      <c r="N17" s="60">
        <f>VLOOKUP($A17,'Return Data'!$B$7:$R$2292,17,0)</f>
        <v>4.1353</v>
      </c>
      <c r="O17" s="61">
        <f t="shared" si="5"/>
        <v>7</v>
      </c>
      <c r="P17" s="60">
        <f>VLOOKUP($A17,'Return Data'!$B$7:$R$2292,14,0)</f>
        <v>5.9261999999999997</v>
      </c>
      <c r="Q17" s="61">
        <f t="shared" si="6"/>
        <v>8</v>
      </c>
      <c r="R17" s="60">
        <f>VLOOKUP($A17,'Return Data'!$B$7:$R$2292,16,0)</f>
        <v>7.6501000000000001</v>
      </c>
      <c r="S17" s="62">
        <f t="shared" si="7"/>
        <v>14</v>
      </c>
    </row>
    <row r="18" spans="1:19" x14ac:dyDescent="0.3">
      <c r="A18" t="s">
        <v>2042</v>
      </c>
      <c r="B18" s="59">
        <f>VLOOKUP($A18,'Return Data'!$B$7:$R$2292,3,0)</f>
        <v>44942</v>
      </c>
      <c r="C18" s="60">
        <f>VLOOKUP($A18,'Return Data'!$B$7:$R$2292,4,0)</f>
        <v>16.903300000000002</v>
      </c>
      <c r="D18" s="60">
        <f>VLOOKUP($A18,'Return Data'!$B$7:$R$2292,9,0)</f>
        <v>5.6482000000000001</v>
      </c>
      <c r="E18" s="61">
        <f t="shared" si="0"/>
        <v>6</v>
      </c>
      <c r="F18" s="60">
        <f>VLOOKUP($A18,'Return Data'!$B$7:$R$2292,10,0)</f>
        <v>8.7018000000000004</v>
      </c>
      <c r="G18" s="61">
        <f t="shared" si="1"/>
        <v>14</v>
      </c>
      <c r="H18" s="60">
        <f>VLOOKUP($A18,'Return Data'!$B$7:$R$2292,11,0)</f>
        <v>6.1764000000000001</v>
      </c>
      <c r="I18" s="61">
        <f t="shared" si="2"/>
        <v>17</v>
      </c>
      <c r="J18" s="60">
        <f>VLOOKUP($A18,'Return Data'!$B$7:$R$2292,12,0)</f>
        <v>3.9131</v>
      </c>
      <c r="K18" s="61">
        <f t="shared" si="3"/>
        <v>17</v>
      </c>
      <c r="L18" s="60">
        <f>VLOOKUP($A18,'Return Data'!$B$7:$R$2292,13,0)</f>
        <v>2.9491000000000001</v>
      </c>
      <c r="M18" s="61">
        <f t="shared" si="4"/>
        <v>15</v>
      </c>
      <c r="N18" s="60">
        <f>VLOOKUP($A18,'Return Data'!$B$7:$R$2292,17,0)</f>
        <v>3.7664</v>
      </c>
      <c r="O18" s="61">
        <f t="shared" si="5"/>
        <v>10</v>
      </c>
      <c r="P18" s="60">
        <f>VLOOKUP($A18,'Return Data'!$B$7:$R$2292,14,0)</f>
        <v>5.5239000000000003</v>
      </c>
      <c r="Q18" s="61">
        <f t="shared" si="6"/>
        <v>12</v>
      </c>
      <c r="R18" s="60">
        <f>VLOOKUP($A18,'Return Data'!$B$7:$R$2292,16,0)</f>
        <v>6.8178000000000001</v>
      </c>
      <c r="S18" s="62">
        <f t="shared" si="7"/>
        <v>22</v>
      </c>
    </row>
    <row r="19" spans="1:19" x14ac:dyDescent="0.3">
      <c r="A19" s="102" t="s">
        <v>2043</v>
      </c>
      <c r="B19" s="59">
        <f>VLOOKUP($A19,'Return Data'!$B$7:$R$2292,3,0)</f>
        <v>44942</v>
      </c>
      <c r="C19" s="60">
        <f>VLOOKUP($A19,'Return Data'!$B$7:$R$2292,4,0)</f>
        <v>35.712899999999998</v>
      </c>
      <c r="D19" s="60">
        <f>VLOOKUP($A19,'Return Data'!$B$7:$R$2292,9,0)</f>
        <v>4.3978999999999999</v>
      </c>
      <c r="E19" s="61">
        <f t="shared" si="0"/>
        <v>20</v>
      </c>
      <c r="F19" s="60">
        <f>VLOOKUP($A19,'Return Data'!$B$7:$R$2292,10,0)</f>
        <v>8.9452999999999996</v>
      </c>
      <c r="G19" s="61">
        <f t="shared" si="1"/>
        <v>10</v>
      </c>
      <c r="H19" s="60">
        <f>VLOOKUP($A19,'Return Data'!$B$7:$R$2292,11,0)</f>
        <v>5.4447999999999999</v>
      </c>
      <c r="I19" s="61">
        <f t="shared" si="2"/>
        <v>23</v>
      </c>
      <c r="J19" s="60">
        <f>VLOOKUP($A19,'Return Data'!$B$7:$R$2292,12,0)</f>
        <v>3.5167000000000002</v>
      </c>
      <c r="K19" s="61">
        <f t="shared" si="3"/>
        <v>23</v>
      </c>
      <c r="L19" s="60">
        <f>VLOOKUP($A19,'Return Data'!$B$7:$R$2292,13,0)</f>
        <v>1.2252000000000001</v>
      </c>
      <c r="M19" s="61">
        <f t="shared" si="4"/>
        <v>26</v>
      </c>
      <c r="N19" s="60">
        <f>VLOOKUP($A19,'Return Data'!$B$7:$R$2292,17,0)</f>
        <v>1.4339999999999999</v>
      </c>
      <c r="O19" s="61">
        <f t="shared" si="5"/>
        <v>25</v>
      </c>
      <c r="P19" s="60">
        <f>VLOOKUP($A19,'Return Data'!$B$7:$R$2292,14,0)</f>
        <v>3.8525999999999998</v>
      </c>
      <c r="Q19" s="61">
        <f t="shared" si="6"/>
        <v>24</v>
      </c>
      <c r="R19" s="60">
        <f>VLOOKUP($A19,'Return Data'!$B$7:$R$2292,16,0)</f>
        <v>6.5327000000000002</v>
      </c>
      <c r="S19" s="62">
        <f t="shared" si="7"/>
        <v>23</v>
      </c>
    </row>
    <row r="20" spans="1:19" x14ac:dyDescent="0.3">
      <c r="A20" s="77" t="s">
        <v>1036</v>
      </c>
      <c r="B20" s="59">
        <f>VLOOKUP($A20,'Return Data'!$B$7:$R$2292,3,0)</f>
        <v>44942</v>
      </c>
      <c r="C20" s="60">
        <f>VLOOKUP($A20,'Return Data'!$B$7:$R$2292,4,0)</f>
        <v>32.959200000000003</v>
      </c>
      <c r="D20" s="60">
        <f>VLOOKUP($A20,'Return Data'!$B$7:$R$2292,9,0)</f>
        <v>3.9895</v>
      </c>
      <c r="E20" s="61">
        <f t="shared" si="0"/>
        <v>23</v>
      </c>
      <c r="F20" s="60">
        <f>VLOOKUP($A20,'Return Data'!$B$7:$R$2292,10,0)</f>
        <v>8.2167999999999992</v>
      </c>
      <c r="G20" s="61">
        <f t="shared" si="1"/>
        <v>19</v>
      </c>
      <c r="H20" s="60">
        <f>VLOOKUP($A20,'Return Data'!$B$7:$R$2292,11,0)</f>
        <v>7.1271000000000004</v>
      </c>
      <c r="I20" s="61">
        <f t="shared" si="2"/>
        <v>6</v>
      </c>
      <c r="J20" s="60">
        <f>VLOOKUP($A20,'Return Data'!$B$7:$R$2292,12,0)</f>
        <v>5.6885000000000003</v>
      </c>
      <c r="K20" s="61">
        <f t="shared" si="3"/>
        <v>5</v>
      </c>
      <c r="L20" s="60">
        <f>VLOOKUP($A20,'Return Data'!$B$7:$R$2292,13,0)</f>
        <v>3.8359000000000001</v>
      </c>
      <c r="M20" s="61">
        <f t="shared" si="4"/>
        <v>7</v>
      </c>
      <c r="N20" s="60">
        <f>VLOOKUP($A20,'Return Data'!$B$7:$R$2292,17,0)</f>
        <v>3.2219000000000002</v>
      </c>
      <c r="O20" s="61">
        <f t="shared" si="5"/>
        <v>14</v>
      </c>
      <c r="P20" s="60">
        <f>VLOOKUP($A20,'Return Data'!$B$7:$R$2292,14,0)</f>
        <v>5.7843999999999998</v>
      </c>
      <c r="Q20" s="61">
        <f t="shared" si="6"/>
        <v>9</v>
      </c>
      <c r="R20" s="60">
        <f>VLOOKUP($A20,'Return Data'!$B$7:$R$2292,16,0)</f>
        <v>8.6214999999999993</v>
      </c>
      <c r="S20" s="62">
        <f t="shared" si="7"/>
        <v>4</v>
      </c>
    </row>
    <row r="21" spans="1:19" x14ac:dyDescent="0.3">
      <c r="A21" s="77" t="s">
        <v>934</v>
      </c>
      <c r="B21" s="59">
        <f>VLOOKUP($A21,'Return Data'!$B$7:$R$2292,3,0)</f>
        <v>44942</v>
      </c>
      <c r="C21" s="60">
        <f>VLOOKUP($A21,'Return Data'!$B$7:$R$2292,4,0)</f>
        <v>73.597899999999996</v>
      </c>
      <c r="D21" s="60">
        <f>VLOOKUP($A21,'Return Data'!$B$7:$R$2292,9,0)</f>
        <v>5.0335999999999999</v>
      </c>
      <c r="E21" s="61">
        <f t="shared" si="0"/>
        <v>12</v>
      </c>
      <c r="F21" s="60">
        <f>VLOOKUP($A21,'Return Data'!$B$7:$R$2292,10,0)</f>
        <v>10.343299999999999</v>
      </c>
      <c r="G21" s="61">
        <f t="shared" si="1"/>
        <v>2</v>
      </c>
      <c r="H21" s="60">
        <f>VLOOKUP($A21,'Return Data'!$B$7:$R$2292,11,0)</f>
        <v>8.6450999999999993</v>
      </c>
      <c r="I21" s="61">
        <f t="shared" si="2"/>
        <v>3</v>
      </c>
      <c r="J21" s="60">
        <f>VLOOKUP($A21,'Return Data'!$B$7:$R$2292,12,0)</f>
        <v>5.9629000000000003</v>
      </c>
      <c r="K21" s="61">
        <f t="shared" si="3"/>
        <v>4</v>
      </c>
      <c r="L21" s="60">
        <f>VLOOKUP($A21,'Return Data'!$B$7:$R$2292,13,0)</f>
        <v>2.7886000000000002</v>
      </c>
      <c r="M21" s="61">
        <f t="shared" si="4"/>
        <v>17</v>
      </c>
      <c r="N21" s="60">
        <f>VLOOKUP($A21,'Return Data'!$B$7:$R$2292,17,0)</f>
        <v>1.319</v>
      </c>
      <c r="O21" s="61">
        <f t="shared" si="5"/>
        <v>27</v>
      </c>
      <c r="P21" s="60">
        <f>VLOOKUP($A21,'Return Data'!$B$7:$R$2292,14,0)</f>
        <v>4.4400000000000004</v>
      </c>
      <c r="Q21" s="61">
        <f t="shared" si="6"/>
        <v>19</v>
      </c>
      <c r="R21" s="60">
        <f>VLOOKUP($A21,'Return Data'!$B$7:$R$2292,16,0)</f>
        <v>8.4738000000000007</v>
      </c>
      <c r="S21" s="62">
        <f t="shared" si="7"/>
        <v>5</v>
      </c>
    </row>
    <row r="22" spans="1:19" x14ac:dyDescent="0.3">
      <c r="A22" s="77" t="s">
        <v>1000</v>
      </c>
      <c r="B22" s="59">
        <f>VLOOKUP($A22,'Return Data'!$B$7:$R$2292,3,0)</f>
        <v>44942</v>
      </c>
      <c r="C22" s="60">
        <f>VLOOKUP($A22,'Return Data'!$B$7:$R$2292,4,0)</f>
        <v>37.081499999999998</v>
      </c>
      <c r="D22" s="60">
        <f>VLOOKUP($A22,'Return Data'!$B$7:$R$2292,9,0)</f>
        <v>5.0126999999999997</v>
      </c>
      <c r="E22" s="61">
        <f t="shared" si="0"/>
        <v>13</v>
      </c>
      <c r="F22" s="60">
        <f>VLOOKUP($A22,'Return Data'!$B$7:$R$2292,10,0)</f>
        <v>7.8173000000000004</v>
      </c>
      <c r="G22" s="61">
        <f t="shared" si="1"/>
        <v>23</v>
      </c>
      <c r="H22" s="60">
        <f>VLOOKUP($A22,'Return Data'!$B$7:$R$2292,11,0)</f>
        <v>6.5351999999999997</v>
      </c>
      <c r="I22" s="61">
        <f t="shared" si="2"/>
        <v>13</v>
      </c>
      <c r="J22" s="60">
        <f>VLOOKUP($A22,'Return Data'!$B$7:$R$2292,12,0)</f>
        <v>5.6551</v>
      </c>
      <c r="K22" s="61">
        <f t="shared" si="3"/>
        <v>7</v>
      </c>
      <c r="L22" s="60">
        <f>VLOOKUP($A22,'Return Data'!$B$7:$R$2292,13,0)</f>
        <v>4.5464000000000002</v>
      </c>
      <c r="M22" s="61">
        <f t="shared" si="4"/>
        <v>3</v>
      </c>
      <c r="N22" s="60">
        <f>VLOOKUP($A22,'Return Data'!$B$7:$R$2292,17,0)</f>
        <v>4.9493999999999998</v>
      </c>
      <c r="O22" s="61">
        <f t="shared" si="5"/>
        <v>4</v>
      </c>
      <c r="P22" s="60">
        <f>VLOOKUP($A22,'Return Data'!$B$7:$R$2292,14,0)</f>
        <v>6.5997000000000003</v>
      </c>
      <c r="Q22" s="61">
        <f t="shared" si="6"/>
        <v>3</v>
      </c>
      <c r="R22" s="60">
        <f>VLOOKUP($A22,'Return Data'!$B$7:$R$2292,16,0)</f>
        <v>7.4039000000000001</v>
      </c>
      <c r="S22" s="62">
        <f t="shared" si="7"/>
        <v>18</v>
      </c>
    </row>
    <row r="23" spans="1:19" x14ac:dyDescent="0.3">
      <c r="A23" s="77" t="s">
        <v>1039</v>
      </c>
      <c r="B23" s="59">
        <f>VLOOKUP($A23,'Return Data'!$B$7:$R$2292,3,0)</f>
        <v>44942</v>
      </c>
      <c r="C23" s="60">
        <f>VLOOKUP($A23,'Return Data'!$B$7:$R$2292,4,0)</f>
        <v>55.0886</v>
      </c>
      <c r="D23" s="60">
        <f>VLOOKUP($A23,'Return Data'!$B$7:$R$2292,9,0)</f>
        <v>4.9214000000000002</v>
      </c>
      <c r="E23" s="61">
        <f t="shared" si="0"/>
        <v>15</v>
      </c>
      <c r="F23" s="60">
        <f>VLOOKUP($A23,'Return Data'!$B$7:$R$2292,10,0)</f>
        <v>8.8693000000000008</v>
      </c>
      <c r="G23" s="61">
        <f t="shared" si="1"/>
        <v>12</v>
      </c>
      <c r="H23" s="60">
        <f>VLOOKUP($A23,'Return Data'!$B$7:$R$2292,11,0)</f>
        <v>5.2625000000000002</v>
      </c>
      <c r="I23" s="61">
        <f t="shared" si="2"/>
        <v>25</v>
      </c>
      <c r="J23" s="60">
        <f>VLOOKUP($A23,'Return Data'!$B$7:$R$2292,12,0)</f>
        <v>2.9521000000000002</v>
      </c>
      <c r="K23" s="61">
        <f t="shared" si="3"/>
        <v>25</v>
      </c>
      <c r="L23" s="60">
        <f>VLOOKUP($A23,'Return Data'!$B$7:$R$2292,13,0)</f>
        <v>1.2658</v>
      </c>
      <c r="M23" s="61">
        <f t="shared" si="4"/>
        <v>25</v>
      </c>
      <c r="N23" s="60">
        <f>VLOOKUP($A23,'Return Data'!$B$7:$R$2292,17,0)</f>
        <v>1.4238999999999999</v>
      </c>
      <c r="O23" s="61">
        <f t="shared" si="5"/>
        <v>26</v>
      </c>
      <c r="P23" s="60">
        <f>VLOOKUP($A23,'Return Data'!$B$7:$R$2292,14,0)</f>
        <v>4.6822999999999997</v>
      </c>
      <c r="Q23" s="61">
        <f t="shared" si="6"/>
        <v>17</v>
      </c>
      <c r="R23" s="60">
        <f>VLOOKUP($A23,'Return Data'!$B$7:$R$2292,16,0)</f>
        <v>7.8703000000000003</v>
      </c>
      <c r="S23" s="62">
        <f t="shared" si="7"/>
        <v>10</v>
      </c>
    </row>
    <row r="24" spans="1:19" x14ac:dyDescent="0.3">
      <c r="A24" s="77" t="s">
        <v>1003</v>
      </c>
      <c r="B24" s="59">
        <f>VLOOKUP($A24,'Return Data'!$B$7:$R$2292,3,0)</f>
        <v>44942</v>
      </c>
      <c r="C24" s="60">
        <f>VLOOKUP($A24,'Return Data'!$B$7:$R$2292,4,0)</f>
        <v>38.431699999999999</v>
      </c>
      <c r="D24" s="60">
        <f>VLOOKUP($A24,'Return Data'!$B$7:$R$2292,9,0)</f>
        <v>6.0758000000000001</v>
      </c>
      <c r="E24" s="61">
        <f t="shared" si="0"/>
        <v>4</v>
      </c>
      <c r="F24" s="60">
        <f>VLOOKUP($A24,'Return Data'!$B$7:$R$2292,10,0)</f>
        <v>9.1915999999999993</v>
      </c>
      <c r="G24" s="61">
        <f t="shared" si="1"/>
        <v>5</v>
      </c>
      <c r="H24" s="60">
        <f>VLOOKUP($A24,'Return Data'!$B$7:$R$2292,11,0)</f>
        <v>5.4111000000000002</v>
      </c>
      <c r="I24" s="61">
        <f t="shared" si="2"/>
        <v>24</v>
      </c>
      <c r="J24" s="60">
        <f>VLOOKUP($A24,'Return Data'!$B$7:$R$2292,12,0)</f>
        <v>3.0417999999999998</v>
      </c>
      <c r="K24" s="61">
        <f t="shared" si="3"/>
        <v>24</v>
      </c>
      <c r="L24" s="60">
        <f>VLOOKUP($A24,'Return Data'!$B$7:$R$2292,13,0)</f>
        <v>1.8424</v>
      </c>
      <c r="M24" s="61">
        <f t="shared" si="4"/>
        <v>22</v>
      </c>
      <c r="N24" s="60">
        <f>VLOOKUP($A24,'Return Data'!$B$7:$R$2292,17,0)</f>
        <v>2.2425999999999999</v>
      </c>
      <c r="O24" s="61">
        <f t="shared" si="5"/>
        <v>18</v>
      </c>
      <c r="P24" s="60">
        <f>VLOOKUP($A24,'Return Data'!$B$7:$R$2292,14,0)</f>
        <v>4.8362999999999996</v>
      </c>
      <c r="Q24" s="61">
        <f t="shared" si="6"/>
        <v>16</v>
      </c>
      <c r="R24" s="60">
        <f>VLOOKUP($A24,'Return Data'!$B$7:$R$2292,16,0)</f>
        <v>7.133</v>
      </c>
      <c r="S24" s="62">
        <f t="shared" si="7"/>
        <v>21</v>
      </c>
    </row>
    <row r="25" spans="1:19" x14ac:dyDescent="0.3">
      <c r="A25" s="77" t="s">
        <v>1948</v>
      </c>
      <c r="B25" s="59">
        <f>VLOOKUP($A25,'Return Data'!$B$7:$R$2292,3,0)</f>
        <v>44942</v>
      </c>
      <c r="C25" s="60">
        <f>VLOOKUP($A25,'Return Data'!$B$7:$R$2292,4,0)</f>
        <v>51.673099999999998</v>
      </c>
      <c r="D25" s="60">
        <f>VLOOKUP($A25,'Return Data'!$B$7:$R$2292,9,0)</f>
        <v>4.1318999999999999</v>
      </c>
      <c r="E25" s="61">
        <f t="shared" si="0"/>
        <v>21</v>
      </c>
      <c r="F25" s="60">
        <f>VLOOKUP($A25,'Return Data'!$B$7:$R$2292,10,0)</f>
        <v>9.0687999999999995</v>
      </c>
      <c r="G25" s="61">
        <f t="shared" si="1"/>
        <v>8</v>
      </c>
      <c r="H25" s="60">
        <f>VLOOKUP($A25,'Return Data'!$B$7:$R$2292,11,0)</f>
        <v>5.6134000000000004</v>
      </c>
      <c r="I25" s="61">
        <f t="shared" si="2"/>
        <v>21</v>
      </c>
      <c r="J25" s="60">
        <f>VLOOKUP($A25,'Return Data'!$B$7:$R$2292,12,0)</f>
        <v>3.7237</v>
      </c>
      <c r="K25" s="61">
        <f t="shared" si="3"/>
        <v>22</v>
      </c>
      <c r="L25" s="60">
        <f>VLOOKUP($A25,'Return Data'!$B$7:$R$2292,13,0)</f>
        <v>1.3593</v>
      </c>
      <c r="M25" s="61">
        <f t="shared" si="4"/>
        <v>24</v>
      </c>
      <c r="N25" s="60">
        <f>VLOOKUP($A25,'Return Data'!$B$7:$R$2292,17,0)</f>
        <v>1.5095000000000001</v>
      </c>
      <c r="O25" s="61">
        <f t="shared" si="5"/>
        <v>24</v>
      </c>
      <c r="P25" s="60">
        <f>VLOOKUP($A25,'Return Data'!$B$7:$R$2292,14,0)</f>
        <v>4.2404000000000002</v>
      </c>
      <c r="Q25" s="61">
        <f t="shared" si="6"/>
        <v>22</v>
      </c>
      <c r="R25" s="60">
        <f>VLOOKUP($A25,'Return Data'!$B$7:$R$2292,16,0)</f>
        <v>6.0465</v>
      </c>
      <c r="S25" s="62">
        <f t="shared" si="7"/>
        <v>24</v>
      </c>
    </row>
    <row r="26" spans="1:19" x14ac:dyDescent="0.3">
      <c r="A26" s="77" t="s">
        <v>1041</v>
      </c>
      <c r="B26" s="59">
        <f>VLOOKUP($A26,'Return Data'!$B$7:$R$2292,3,0)</f>
        <v>44942</v>
      </c>
      <c r="C26" s="60">
        <f>VLOOKUP($A26,'Return Data'!$B$7:$R$2292,4,0)</f>
        <v>64.024199999999993</v>
      </c>
      <c r="D26" s="60">
        <f>VLOOKUP($A26,'Return Data'!$B$7:$R$2292,9,0)</f>
        <v>3.6396000000000002</v>
      </c>
      <c r="E26" s="61">
        <f t="shared" si="0"/>
        <v>25</v>
      </c>
      <c r="F26" s="60">
        <f>VLOOKUP($A26,'Return Data'!$B$7:$R$2292,10,0)</f>
        <v>7.6342999999999996</v>
      </c>
      <c r="G26" s="61">
        <f t="shared" si="1"/>
        <v>26</v>
      </c>
      <c r="H26" s="60">
        <f>VLOOKUP($A26,'Return Data'!$B$7:$R$2292,11,0)</f>
        <v>6.6665000000000001</v>
      </c>
      <c r="I26" s="61">
        <f t="shared" si="2"/>
        <v>11</v>
      </c>
      <c r="J26" s="60">
        <f>VLOOKUP($A26,'Return Data'!$B$7:$R$2292,12,0)</f>
        <v>4.4112999999999998</v>
      </c>
      <c r="K26" s="61">
        <f t="shared" si="3"/>
        <v>15</v>
      </c>
      <c r="L26" s="60">
        <f>VLOOKUP($A26,'Return Data'!$B$7:$R$2292,13,0)</f>
        <v>2.3176000000000001</v>
      </c>
      <c r="M26" s="61">
        <f t="shared" si="4"/>
        <v>21</v>
      </c>
      <c r="N26" s="60">
        <f>VLOOKUP($A26,'Return Data'!$B$7:$R$2292,17,0)</f>
        <v>2.2195999999999998</v>
      </c>
      <c r="O26" s="61">
        <f t="shared" si="5"/>
        <v>19</v>
      </c>
      <c r="P26" s="60">
        <f>VLOOKUP($A26,'Return Data'!$B$7:$R$2292,14,0)</f>
        <v>5.5755999999999997</v>
      </c>
      <c r="Q26" s="61">
        <f t="shared" si="6"/>
        <v>11</v>
      </c>
      <c r="R26" s="60">
        <f>VLOOKUP($A26,'Return Data'!$B$7:$R$2292,16,0)</f>
        <v>8.3472000000000008</v>
      </c>
      <c r="S26" s="62">
        <f t="shared" si="7"/>
        <v>7</v>
      </c>
    </row>
    <row r="27" spans="1:19" x14ac:dyDescent="0.3">
      <c r="A27" s="77" t="s">
        <v>1006</v>
      </c>
      <c r="B27" s="59">
        <f>VLOOKUP($A27,'Return Data'!$B$7:$R$2292,3,0)</f>
        <v>44942</v>
      </c>
      <c r="C27" s="60">
        <f>VLOOKUP($A27,'Return Data'!$B$7:$R$2292,4,0)</f>
        <v>18.811699999999998</v>
      </c>
      <c r="D27" s="60">
        <f>VLOOKUP($A27,'Return Data'!$B$7:$R$2292,9,0)</f>
        <v>3.6791999999999998</v>
      </c>
      <c r="E27" s="61">
        <f t="shared" si="0"/>
        <v>24</v>
      </c>
      <c r="F27" s="60">
        <f>VLOOKUP($A27,'Return Data'!$B$7:$R$2292,10,0)</f>
        <v>7.6680999999999999</v>
      </c>
      <c r="G27" s="61">
        <f t="shared" si="1"/>
        <v>25</v>
      </c>
      <c r="H27" s="60">
        <f>VLOOKUP($A27,'Return Data'!$B$7:$R$2292,11,0)</f>
        <v>5.5743999999999998</v>
      </c>
      <c r="I27" s="61">
        <f t="shared" si="2"/>
        <v>22</v>
      </c>
      <c r="J27" s="60">
        <f>VLOOKUP($A27,'Return Data'!$B$7:$R$2292,12,0)</f>
        <v>3.8883999999999999</v>
      </c>
      <c r="K27" s="61">
        <f t="shared" si="3"/>
        <v>18</v>
      </c>
      <c r="L27" s="60">
        <f>VLOOKUP($A27,'Return Data'!$B$7:$R$2292,13,0)</f>
        <v>3.4279999999999999</v>
      </c>
      <c r="M27" s="61">
        <f t="shared" si="4"/>
        <v>10</v>
      </c>
      <c r="N27" s="60">
        <f>VLOOKUP($A27,'Return Data'!$B$7:$R$2292,17,0)</f>
        <v>4.0368000000000004</v>
      </c>
      <c r="O27" s="61">
        <f t="shared" si="5"/>
        <v>8</v>
      </c>
      <c r="P27" s="60">
        <f>VLOOKUP($A27,'Return Data'!$B$7:$R$2292,14,0)</f>
        <v>5.34</v>
      </c>
      <c r="Q27" s="61">
        <f t="shared" si="6"/>
        <v>14</v>
      </c>
      <c r="R27" s="60">
        <f>VLOOKUP($A27,'Return Data'!$B$7:$R$2292,16,0)</f>
        <v>7.4184000000000001</v>
      </c>
      <c r="S27" s="62">
        <f t="shared" si="7"/>
        <v>17</v>
      </c>
    </row>
    <row r="28" spans="1:19" x14ac:dyDescent="0.3">
      <c r="A28" s="109" t="s">
        <v>1835</v>
      </c>
      <c r="B28" s="59">
        <f>VLOOKUP($A28,'Return Data'!$B$7:$R$2292,3,0)</f>
        <v>44942</v>
      </c>
      <c r="C28" s="60">
        <f>VLOOKUP($A28,'Return Data'!$B$7:$R$2292,4,0)</f>
        <v>59.827100000000002</v>
      </c>
      <c r="D28" s="60">
        <f>VLOOKUP($A28,'Return Data'!$B$7:$R$2292,9,0)</f>
        <v>5.1769999999999996</v>
      </c>
      <c r="E28" s="61">
        <f t="shared" si="0"/>
        <v>10</v>
      </c>
      <c r="F28" s="60">
        <f>VLOOKUP($A28,'Return Data'!$B$7:$R$2292,10,0)</f>
        <v>9.9673999999999996</v>
      </c>
      <c r="G28" s="61">
        <f t="shared" si="1"/>
        <v>3</v>
      </c>
      <c r="H28" s="60">
        <f>VLOOKUP($A28,'Return Data'!$B$7:$R$2292,11,0)</f>
        <v>7.9016999999999999</v>
      </c>
      <c r="I28" s="61">
        <f t="shared" si="2"/>
        <v>4</v>
      </c>
      <c r="J28" s="60">
        <f>VLOOKUP($A28,'Return Data'!$B$7:$R$2292,12,0)</f>
        <v>5.1315</v>
      </c>
      <c r="K28" s="61">
        <f t="shared" si="3"/>
        <v>10</v>
      </c>
      <c r="L28" s="60">
        <f>VLOOKUP($A28,'Return Data'!$B$7:$R$2292,13,0)</f>
        <v>3.3277999999999999</v>
      </c>
      <c r="M28" s="61">
        <f t="shared" si="4"/>
        <v>13</v>
      </c>
      <c r="N28" s="60">
        <f>VLOOKUP($A28,'Return Data'!$B$7:$R$2292,17,0)</f>
        <v>2.4712999999999998</v>
      </c>
      <c r="O28" s="61">
        <f t="shared" si="5"/>
        <v>17</v>
      </c>
      <c r="P28" s="60">
        <f>VLOOKUP($A28,'Return Data'!$B$7:$R$2292,14,0)</f>
        <v>4.3865999999999996</v>
      </c>
      <c r="Q28" s="61">
        <f t="shared" si="6"/>
        <v>20</v>
      </c>
      <c r="R28" s="60">
        <f>VLOOKUP($A28,'Return Data'!$B$7:$R$2292,16,0)</f>
        <v>7.7533000000000003</v>
      </c>
      <c r="S28" s="62">
        <f t="shared" si="7"/>
        <v>12</v>
      </c>
    </row>
    <row r="29" spans="1:19" x14ac:dyDescent="0.3">
      <c r="A29" s="77" t="s">
        <v>1043</v>
      </c>
      <c r="B29" s="59">
        <f>VLOOKUP($A29,'Return Data'!$B$7:$R$2292,3,0)</f>
        <v>44942</v>
      </c>
      <c r="C29" s="60">
        <f>VLOOKUP($A29,'Return Data'!$B$7:$R$2292,4,0)</f>
        <v>74.927400000000006</v>
      </c>
      <c r="D29" s="60">
        <f>VLOOKUP($A29,'Return Data'!$B$7:$R$2292,9,0)</f>
        <v>4.4132999999999996</v>
      </c>
      <c r="E29" s="61">
        <f t="shared" si="0"/>
        <v>18</v>
      </c>
      <c r="F29" s="60">
        <f>VLOOKUP($A29,'Return Data'!$B$7:$R$2292,10,0)</f>
        <v>8.3681999999999999</v>
      </c>
      <c r="G29" s="61">
        <f t="shared" si="1"/>
        <v>18</v>
      </c>
      <c r="H29" s="60">
        <f>VLOOKUP($A29,'Return Data'!$B$7:$R$2292,11,0)</f>
        <v>8.9207999999999998</v>
      </c>
      <c r="I29" s="61">
        <f t="shared" si="2"/>
        <v>2</v>
      </c>
      <c r="J29" s="60">
        <f>VLOOKUP($A29,'Return Data'!$B$7:$R$2292,12,0)</f>
        <v>5.3299000000000003</v>
      </c>
      <c r="K29" s="61">
        <f t="shared" si="3"/>
        <v>8</v>
      </c>
      <c r="L29" s="60">
        <f>VLOOKUP($A29,'Return Data'!$B$7:$R$2292,13,0)</f>
        <v>3.8831000000000002</v>
      </c>
      <c r="M29" s="61">
        <f t="shared" si="4"/>
        <v>6</v>
      </c>
      <c r="N29" s="60">
        <f>VLOOKUP($A29,'Return Data'!$B$7:$R$2292,17,0)</f>
        <v>2.6680000000000001</v>
      </c>
      <c r="O29" s="61">
        <f t="shared" si="5"/>
        <v>16</v>
      </c>
      <c r="P29" s="60">
        <f>VLOOKUP($A29,'Return Data'!$B$7:$R$2292,14,0)</f>
        <v>5.2092000000000001</v>
      </c>
      <c r="Q29" s="61">
        <f t="shared" si="6"/>
        <v>15</v>
      </c>
      <c r="R29" s="60">
        <f>VLOOKUP($A29,'Return Data'!$B$7:$R$2292,16,0)</f>
        <v>8.3820999999999994</v>
      </c>
      <c r="S29" s="62">
        <f t="shared" si="7"/>
        <v>6</v>
      </c>
    </row>
    <row r="30" spans="1:19" x14ac:dyDescent="0.3">
      <c r="A30" s="77" t="s">
        <v>936</v>
      </c>
      <c r="B30" s="59">
        <f>VLOOKUP($A30,'Return Data'!$B$7:$R$2292,3,0)</f>
        <v>44942</v>
      </c>
      <c r="C30" s="60">
        <f>VLOOKUP($A30,'Return Data'!$B$7:$R$2292,4,0)</f>
        <v>14.5654</v>
      </c>
      <c r="D30" s="60">
        <f>VLOOKUP($A30,'Return Data'!$B$7:$R$2292,9,0)</f>
        <v>9.4522999999999993</v>
      </c>
      <c r="E30" s="61">
        <f t="shared" si="0"/>
        <v>1</v>
      </c>
      <c r="F30" s="60">
        <f>VLOOKUP($A30,'Return Data'!$B$7:$R$2292,10,0)</f>
        <v>14.9415</v>
      </c>
      <c r="G30" s="61">
        <f t="shared" si="1"/>
        <v>1</v>
      </c>
      <c r="H30" s="60">
        <f>VLOOKUP($A30,'Return Data'!$B$7:$R$2292,11,0)</f>
        <v>12.791</v>
      </c>
      <c r="I30" s="61">
        <f t="shared" si="2"/>
        <v>1</v>
      </c>
      <c r="J30" s="60">
        <f>VLOOKUP($A30,'Return Data'!$B$7:$R$2292,12,0)</f>
        <v>7.3704999999999998</v>
      </c>
      <c r="K30" s="61">
        <f t="shared" si="3"/>
        <v>3</v>
      </c>
      <c r="L30" s="60">
        <f>VLOOKUP($A30,'Return Data'!$B$7:$R$2292,13,0)</f>
        <v>4.3479999999999999</v>
      </c>
      <c r="M30" s="61">
        <f t="shared" si="4"/>
        <v>4</v>
      </c>
      <c r="N30" s="60">
        <f>VLOOKUP($A30,'Return Data'!$B$7:$R$2292,17,0)</f>
        <v>1.9791000000000001</v>
      </c>
      <c r="O30" s="61">
        <f t="shared" si="5"/>
        <v>21</v>
      </c>
      <c r="P30" s="60">
        <f>VLOOKUP($A30,'Return Data'!$B$7:$R$2292,14,0)</f>
        <v>5.7549999999999999</v>
      </c>
      <c r="Q30" s="61">
        <f t="shared" si="6"/>
        <v>10</v>
      </c>
      <c r="R30" s="60">
        <f>VLOOKUP($A30,'Return Data'!$B$7:$R$2292,16,0)</f>
        <v>8.6475000000000009</v>
      </c>
      <c r="S30" s="62">
        <f t="shared" si="7"/>
        <v>3</v>
      </c>
    </row>
    <row r="31" spans="1:19" x14ac:dyDescent="0.3">
      <c r="A31" s="77" t="s">
        <v>1008</v>
      </c>
      <c r="B31" s="59">
        <f>VLOOKUP($A31,'Return Data'!$B$7:$R$2292,3,0)</f>
        <v>44942</v>
      </c>
      <c r="C31" s="60">
        <f>VLOOKUP($A31,'Return Data'!$B$7:$R$2292,4,0)</f>
        <v>12.7966</v>
      </c>
      <c r="D31" s="60">
        <f>VLOOKUP($A31,'Return Data'!$B$7:$R$2292,9,0)</f>
        <v>3.0164</v>
      </c>
      <c r="E31" s="61">
        <f t="shared" si="0"/>
        <v>27</v>
      </c>
      <c r="F31" s="60">
        <f>VLOOKUP($A31,'Return Data'!$B$7:$R$2292,10,0)</f>
        <v>6.7987000000000002</v>
      </c>
      <c r="G31" s="61">
        <f t="shared" si="1"/>
        <v>27</v>
      </c>
      <c r="H31" s="60">
        <f>VLOOKUP($A31,'Return Data'!$B$7:$R$2292,11,0)</f>
        <v>4.7914000000000003</v>
      </c>
      <c r="I31" s="61">
        <f t="shared" si="2"/>
        <v>26</v>
      </c>
      <c r="J31" s="60">
        <f>VLOOKUP($A31,'Return Data'!$B$7:$R$2292,12,0)</f>
        <v>2.7774999999999999</v>
      </c>
      <c r="K31" s="61">
        <f t="shared" si="3"/>
        <v>26</v>
      </c>
      <c r="L31" s="60">
        <f>VLOOKUP($A31,'Return Data'!$B$7:$R$2292,13,0)</f>
        <v>2.3264999999999998</v>
      </c>
      <c r="M31" s="61">
        <f t="shared" si="4"/>
        <v>20</v>
      </c>
      <c r="N31" s="60">
        <f>VLOOKUP($A31,'Return Data'!$B$7:$R$2292,17,0)</f>
        <v>9.4844000000000008</v>
      </c>
      <c r="O31" s="61">
        <f t="shared" si="5"/>
        <v>3</v>
      </c>
      <c r="P31" s="60">
        <f>VLOOKUP($A31,'Return Data'!$B$7:$R$2292,14,0)</f>
        <v>-2.8986999999999998</v>
      </c>
      <c r="Q31" s="61">
        <f t="shared" si="6"/>
        <v>32</v>
      </c>
      <c r="R31" s="60">
        <f>VLOOKUP($A31,'Return Data'!$B$7:$R$2292,16,0)</f>
        <v>2.9211999999999998</v>
      </c>
      <c r="S31" s="62">
        <f t="shared" si="7"/>
        <v>27</v>
      </c>
    </row>
    <row r="32" spans="1:19" x14ac:dyDescent="0.3">
      <c r="A32" s="77" t="s">
        <v>1010</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1046</v>
      </c>
      <c r="B33" s="59">
        <f>VLOOKUP($A33,'Return Data'!$B$7:$R$2292,3,0)</f>
        <v>44942</v>
      </c>
      <c r="C33" s="60">
        <f>VLOOKUP($A33,'Return Data'!$B$7:$R$2292,4,0)</f>
        <v>58.7592</v>
      </c>
      <c r="D33" s="60">
        <f>VLOOKUP($A33,'Return Data'!$B$7:$R$2292,9,0)</f>
        <v>6.4067999999999996</v>
      </c>
      <c r="E33" s="61">
        <f t="shared" si="0"/>
        <v>2</v>
      </c>
      <c r="F33" s="60">
        <f>VLOOKUP($A33,'Return Data'!$B$7:$R$2292,10,0)</f>
        <v>9.4933999999999994</v>
      </c>
      <c r="G33" s="61">
        <f t="shared" si="1"/>
        <v>4</v>
      </c>
      <c r="H33" s="60">
        <f>VLOOKUP($A33,'Return Data'!$B$7:$R$2292,11,0)</f>
        <v>7.6235999999999997</v>
      </c>
      <c r="I33" s="61">
        <f t="shared" si="2"/>
        <v>5</v>
      </c>
      <c r="J33" s="60">
        <f>VLOOKUP($A33,'Return Data'!$B$7:$R$2292,12,0)</f>
        <v>5.6806999999999999</v>
      </c>
      <c r="K33" s="61">
        <f t="shared" si="3"/>
        <v>6</v>
      </c>
      <c r="L33" s="60">
        <f>VLOOKUP($A33,'Return Data'!$B$7:$R$2292,13,0)</f>
        <v>3.6671</v>
      </c>
      <c r="M33" s="61">
        <f t="shared" si="4"/>
        <v>9</v>
      </c>
      <c r="N33" s="60">
        <f>VLOOKUP($A33,'Return Data'!$B$7:$R$2292,17,0)</f>
        <v>3.6482999999999999</v>
      </c>
      <c r="O33" s="61">
        <f t="shared" si="5"/>
        <v>11</v>
      </c>
      <c r="P33" s="60">
        <f>VLOOKUP($A33,'Return Data'!$B$7:$R$2292,14,0)</f>
        <v>6.0936000000000003</v>
      </c>
      <c r="Q33" s="61">
        <f t="shared" si="6"/>
        <v>7</v>
      </c>
      <c r="R33" s="60">
        <f>VLOOKUP($A33,'Return Data'!$B$7:$R$2292,16,0)</f>
        <v>7.5792000000000002</v>
      </c>
      <c r="S33" s="62">
        <f t="shared" si="7"/>
        <v>16</v>
      </c>
    </row>
    <row r="34" spans="1:19" x14ac:dyDescent="0.3">
      <c r="A34" s="77" t="s">
        <v>1015</v>
      </c>
      <c r="B34" s="59">
        <f>VLOOKUP($A34,'Return Data'!$B$7:$R$2292,3,0)</f>
        <v>44942</v>
      </c>
      <c r="C34" s="60">
        <f>VLOOKUP($A34,'Return Data'!$B$7:$R$2292,4,0)</f>
        <v>42.415900000000001</v>
      </c>
      <c r="D34" s="60">
        <f>VLOOKUP($A34,'Return Data'!$B$7:$R$2292,9,0)</f>
        <v>6.1163999999999996</v>
      </c>
      <c r="E34" s="61">
        <f t="shared" si="0"/>
        <v>3</v>
      </c>
      <c r="F34" s="60">
        <f>VLOOKUP($A34,'Return Data'!$B$7:$R$2292,10,0)</f>
        <v>9.0732999999999997</v>
      </c>
      <c r="G34" s="61">
        <f t="shared" si="1"/>
        <v>7</v>
      </c>
      <c r="H34" s="60">
        <f>VLOOKUP($A34,'Return Data'!$B$7:$R$2292,11,0)</f>
        <v>6.6761999999999997</v>
      </c>
      <c r="I34" s="61">
        <f t="shared" si="2"/>
        <v>10</v>
      </c>
      <c r="J34" s="60">
        <f>VLOOKUP($A34,'Return Data'!$B$7:$R$2292,12,0)</f>
        <v>5.1364999999999998</v>
      </c>
      <c r="K34" s="61">
        <f t="shared" si="3"/>
        <v>9</v>
      </c>
      <c r="L34" s="60">
        <f>VLOOKUP($A34,'Return Data'!$B$7:$R$2292,13,0)</f>
        <v>3.7254999999999998</v>
      </c>
      <c r="M34" s="61">
        <f t="shared" si="4"/>
        <v>8</v>
      </c>
      <c r="N34" s="60">
        <f>VLOOKUP($A34,'Return Data'!$B$7:$R$2292,17,0)</f>
        <v>3.9152</v>
      </c>
      <c r="O34" s="61">
        <f t="shared" si="5"/>
        <v>9</v>
      </c>
      <c r="P34" s="60">
        <f>VLOOKUP($A34,'Return Data'!$B$7:$R$2292,14,0)</f>
        <v>6.4348999999999998</v>
      </c>
      <c r="Q34" s="61">
        <f t="shared" si="6"/>
        <v>5</v>
      </c>
      <c r="R34" s="60">
        <f>VLOOKUP($A34,'Return Data'!$B$7:$R$2292,16,0)</f>
        <v>7.8114999999999997</v>
      </c>
      <c r="S34" s="62">
        <f t="shared" si="7"/>
        <v>11</v>
      </c>
    </row>
    <row r="35" spans="1:19" x14ac:dyDescent="0.3">
      <c r="A35" s="77" t="s">
        <v>1016</v>
      </c>
      <c r="B35" s="59">
        <f>VLOOKUP($A35,'Return Data'!$B$7:$R$2292,3,0)</f>
        <v>44942</v>
      </c>
      <c r="C35" s="60">
        <f>VLOOKUP($A35,'Return Data'!$B$7:$R$2292,4,0)</f>
        <v>59.598300000000002</v>
      </c>
      <c r="D35" s="60">
        <f>VLOOKUP($A35,'Return Data'!$B$7:$R$2292,9,0)</f>
        <v>4.8461999999999996</v>
      </c>
      <c r="E35" s="61">
        <f t="shared" si="0"/>
        <v>16</v>
      </c>
      <c r="F35" s="60">
        <f>VLOOKUP($A35,'Return Data'!$B$7:$R$2292,10,0)</f>
        <v>7.6942000000000004</v>
      </c>
      <c r="G35" s="61">
        <f t="shared" si="1"/>
        <v>24</v>
      </c>
      <c r="H35" s="60">
        <f>VLOOKUP($A35,'Return Data'!$B$7:$R$2292,11,0)</f>
        <v>4.6346999999999996</v>
      </c>
      <c r="I35" s="61">
        <f t="shared" si="2"/>
        <v>27</v>
      </c>
      <c r="J35" s="60">
        <f>VLOOKUP($A35,'Return Data'!$B$7:$R$2292,12,0)</f>
        <v>2.6781999999999999</v>
      </c>
      <c r="K35" s="61">
        <f t="shared" si="3"/>
        <v>27</v>
      </c>
      <c r="L35" s="60">
        <f>VLOOKUP($A35,'Return Data'!$B$7:$R$2292,13,0)</f>
        <v>1.159</v>
      </c>
      <c r="M35" s="61">
        <f t="shared" si="4"/>
        <v>27</v>
      </c>
      <c r="N35" s="60">
        <f>VLOOKUP($A35,'Return Data'!$B$7:$R$2292,17,0)</f>
        <v>1.5369999999999999</v>
      </c>
      <c r="O35" s="61">
        <f t="shared" si="5"/>
        <v>23</v>
      </c>
      <c r="P35" s="60">
        <f>VLOOKUP($A35,'Return Data'!$B$7:$R$2292,14,0)</f>
        <v>2.9291</v>
      </c>
      <c r="Q35" s="61">
        <f t="shared" si="6"/>
        <v>25</v>
      </c>
      <c r="R35" s="60">
        <f>VLOOKUP($A35,'Return Data'!$B$7:$R$2292,16,0)</f>
        <v>7.3719999999999999</v>
      </c>
      <c r="S35" s="62">
        <f t="shared" si="7"/>
        <v>19</v>
      </c>
    </row>
    <row r="36" spans="1:19" x14ac:dyDescent="0.3">
      <c r="A36" s="77" t="s">
        <v>1050</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1052</v>
      </c>
      <c r="B37" s="59">
        <f>VLOOKUP($A37,'Return Data'!$B$7:$R$2292,3,0)</f>
        <v>44942</v>
      </c>
      <c r="C37" s="60">
        <f>VLOOKUP($A37,'Return Data'!$B$7:$R$2292,4,0)</f>
        <v>61.195099999999996</v>
      </c>
      <c r="D37" s="60">
        <f>VLOOKUP($A37,'Return Data'!$B$7:$R$2292,9,0)</f>
        <v>4.5621999999999998</v>
      </c>
      <c r="E37" s="61">
        <f t="shared" si="0"/>
        <v>17</v>
      </c>
      <c r="F37" s="60">
        <f>VLOOKUP($A37,'Return Data'!$B$7:$R$2292,10,0)</f>
        <v>9.0215999999999994</v>
      </c>
      <c r="G37" s="61">
        <f t="shared" si="1"/>
        <v>9</v>
      </c>
      <c r="H37" s="60">
        <f>VLOOKUP($A37,'Return Data'!$B$7:$R$2292,11,0)</f>
        <v>6.8559999999999999</v>
      </c>
      <c r="I37" s="61">
        <f t="shared" si="2"/>
        <v>8</v>
      </c>
      <c r="J37" s="60">
        <f>VLOOKUP($A37,'Return Data'!$B$7:$R$2292,12,0)</f>
        <v>15.4773</v>
      </c>
      <c r="K37" s="61">
        <f t="shared" si="3"/>
        <v>2</v>
      </c>
      <c r="L37" s="60">
        <f>VLOOKUP($A37,'Return Data'!$B$7:$R$2292,13,0)</f>
        <v>10.4396</v>
      </c>
      <c r="M37" s="61">
        <f t="shared" si="4"/>
        <v>2</v>
      </c>
      <c r="N37" s="60">
        <f>VLOOKUP($A37,'Return Data'!$B$7:$R$2292,17,0)</f>
        <v>9.9703999999999997</v>
      </c>
      <c r="O37" s="61">
        <f t="shared" si="5"/>
        <v>2</v>
      </c>
      <c r="P37" s="60">
        <f>VLOOKUP($A37,'Return Data'!$B$7:$R$2292,14,0)</f>
        <v>6.8113999999999999</v>
      </c>
      <c r="Q37" s="61">
        <f t="shared" si="6"/>
        <v>2</v>
      </c>
      <c r="R37" s="60">
        <f>VLOOKUP($A37,'Return Data'!$B$7:$R$2292,16,0)</f>
        <v>7.6417000000000002</v>
      </c>
      <c r="S37" s="62">
        <f t="shared" si="7"/>
        <v>15</v>
      </c>
    </row>
    <row r="38" spans="1:19" x14ac:dyDescent="0.3">
      <c r="A38" s="77" t="s">
        <v>1025</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1027</v>
      </c>
      <c r="B39" s="59">
        <f>VLOOKUP($A39,'Return Data'!$B$7:$R$2292,3,0)</f>
        <v>44942</v>
      </c>
      <c r="C39" s="60">
        <f>VLOOKUP($A39,'Return Data'!$B$7:$R$2292,4,0)</f>
        <v>15.359400000000001</v>
      </c>
      <c r="D39" s="60">
        <f>VLOOKUP($A39,'Return Data'!$B$7:$R$2292,9,0)</f>
        <v>5.3132999999999999</v>
      </c>
      <c r="E39" s="61">
        <f t="shared" si="0"/>
        <v>8</v>
      </c>
      <c r="F39" s="60">
        <f>VLOOKUP($A39,'Return Data'!$B$7:$R$2292,10,0)</f>
        <v>8.3939000000000004</v>
      </c>
      <c r="G39" s="61">
        <f t="shared" si="1"/>
        <v>17</v>
      </c>
      <c r="H39" s="60">
        <f>VLOOKUP($A39,'Return Data'!$B$7:$R$2292,11,0)</f>
        <v>5.8376999999999999</v>
      </c>
      <c r="I39" s="61">
        <f t="shared" si="2"/>
        <v>19</v>
      </c>
      <c r="J39" s="60">
        <f>VLOOKUP($A39,'Return Data'!$B$7:$R$2292,12,0)</f>
        <v>4.2737999999999996</v>
      </c>
      <c r="K39" s="61">
        <f t="shared" si="3"/>
        <v>16</v>
      </c>
      <c r="L39" s="60">
        <f>VLOOKUP($A39,'Return Data'!$B$7:$R$2292,13,0)</f>
        <v>2.7570000000000001</v>
      </c>
      <c r="M39" s="61">
        <f t="shared" si="4"/>
        <v>18</v>
      </c>
      <c r="N39" s="60">
        <f>VLOOKUP($A39,'Return Data'!$B$7:$R$2292,17,0)</f>
        <v>4.6452</v>
      </c>
      <c r="O39" s="61">
        <f t="shared" si="5"/>
        <v>6</v>
      </c>
      <c r="P39" s="60">
        <f>VLOOKUP($A39,'Return Data'!$B$7:$R$2292,14,0)</f>
        <v>2.9005999999999998</v>
      </c>
      <c r="Q39" s="61">
        <f t="shared" si="6"/>
        <v>26</v>
      </c>
      <c r="R39" s="60">
        <f>VLOOKUP($A39,'Return Data'!$B$7:$R$2292,16,0)</f>
        <v>5.6539999999999999</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4.1977562499999994</v>
      </c>
      <c r="E41" s="83"/>
      <c r="F41" s="84">
        <f>AVERAGE(F8:F39)</f>
        <v>7.4429999999999996</v>
      </c>
      <c r="G41" s="83"/>
      <c r="H41" s="84">
        <f>AVERAGE(H8:H39)</f>
        <v>5.6209000000000016</v>
      </c>
      <c r="I41" s="83"/>
      <c r="J41" s="84">
        <f>AVERAGE(J8:J39)</f>
        <v>4.8002843750000004</v>
      </c>
      <c r="K41" s="83"/>
      <c r="L41" s="84">
        <f>AVERAGE(L8:L39)</f>
        <v>3.3452375000000001</v>
      </c>
      <c r="M41" s="83"/>
      <c r="N41" s="84">
        <f>AVERAGE(N8:N39)</f>
        <v>3.2587500000000009</v>
      </c>
      <c r="O41" s="83"/>
      <c r="P41" s="84">
        <f>AVERAGE(P8:P39)</f>
        <v>4.3375718749999983</v>
      </c>
      <c r="Q41" s="83"/>
      <c r="R41" s="84">
        <f>AVERAGE(R8:R39)</f>
        <v>6.2500093749999994</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-2.8986999999999998</v>
      </c>
      <c r="Q42" s="83"/>
      <c r="R42" s="84">
        <f>MIN(R8:R39)</f>
        <v>0</v>
      </c>
      <c r="S42" s="85"/>
    </row>
    <row r="43" spans="1:19" ht="15" thickBot="1" x14ac:dyDescent="0.35">
      <c r="A43" s="86" t="s">
        <v>29</v>
      </c>
      <c r="B43" s="87"/>
      <c r="C43" s="87"/>
      <c r="D43" s="88">
        <f>MAX(D8:D39)</f>
        <v>9.4522999999999993</v>
      </c>
      <c r="E43" s="87"/>
      <c r="F43" s="88">
        <f>MAX(F8:F39)</f>
        <v>14.9415</v>
      </c>
      <c r="G43" s="87"/>
      <c r="H43" s="88">
        <f>MAX(H8:H39)</f>
        <v>12.791</v>
      </c>
      <c r="I43" s="87"/>
      <c r="J43" s="88">
        <f>MAX(J8:J39)</f>
        <v>26.521599999999999</v>
      </c>
      <c r="K43" s="87"/>
      <c r="L43" s="88">
        <f>MAX(L8:L39)</f>
        <v>24.862100000000002</v>
      </c>
      <c r="M43" s="87"/>
      <c r="N43" s="88">
        <f>MAX(N8:N39)</f>
        <v>15.578099999999999</v>
      </c>
      <c r="O43" s="87"/>
      <c r="P43" s="88">
        <f>MAX(P8:P39)</f>
        <v>13.037100000000001</v>
      </c>
      <c r="Q43" s="87"/>
      <c r="R43" s="88">
        <f>MAX(R8:R39)</f>
        <v>9.0025999999999993</v>
      </c>
      <c r="S43" s="89"/>
    </row>
    <row r="44" spans="1:19" x14ac:dyDescent="0.3">
      <c r="A44" s="99" t="s">
        <v>429</v>
      </c>
    </row>
    <row r="45" spans="1:19" x14ac:dyDescent="0.3">
      <c r="A45" s="14" t="s">
        <v>340</v>
      </c>
    </row>
  </sheetData>
  <sheetProtection algorithmName="SHA-512" hashValue="09AlXAXsBa8lSxqTRVIXGZN/lMeHNDJRYMMNV0o6JovFNVc04AOa9RX7wcQY+kl+Ak7tKONBP0FAqU8KHiT9rw==" saltValue="OWXYAbhxOIwC+j9v4q3qQ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889</v>
      </c>
      <c r="B8" s="59">
        <f>VLOOKUP($A8,'Return Data'!$B$7:$R$2292,3,0)</f>
        <v>44942</v>
      </c>
      <c r="C8" s="60">
        <f>VLOOKUP($A8,'Return Data'!$B$7:$R$2292,4,0)</f>
        <v>379.03</v>
      </c>
      <c r="D8" s="60">
        <f>VLOOKUP($A8,'Return Data'!$B$7:$R$2292,10,0)</f>
        <v>3.6621000000000001</v>
      </c>
      <c r="E8" s="61">
        <f t="shared" ref="E8:E34" si="0">RANK(D8,D$8:D$34,0)</f>
        <v>13</v>
      </c>
      <c r="F8" s="60">
        <f>VLOOKUP($A8,'Return Data'!$B$7:$R$2292,11,0)</f>
        <v>10.986499999999999</v>
      </c>
      <c r="G8" s="61">
        <f t="shared" ref="G8:G34" si="1">RANK(F8,F$8:F$34,0)</f>
        <v>12</v>
      </c>
      <c r="H8" s="60">
        <f>VLOOKUP($A8,'Return Data'!$B$7:$R$2292,12,0)</f>
        <v>3.2442000000000002</v>
      </c>
      <c r="I8" s="61">
        <f t="shared" ref="I8:I34" si="2">RANK(H8,H$8:H$34,0)</f>
        <v>13</v>
      </c>
      <c r="J8" s="60">
        <f>VLOOKUP($A8,'Return Data'!$B$7:$R$2292,13,0)</f>
        <v>-1.2994000000000001</v>
      </c>
      <c r="K8" s="61">
        <f t="shared" ref="K8:K34" si="3">RANK(J8,J$8:J$34,0)</f>
        <v>13</v>
      </c>
      <c r="L8" s="60">
        <f>VLOOKUP($A8,'Return Data'!$B$7:$R$2292,17,0)</f>
        <v>13.1289</v>
      </c>
      <c r="M8" s="61">
        <f t="shared" ref="M8:M34" si="4">RANK(L8,L$8:L$34,0)</f>
        <v>9</v>
      </c>
      <c r="N8" s="60">
        <f>VLOOKUP($A8,'Return Data'!$B$7:$R$2292,14,0)</f>
        <v>14.630800000000001</v>
      </c>
      <c r="O8" s="61">
        <f t="shared" ref="O8:O34" si="5">RANK(N8,N$8:N$34,0)</f>
        <v>11</v>
      </c>
      <c r="P8" s="60">
        <f>VLOOKUP($A8,'Return Data'!$B$7:$R$2292,15,0)</f>
        <v>10.0174</v>
      </c>
      <c r="Q8" s="61">
        <f t="shared" ref="Q8:Q25" si="6">RANK(P8,P$8:P$34,0)</f>
        <v>19</v>
      </c>
      <c r="R8" s="60">
        <f>VLOOKUP($A8,'Return Data'!$B$7:$R$2292,16,0)</f>
        <v>14.155099999999999</v>
      </c>
      <c r="S8" s="62">
        <f t="shared" ref="S8:S34" si="7">RANK(R8,R$8:R$34,0)</f>
        <v>12</v>
      </c>
    </row>
    <row r="9" spans="1:20" x14ac:dyDescent="0.3">
      <c r="A9" s="58" t="s">
        <v>890</v>
      </c>
      <c r="B9" s="59">
        <f>VLOOKUP($A9,'Return Data'!$B$7:$R$2292,3,0)</f>
        <v>44942</v>
      </c>
      <c r="C9" s="60">
        <f>VLOOKUP($A9,'Return Data'!$B$7:$R$2292,4,0)</f>
        <v>47.89</v>
      </c>
      <c r="D9" s="60">
        <f>VLOOKUP($A9,'Return Data'!$B$7:$R$2292,10,0)</f>
        <v>-1.2577</v>
      </c>
      <c r="E9" s="61">
        <f t="shared" si="0"/>
        <v>27</v>
      </c>
      <c r="F9" s="60">
        <f>VLOOKUP($A9,'Return Data'!$B$7:$R$2292,11,0)</f>
        <v>6.3513000000000002</v>
      </c>
      <c r="G9" s="61">
        <f t="shared" si="1"/>
        <v>26</v>
      </c>
      <c r="H9" s="60">
        <f>VLOOKUP($A9,'Return Data'!$B$7:$R$2292,12,0)</f>
        <v>-3.5642</v>
      </c>
      <c r="I9" s="61">
        <f t="shared" si="2"/>
        <v>27</v>
      </c>
      <c r="J9" s="60">
        <f>VLOOKUP($A9,'Return Data'!$B$7:$R$2292,13,0)</f>
        <v>-10.469200000000001</v>
      </c>
      <c r="K9" s="61">
        <f t="shared" si="3"/>
        <v>27</v>
      </c>
      <c r="L9" s="60">
        <f>VLOOKUP($A9,'Return Data'!$B$7:$R$2292,17,0)</f>
        <v>6.0187999999999997</v>
      </c>
      <c r="M9" s="61">
        <f t="shared" si="4"/>
        <v>26</v>
      </c>
      <c r="N9" s="60">
        <f>VLOOKUP($A9,'Return Data'!$B$7:$R$2292,14,0)</f>
        <v>10.619</v>
      </c>
      <c r="O9" s="61">
        <f t="shared" si="5"/>
        <v>24</v>
      </c>
      <c r="P9" s="60">
        <f>VLOOKUP($A9,'Return Data'!$B$7:$R$2292,15,0)</f>
        <v>12.2286</v>
      </c>
      <c r="Q9" s="61">
        <f t="shared" si="6"/>
        <v>3</v>
      </c>
      <c r="R9" s="60">
        <f>VLOOKUP($A9,'Return Data'!$B$7:$R$2292,16,0)</f>
        <v>14.5999</v>
      </c>
      <c r="S9" s="62">
        <f t="shared" si="7"/>
        <v>7</v>
      </c>
    </row>
    <row r="10" spans="1:20" x14ac:dyDescent="0.3">
      <c r="A10" s="58" t="s">
        <v>1921</v>
      </c>
      <c r="B10" s="59">
        <f>VLOOKUP($A10,'Return Data'!$B$7:$R$2292,3,0)</f>
        <v>44942</v>
      </c>
      <c r="C10" s="60">
        <f>VLOOKUP($A10,'Return Data'!$B$7:$R$2292,4,0)</f>
        <v>160.97630000000001</v>
      </c>
      <c r="D10" s="60">
        <f>VLOOKUP($A10,'Return Data'!$B$7:$R$2292,10,0)</f>
        <v>4.0091000000000001</v>
      </c>
      <c r="E10" s="61">
        <f t="shared" si="0"/>
        <v>9</v>
      </c>
      <c r="F10" s="60">
        <f>VLOOKUP($A10,'Return Data'!$B$7:$R$2292,11,0)</f>
        <v>11.367599999999999</v>
      </c>
      <c r="G10" s="61">
        <f t="shared" si="1"/>
        <v>9</v>
      </c>
      <c r="H10" s="60">
        <f>VLOOKUP($A10,'Return Data'!$B$7:$R$2292,12,0)</f>
        <v>4.2953000000000001</v>
      </c>
      <c r="I10" s="61">
        <f t="shared" si="2"/>
        <v>10</v>
      </c>
      <c r="J10" s="60">
        <f>VLOOKUP($A10,'Return Data'!$B$7:$R$2292,13,0)</f>
        <v>-0.2069</v>
      </c>
      <c r="K10" s="61">
        <f t="shared" si="3"/>
        <v>7</v>
      </c>
      <c r="L10" s="60">
        <f>VLOOKUP($A10,'Return Data'!$B$7:$R$2292,17,0)</f>
        <v>11.991099999999999</v>
      </c>
      <c r="M10" s="61">
        <f t="shared" si="4"/>
        <v>14</v>
      </c>
      <c r="N10" s="60">
        <f>VLOOKUP($A10,'Return Data'!$B$7:$R$2292,14,0)</f>
        <v>14.318199999999999</v>
      </c>
      <c r="O10" s="61">
        <f t="shared" si="5"/>
        <v>14</v>
      </c>
      <c r="P10" s="60">
        <f>VLOOKUP($A10,'Return Data'!$B$7:$R$2292,15,0)</f>
        <v>11.6584</v>
      </c>
      <c r="Q10" s="61">
        <f t="shared" si="6"/>
        <v>7</v>
      </c>
      <c r="R10" s="60">
        <f>VLOOKUP($A10,'Return Data'!$B$7:$R$2292,16,0)</f>
        <v>14.878500000000001</v>
      </c>
      <c r="S10" s="62">
        <f t="shared" si="7"/>
        <v>5</v>
      </c>
    </row>
    <row r="11" spans="1:20" x14ac:dyDescent="0.3">
      <c r="A11" s="58" t="s">
        <v>894</v>
      </c>
      <c r="B11" s="59">
        <f>VLOOKUP($A11,'Return Data'!$B$7:$R$2292,3,0)</f>
        <v>44942</v>
      </c>
      <c r="C11" s="60">
        <f>VLOOKUP($A11,'Return Data'!$B$7:$R$2292,4,0)</f>
        <v>46.58</v>
      </c>
      <c r="D11" s="60">
        <f>VLOOKUP($A11,'Return Data'!$B$7:$R$2292,10,0)</f>
        <v>3.0531000000000001</v>
      </c>
      <c r="E11" s="61">
        <f t="shared" si="0"/>
        <v>18</v>
      </c>
      <c r="F11" s="60">
        <f>VLOOKUP($A11,'Return Data'!$B$7:$R$2292,11,0)</f>
        <v>10.4315</v>
      </c>
      <c r="G11" s="61">
        <f t="shared" si="1"/>
        <v>16</v>
      </c>
      <c r="H11" s="60">
        <f>VLOOKUP($A11,'Return Data'!$B$7:$R$2292,12,0)</f>
        <v>3.1444000000000001</v>
      </c>
      <c r="I11" s="61">
        <f t="shared" si="2"/>
        <v>14</v>
      </c>
      <c r="J11" s="60">
        <f>VLOOKUP($A11,'Return Data'!$B$7:$R$2292,13,0)</f>
        <v>-3.0996000000000001</v>
      </c>
      <c r="K11" s="61">
        <f t="shared" si="3"/>
        <v>19</v>
      </c>
      <c r="L11" s="60">
        <f>VLOOKUP($A11,'Return Data'!$B$7:$R$2292,17,0)</f>
        <v>11.6279</v>
      </c>
      <c r="M11" s="61">
        <f t="shared" si="4"/>
        <v>15</v>
      </c>
      <c r="N11" s="60">
        <f>VLOOKUP($A11,'Return Data'!$B$7:$R$2292,14,0)</f>
        <v>15.999599999999999</v>
      </c>
      <c r="O11" s="61">
        <f t="shared" si="5"/>
        <v>2</v>
      </c>
      <c r="P11" s="60">
        <f>VLOOKUP($A11,'Return Data'!$B$7:$R$2292,15,0)</f>
        <v>14.259499999999999</v>
      </c>
      <c r="Q11" s="61">
        <f t="shared" si="6"/>
        <v>1</v>
      </c>
      <c r="R11" s="60">
        <f>VLOOKUP($A11,'Return Data'!$B$7:$R$2292,16,0)</f>
        <v>14.4344</v>
      </c>
      <c r="S11" s="62">
        <f t="shared" si="7"/>
        <v>8</v>
      </c>
    </row>
    <row r="12" spans="1:20" x14ac:dyDescent="0.3">
      <c r="A12" s="58" t="s">
        <v>896</v>
      </c>
      <c r="B12" s="59">
        <f>VLOOKUP($A12,'Return Data'!$B$7:$R$2292,3,0)</f>
        <v>44942</v>
      </c>
      <c r="C12" s="60">
        <f>VLOOKUP($A12,'Return Data'!$B$7:$R$2292,4,0)</f>
        <v>315.17599999999999</v>
      </c>
      <c r="D12" s="60">
        <f>VLOOKUP($A12,'Return Data'!$B$7:$R$2292,10,0)</f>
        <v>3.7685</v>
      </c>
      <c r="E12" s="61">
        <f t="shared" si="0"/>
        <v>12</v>
      </c>
      <c r="F12" s="60">
        <f>VLOOKUP($A12,'Return Data'!$B$7:$R$2292,11,0)</f>
        <v>11.2796</v>
      </c>
      <c r="G12" s="61">
        <f t="shared" si="1"/>
        <v>11</v>
      </c>
      <c r="H12" s="60">
        <f>VLOOKUP($A12,'Return Data'!$B$7:$R$2292,12,0)</f>
        <v>5.3463000000000003</v>
      </c>
      <c r="I12" s="61">
        <f t="shared" si="2"/>
        <v>5</v>
      </c>
      <c r="J12" s="60">
        <f>VLOOKUP($A12,'Return Data'!$B$7:$R$2292,13,0)</f>
        <v>-1.514</v>
      </c>
      <c r="K12" s="61">
        <f t="shared" si="3"/>
        <v>14</v>
      </c>
      <c r="L12" s="60">
        <f>VLOOKUP($A12,'Return Data'!$B$7:$R$2292,17,0)</f>
        <v>9.1554000000000002</v>
      </c>
      <c r="M12" s="61">
        <f t="shared" si="4"/>
        <v>25</v>
      </c>
      <c r="N12" s="60">
        <f>VLOOKUP($A12,'Return Data'!$B$7:$R$2292,14,0)</f>
        <v>9.5159000000000002</v>
      </c>
      <c r="O12" s="61">
        <f t="shared" si="5"/>
        <v>26</v>
      </c>
      <c r="P12" s="60">
        <f>VLOOKUP($A12,'Return Data'!$B$7:$R$2292,15,0)</f>
        <v>8.4796999999999993</v>
      </c>
      <c r="Q12" s="61">
        <f t="shared" si="6"/>
        <v>24</v>
      </c>
      <c r="R12" s="60">
        <f>VLOOKUP($A12,'Return Data'!$B$7:$R$2292,16,0)</f>
        <v>10.9293</v>
      </c>
      <c r="S12" s="62">
        <f t="shared" si="7"/>
        <v>24</v>
      </c>
    </row>
    <row r="13" spans="1:20" x14ac:dyDescent="0.3">
      <c r="A13" s="58" t="s">
        <v>898</v>
      </c>
      <c r="B13" s="59">
        <f>VLOOKUP($A13,'Return Data'!$B$7:$R$2292,3,0)</f>
        <v>44942</v>
      </c>
      <c r="C13" s="60">
        <f>VLOOKUP($A13,'Return Data'!$B$7:$R$2292,4,0)</f>
        <v>61.74</v>
      </c>
      <c r="D13" s="60">
        <f>VLOOKUP($A13,'Return Data'!$B$7:$R$2292,10,0)</f>
        <v>4.2201000000000004</v>
      </c>
      <c r="E13" s="61">
        <f t="shared" si="0"/>
        <v>6</v>
      </c>
      <c r="F13" s="60">
        <f>VLOOKUP($A13,'Return Data'!$B$7:$R$2292,11,0)</f>
        <v>13.0976</v>
      </c>
      <c r="G13" s="61">
        <f t="shared" si="1"/>
        <v>3</v>
      </c>
      <c r="H13" s="60">
        <f>VLOOKUP($A13,'Return Data'!$B$7:$R$2292,12,0)</f>
        <v>4.4139999999999997</v>
      </c>
      <c r="I13" s="61">
        <f t="shared" si="2"/>
        <v>9</v>
      </c>
      <c r="J13" s="60">
        <f>VLOOKUP($A13,'Return Data'!$B$7:$R$2292,13,0)</f>
        <v>-0.1133</v>
      </c>
      <c r="K13" s="61">
        <f t="shared" si="3"/>
        <v>6</v>
      </c>
      <c r="L13" s="60">
        <f>VLOOKUP($A13,'Return Data'!$B$7:$R$2292,17,0)</f>
        <v>12.4269</v>
      </c>
      <c r="M13" s="61">
        <f t="shared" si="4"/>
        <v>12</v>
      </c>
      <c r="N13" s="60">
        <f>VLOOKUP($A13,'Return Data'!$B$7:$R$2292,14,0)</f>
        <v>14.9147</v>
      </c>
      <c r="O13" s="61">
        <f t="shared" si="5"/>
        <v>9</v>
      </c>
      <c r="P13" s="60">
        <f>VLOOKUP($A13,'Return Data'!$B$7:$R$2292,15,0)</f>
        <v>12.2523</v>
      </c>
      <c r="Q13" s="61">
        <f t="shared" si="6"/>
        <v>2</v>
      </c>
      <c r="R13" s="60">
        <f>VLOOKUP($A13,'Return Data'!$B$7:$R$2292,16,0)</f>
        <v>14.1785</v>
      </c>
      <c r="S13" s="62">
        <f t="shared" si="7"/>
        <v>11</v>
      </c>
    </row>
    <row r="14" spans="1:20" x14ac:dyDescent="0.3">
      <c r="A14" s="58" t="s">
        <v>900</v>
      </c>
      <c r="B14" s="59">
        <f>VLOOKUP($A14,'Return Data'!$B$7:$R$2292,3,0)</f>
        <v>44942</v>
      </c>
      <c r="C14" s="60">
        <f>VLOOKUP($A14,'Return Data'!$B$7:$R$2292,4,0)</f>
        <v>749.37390000000005</v>
      </c>
      <c r="D14" s="60">
        <f>VLOOKUP($A14,'Return Data'!$B$7:$R$2292,10,0)</f>
        <v>3.2806000000000002</v>
      </c>
      <c r="E14" s="61">
        <f t="shared" si="0"/>
        <v>16</v>
      </c>
      <c r="F14" s="60">
        <f>VLOOKUP($A14,'Return Data'!$B$7:$R$2292,11,0)</f>
        <v>7.7352999999999996</v>
      </c>
      <c r="G14" s="61">
        <f t="shared" si="1"/>
        <v>25</v>
      </c>
      <c r="H14" s="60">
        <f>VLOOKUP($A14,'Return Data'!$B$7:$R$2292,12,0)</f>
        <v>1.1641999999999999</v>
      </c>
      <c r="I14" s="61">
        <f t="shared" si="2"/>
        <v>20</v>
      </c>
      <c r="J14" s="60">
        <f>VLOOKUP($A14,'Return Data'!$B$7:$R$2292,13,0)</f>
        <v>-5.6795999999999998</v>
      </c>
      <c r="K14" s="61">
        <f t="shared" si="3"/>
        <v>22</v>
      </c>
      <c r="L14" s="60">
        <f>VLOOKUP($A14,'Return Data'!$B$7:$R$2292,17,0)</f>
        <v>10.9536</v>
      </c>
      <c r="M14" s="61">
        <f t="shared" si="4"/>
        <v>18</v>
      </c>
      <c r="N14" s="60">
        <f>VLOOKUP($A14,'Return Data'!$B$7:$R$2292,14,0)</f>
        <v>13.813499999999999</v>
      </c>
      <c r="O14" s="61">
        <f t="shared" si="5"/>
        <v>16</v>
      </c>
      <c r="P14" s="60">
        <f>VLOOKUP($A14,'Return Data'!$B$7:$R$2292,15,0)</f>
        <v>8.8652999999999995</v>
      </c>
      <c r="Q14" s="61">
        <f t="shared" si="6"/>
        <v>23</v>
      </c>
      <c r="R14" s="60">
        <f>VLOOKUP($A14,'Return Data'!$B$7:$R$2292,16,0)</f>
        <v>12.0776</v>
      </c>
      <c r="S14" s="62">
        <f t="shared" si="7"/>
        <v>22</v>
      </c>
    </row>
    <row r="15" spans="1:20" x14ac:dyDescent="0.3">
      <c r="A15" s="58" t="s">
        <v>902</v>
      </c>
      <c r="B15" s="59">
        <f>VLOOKUP($A15,'Return Data'!$B$7:$R$2292,3,0)</f>
        <v>44942</v>
      </c>
      <c r="C15" s="60">
        <f>VLOOKUP($A15,'Return Data'!$B$7:$R$2292,4,0)</f>
        <v>799.94899999999996</v>
      </c>
      <c r="D15" s="60">
        <f>VLOOKUP($A15,'Return Data'!$B$7:$R$2292,10,0)</f>
        <v>6.0152000000000001</v>
      </c>
      <c r="E15" s="61">
        <f t="shared" si="0"/>
        <v>1</v>
      </c>
      <c r="F15" s="60">
        <f>VLOOKUP($A15,'Return Data'!$B$7:$R$2292,11,0)</f>
        <v>13.8931</v>
      </c>
      <c r="G15" s="61">
        <f t="shared" si="1"/>
        <v>2</v>
      </c>
      <c r="H15" s="60">
        <f>VLOOKUP($A15,'Return Data'!$B$7:$R$2292,12,0)</f>
        <v>6.6599000000000004</v>
      </c>
      <c r="I15" s="61">
        <f t="shared" si="2"/>
        <v>2</v>
      </c>
      <c r="J15" s="60">
        <f>VLOOKUP($A15,'Return Data'!$B$7:$R$2292,13,0)</f>
        <v>4.9371999999999998</v>
      </c>
      <c r="K15" s="61">
        <f t="shared" si="3"/>
        <v>2</v>
      </c>
      <c r="L15" s="60">
        <f>VLOOKUP($A15,'Return Data'!$B$7:$R$2292,17,0)</f>
        <v>16.305700000000002</v>
      </c>
      <c r="M15" s="61">
        <f t="shared" si="4"/>
        <v>2</v>
      </c>
      <c r="N15" s="60">
        <f>VLOOKUP($A15,'Return Data'!$B$7:$R$2292,14,0)</f>
        <v>14.792899999999999</v>
      </c>
      <c r="O15" s="61">
        <f t="shared" si="5"/>
        <v>10</v>
      </c>
      <c r="P15" s="60">
        <f>VLOOKUP($A15,'Return Data'!$B$7:$R$2292,15,0)</f>
        <v>10.49</v>
      </c>
      <c r="Q15" s="61">
        <f t="shared" si="6"/>
        <v>16</v>
      </c>
      <c r="R15" s="60">
        <f>VLOOKUP($A15,'Return Data'!$B$7:$R$2292,16,0)</f>
        <v>13.391400000000001</v>
      </c>
      <c r="S15" s="62">
        <f t="shared" si="7"/>
        <v>16</v>
      </c>
    </row>
    <row r="16" spans="1:20" x14ac:dyDescent="0.3">
      <c r="A16" t="s">
        <v>2034</v>
      </c>
      <c r="B16" s="59">
        <f>VLOOKUP($A16,'Return Data'!$B$7:$R$2292,3,0)</f>
        <v>44942</v>
      </c>
      <c r="C16" s="60">
        <f>VLOOKUP($A16,'Return Data'!$B$7:$R$2292,4,0)</f>
        <v>344.76490000000001</v>
      </c>
      <c r="D16" s="60">
        <f>VLOOKUP($A16,'Return Data'!$B$7:$R$2292,10,0)</f>
        <v>2.8548</v>
      </c>
      <c r="E16" s="61">
        <f t="shared" si="0"/>
        <v>19</v>
      </c>
      <c r="F16" s="60">
        <f>VLOOKUP($A16,'Return Data'!$B$7:$R$2292,11,0)</f>
        <v>9.7583000000000002</v>
      </c>
      <c r="G16" s="61">
        <f t="shared" si="1"/>
        <v>19</v>
      </c>
      <c r="H16" s="60">
        <f>VLOOKUP($A16,'Return Data'!$B$7:$R$2292,12,0)</f>
        <v>2.4636</v>
      </c>
      <c r="I16" s="61">
        <f t="shared" si="2"/>
        <v>16</v>
      </c>
      <c r="J16" s="60">
        <f>VLOOKUP($A16,'Return Data'!$B$7:$R$2292,13,0)</f>
        <v>-4.4276</v>
      </c>
      <c r="K16" s="61">
        <f t="shared" si="3"/>
        <v>20</v>
      </c>
      <c r="L16" s="60">
        <f>VLOOKUP($A16,'Return Data'!$B$7:$R$2292,17,0)</f>
        <v>9.4433000000000007</v>
      </c>
      <c r="M16" s="61">
        <f t="shared" si="4"/>
        <v>24</v>
      </c>
      <c r="N16" s="60">
        <f>VLOOKUP($A16,'Return Data'!$B$7:$R$2292,14,0)</f>
        <v>12.2887</v>
      </c>
      <c r="O16" s="61">
        <f t="shared" si="5"/>
        <v>21</v>
      </c>
      <c r="P16" s="60">
        <f>VLOOKUP($A16,'Return Data'!$B$7:$R$2292,15,0)</f>
        <v>10.0579</v>
      </c>
      <c r="Q16" s="61">
        <f t="shared" si="6"/>
        <v>18</v>
      </c>
      <c r="R16" s="60">
        <f>VLOOKUP($A16,'Return Data'!$B$7:$R$2292,16,0)</f>
        <v>12.3307</v>
      </c>
      <c r="S16" s="62">
        <f t="shared" si="7"/>
        <v>19</v>
      </c>
    </row>
    <row r="17" spans="1:19" x14ac:dyDescent="0.3">
      <c r="A17" s="58" t="s">
        <v>904</v>
      </c>
      <c r="B17" s="59">
        <f>VLOOKUP($A17,'Return Data'!$B$7:$R$2292,3,0)</f>
        <v>44942</v>
      </c>
      <c r="C17" s="60">
        <f>VLOOKUP($A17,'Return Data'!$B$7:$R$2292,4,0)</f>
        <v>74.989999999999995</v>
      </c>
      <c r="D17" s="60">
        <f>VLOOKUP($A17,'Return Data'!$B$7:$R$2292,10,0)</f>
        <v>5.0869</v>
      </c>
      <c r="E17" s="61">
        <f t="shared" si="0"/>
        <v>3</v>
      </c>
      <c r="F17" s="60">
        <f>VLOOKUP($A17,'Return Data'!$B$7:$R$2292,11,0)</f>
        <v>12.851800000000001</v>
      </c>
      <c r="G17" s="61">
        <f t="shared" si="1"/>
        <v>5</v>
      </c>
      <c r="H17" s="60">
        <f>VLOOKUP($A17,'Return Data'!$B$7:$R$2292,12,0)</f>
        <v>5.3822000000000001</v>
      </c>
      <c r="I17" s="61">
        <f t="shared" si="2"/>
        <v>4</v>
      </c>
      <c r="J17" s="60">
        <f>VLOOKUP($A17,'Return Data'!$B$7:$R$2292,13,0)</f>
        <v>1.9162999999999999</v>
      </c>
      <c r="K17" s="61">
        <f t="shared" si="3"/>
        <v>3</v>
      </c>
      <c r="L17" s="60">
        <f>VLOOKUP($A17,'Return Data'!$B$7:$R$2292,17,0)</f>
        <v>15.286199999999999</v>
      </c>
      <c r="M17" s="61">
        <f t="shared" si="4"/>
        <v>3</v>
      </c>
      <c r="N17" s="60">
        <f>VLOOKUP($A17,'Return Data'!$B$7:$R$2292,14,0)</f>
        <v>15.9947</v>
      </c>
      <c r="O17" s="61">
        <f t="shared" si="5"/>
        <v>3</v>
      </c>
      <c r="P17" s="60">
        <f>VLOOKUP($A17,'Return Data'!$B$7:$R$2292,15,0)</f>
        <v>11.8001</v>
      </c>
      <c r="Q17" s="61">
        <f t="shared" si="6"/>
        <v>6</v>
      </c>
      <c r="R17" s="60">
        <f>VLOOKUP($A17,'Return Data'!$B$7:$R$2292,16,0)</f>
        <v>14.9171</v>
      </c>
      <c r="S17" s="62">
        <f t="shared" si="7"/>
        <v>4</v>
      </c>
    </row>
    <row r="18" spans="1:19" x14ac:dyDescent="0.3">
      <c r="A18" s="58" t="s">
        <v>906</v>
      </c>
      <c r="B18" s="59">
        <f>VLOOKUP($A18,'Return Data'!$B$7:$R$2292,3,0)</f>
        <v>44942</v>
      </c>
      <c r="C18" s="60">
        <f>VLOOKUP($A18,'Return Data'!$B$7:$R$2292,4,0)</f>
        <v>44.8</v>
      </c>
      <c r="D18" s="60">
        <f>VLOOKUP($A18,'Return Data'!$B$7:$R$2292,10,0)</f>
        <v>2.7993999999999999</v>
      </c>
      <c r="E18" s="61">
        <f t="shared" si="0"/>
        <v>20</v>
      </c>
      <c r="F18" s="60">
        <f>VLOOKUP($A18,'Return Data'!$B$7:$R$2292,11,0)</f>
        <v>11.6928</v>
      </c>
      <c r="G18" s="61">
        <f t="shared" si="1"/>
        <v>8</v>
      </c>
      <c r="H18" s="60">
        <f>VLOOKUP($A18,'Return Data'!$B$7:$R$2292,12,0)</f>
        <v>2.4937</v>
      </c>
      <c r="I18" s="61">
        <f t="shared" si="2"/>
        <v>15</v>
      </c>
      <c r="J18" s="60">
        <f>VLOOKUP($A18,'Return Data'!$B$7:$R$2292,13,0)</f>
        <v>-2.0550999999999999</v>
      </c>
      <c r="K18" s="61">
        <f t="shared" si="3"/>
        <v>16</v>
      </c>
      <c r="L18" s="60">
        <f>VLOOKUP($A18,'Return Data'!$B$7:$R$2292,17,0)</f>
        <v>15.1738</v>
      </c>
      <c r="M18" s="61">
        <f t="shared" si="4"/>
        <v>4</v>
      </c>
      <c r="N18" s="60">
        <f>VLOOKUP($A18,'Return Data'!$B$7:$R$2292,14,0)</f>
        <v>16.433800000000002</v>
      </c>
      <c r="O18" s="61">
        <f t="shared" si="5"/>
        <v>1</v>
      </c>
      <c r="P18" s="60">
        <f>VLOOKUP($A18,'Return Data'!$B$7:$R$2292,15,0)</f>
        <v>11.888299999999999</v>
      </c>
      <c r="Q18" s="61">
        <f t="shared" si="6"/>
        <v>5</v>
      </c>
      <c r="R18" s="60">
        <f>VLOOKUP($A18,'Return Data'!$B$7:$R$2292,16,0)</f>
        <v>13.8788</v>
      </c>
      <c r="S18" s="62">
        <f t="shared" si="7"/>
        <v>13</v>
      </c>
    </row>
    <row r="19" spans="1:19" x14ac:dyDescent="0.3">
      <c r="A19" s="58" t="s">
        <v>907</v>
      </c>
      <c r="B19" s="59">
        <f>VLOOKUP($A19,'Return Data'!$B$7:$R$2292,3,0)</f>
        <v>44942</v>
      </c>
      <c r="C19" s="60">
        <f>VLOOKUP($A19,'Return Data'!$B$7:$R$2292,4,0)</f>
        <v>54.488</v>
      </c>
      <c r="D19" s="60">
        <f>VLOOKUP($A19,'Return Data'!$B$7:$R$2292,10,0)</f>
        <v>1.2355</v>
      </c>
      <c r="E19" s="61">
        <f t="shared" si="0"/>
        <v>24</v>
      </c>
      <c r="F19" s="60">
        <f>VLOOKUP($A19,'Return Data'!$B$7:$R$2292,11,0)</f>
        <v>8.1539999999999999</v>
      </c>
      <c r="G19" s="61">
        <f t="shared" si="1"/>
        <v>23</v>
      </c>
      <c r="H19" s="60">
        <f>VLOOKUP($A19,'Return Data'!$B$7:$R$2292,12,0)</f>
        <v>0.1802</v>
      </c>
      <c r="I19" s="61">
        <f t="shared" si="2"/>
        <v>22</v>
      </c>
      <c r="J19" s="60">
        <f>VLOOKUP($A19,'Return Data'!$B$7:$R$2292,13,0)</f>
        <v>-6.0552000000000001</v>
      </c>
      <c r="K19" s="61">
        <f t="shared" si="3"/>
        <v>24</v>
      </c>
      <c r="L19" s="60">
        <f>VLOOKUP($A19,'Return Data'!$B$7:$R$2292,17,0)</f>
        <v>9.8778000000000006</v>
      </c>
      <c r="M19" s="61">
        <f t="shared" si="4"/>
        <v>22</v>
      </c>
      <c r="N19" s="60">
        <f>VLOOKUP($A19,'Return Data'!$B$7:$R$2292,14,0)</f>
        <v>13.452500000000001</v>
      </c>
      <c r="O19" s="61">
        <f t="shared" si="5"/>
        <v>19</v>
      </c>
      <c r="P19" s="60">
        <f>VLOOKUP($A19,'Return Data'!$B$7:$R$2292,15,0)</f>
        <v>9.7861999999999991</v>
      </c>
      <c r="Q19" s="61">
        <f t="shared" si="6"/>
        <v>20</v>
      </c>
      <c r="R19" s="60">
        <f>VLOOKUP($A19,'Return Data'!$B$7:$R$2292,16,0)</f>
        <v>12.1585</v>
      </c>
      <c r="S19" s="62">
        <f t="shared" si="7"/>
        <v>21</v>
      </c>
    </row>
    <row r="20" spans="1:19" x14ac:dyDescent="0.3">
      <c r="A20" s="58" t="s">
        <v>909</v>
      </c>
      <c r="B20" s="59">
        <f>VLOOKUP($A20,'Return Data'!$B$7:$R$2292,3,0)</f>
        <v>44942</v>
      </c>
      <c r="C20" s="60">
        <f>VLOOKUP($A20,'Return Data'!$B$7:$R$2292,4,0)</f>
        <v>34.270000000000003</v>
      </c>
      <c r="D20" s="60">
        <f>VLOOKUP($A20,'Return Data'!$B$7:$R$2292,10,0)</f>
        <v>4.1009000000000002</v>
      </c>
      <c r="E20" s="61">
        <f t="shared" si="0"/>
        <v>7</v>
      </c>
      <c r="F20" s="60">
        <f>VLOOKUP($A20,'Return Data'!$B$7:$R$2292,11,0)</f>
        <v>11.3385</v>
      </c>
      <c r="G20" s="61">
        <f t="shared" si="1"/>
        <v>10</v>
      </c>
      <c r="H20" s="60">
        <f>VLOOKUP($A20,'Return Data'!$B$7:$R$2292,12,0)</f>
        <v>4.4817</v>
      </c>
      <c r="I20" s="61">
        <f t="shared" si="2"/>
        <v>8</v>
      </c>
      <c r="J20" s="60">
        <f>VLOOKUP($A20,'Return Data'!$B$7:$R$2292,13,0)</f>
        <v>-1.0967</v>
      </c>
      <c r="K20" s="61">
        <f t="shared" si="3"/>
        <v>11</v>
      </c>
      <c r="L20" s="60">
        <f>VLOOKUP($A20,'Return Data'!$B$7:$R$2292,17,0)</f>
        <v>10.7148</v>
      </c>
      <c r="M20" s="61">
        <f t="shared" si="4"/>
        <v>19</v>
      </c>
      <c r="N20" s="60">
        <f>VLOOKUP($A20,'Return Data'!$B$7:$R$2292,14,0)</f>
        <v>10.5039</v>
      </c>
      <c r="O20" s="61">
        <f t="shared" si="5"/>
        <v>25</v>
      </c>
      <c r="P20" s="60">
        <f>VLOOKUP($A20,'Return Data'!$B$7:$R$2292,15,0)</f>
        <v>9.1059000000000001</v>
      </c>
      <c r="Q20" s="61">
        <f t="shared" si="6"/>
        <v>22</v>
      </c>
      <c r="R20" s="60">
        <f>VLOOKUP($A20,'Return Data'!$B$7:$R$2292,16,0)</f>
        <v>12.2738</v>
      </c>
      <c r="S20" s="62">
        <f t="shared" si="7"/>
        <v>20</v>
      </c>
    </row>
    <row r="21" spans="1:19" x14ac:dyDescent="0.3">
      <c r="A21" s="58" t="s">
        <v>911</v>
      </c>
      <c r="B21" s="59">
        <f>VLOOKUP($A21,'Return Data'!$B$7:$R$2292,3,0)</f>
        <v>44942</v>
      </c>
      <c r="C21" s="60">
        <f>VLOOKUP($A21,'Return Data'!$B$7:$R$2292,4,0)</f>
        <v>49.93</v>
      </c>
      <c r="D21" s="60">
        <f>VLOOKUP($A21,'Return Data'!$B$7:$R$2292,10,0)</f>
        <v>1.3601000000000001</v>
      </c>
      <c r="E21" s="61">
        <f t="shared" si="0"/>
        <v>23</v>
      </c>
      <c r="F21" s="60">
        <f>VLOOKUP($A21,'Return Data'!$B$7:$R$2292,11,0)</f>
        <v>8.0035000000000007</v>
      </c>
      <c r="G21" s="61">
        <f t="shared" si="1"/>
        <v>24</v>
      </c>
      <c r="H21" s="60">
        <f>VLOOKUP($A21,'Return Data'!$B$7:$R$2292,12,0)</f>
        <v>-0.08</v>
      </c>
      <c r="I21" s="61">
        <f t="shared" si="2"/>
        <v>24</v>
      </c>
      <c r="J21" s="60">
        <f>VLOOKUP($A21,'Return Data'!$B$7:$R$2292,13,0)</f>
        <v>-7.4512999999999998</v>
      </c>
      <c r="K21" s="61">
        <f t="shared" si="3"/>
        <v>26</v>
      </c>
      <c r="L21" s="60">
        <f>VLOOKUP($A21,'Return Data'!$B$7:$R$2292,17,0)</f>
        <v>12.6973</v>
      </c>
      <c r="M21" s="61">
        <f t="shared" si="4"/>
        <v>10</v>
      </c>
      <c r="N21" s="60">
        <f>VLOOKUP($A21,'Return Data'!$B$7:$R$2292,14,0)</f>
        <v>13.674200000000001</v>
      </c>
      <c r="O21" s="61">
        <f t="shared" si="5"/>
        <v>17</v>
      </c>
      <c r="P21" s="60">
        <f>VLOOKUP($A21,'Return Data'!$B$7:$R$2292,15,0)</f>
        <v>11.0695</v>
      </c>
      <c r="Q21" s="61">
        <f t="shared" si="6"/>
        <v>11</v>
      </c>
      <c r="R21" s="60">
        <f>VLOOKUP($A21,'Return Data'!$B$7:$R$2292,16,0)</f>
        <v>14.315300000000001</v>
      </c>
      <c r="S21" s="62">
        <f t="shared" si="7"/>
        <v>9</v>
      </c>
    </row>
    <row r="22" spans="1:19" x14ac:dyDescent="0.3">
      <c r="A22" s="58" t="s">
        <v>912</v>
      </c>
      <c r="B22" s="59">
        <f>VLOOKUP($A22,'Return Data'!$B$7:$R$2292,3,0)</f>
        <v>44942</v>
      </c>
      <c r="C22" s="60">
        <f>VLOOKUP($A22,'Return Data'!$B$7:$R$2292,4,0)</f>
        <v>113.3462</v>
      </c>
      <c r="D22" s="60">
        <f>VLOOKUP($A22,'Return Data'!$B$7:$R$2292,10,0)</f>
        <v>4.2908999999999997</v>
      </c>
      <c r="E22" s="61">
        <f t="shared" si="0"/>
        <v>5</v>
      </c>
      <c r="F22" s="60">
        <f>VLOOKUP($A22,'Return Data'!$B$7:$R$2292,11,0)</f>
        <v>12.2949</v>
      </c>
      <c r="G22" s="61">
        <f t="shared" si="1"/>
        <v>7</v>
      </c>
      <c r="H22" s="60">
        <f>VLOOKUP($A22,'Return Data'!$B$7:$R$2292,12,0)</f>
        <v>4.7606999999999999</v>
      </c>
      <c r="I22" s="61">
        <f t="shared" si="2"/>
        <v>6</v>
      </c>
      <c r="J22" s="60">
        <f>VLOOKUP($A22,'Return Data'!$B$7:$R$2292,13,0)</f>
        <v>-0.748</v>
      </c>
      <c r="K22" s="61">
        <f t="shared" si="3"/>
        <v>9</v>
      </c>
      <c r="L22" s="60">
        <f>VLOOKUP($A22,'Return Data'!$B$7:$R$2292,17,0)</f>
        <v>12.4716</v>
      </c>
      <c r="M22" s="61">
        <f t="shared" si="4"/>
        <v>11</v>
      </c>
      <c r="N22" s="60">
        <f>VLOOKUP($A22,'Return Data'!$B$7:$R$2292,14,0)</f>
        <v>15.234999999999999</v>
      </c>
      <c r="O22" s="61">
        <f t="shared" si="5"/>
        <v>7</v>
      </c>
      <c r="P22" s="60">
        <f>VLOOKUP($A22,'Return Data'!$B$7:$R$2292,15,0)</f>
        <v>10.4922</v>
      </c>
      <c r="Q22" s="61">
        <f t="shared" si="6"/>
        <v>15</v>
      </c>
      <c r="R22" s="60">
        <f>VLOOKUP($A22,'Return Data'!$B$7:$R$2292,16,0)</f>
        <v>12.0337</v>
      </c>
      <c r="S22" s="62">
        <f t="shared" si="7"/>
        <v>23</v>
      </c>
    </row>
    <row r="23" spans="1:19" x14ac:dyDescent="0.3">
      <c r="A23" s="58" t="s">
        <v>1723</v>
      </c>
      <c r="B23" s="59">
        <f>VLOOKUP($A23,'Return Data'!$B$7:$R$2292,3,0)</f>
        <v>44942</v>
      </c>
      <c r="C23" s="60">
        <f>VLOOKUP($A23,'Return Data'!$B$7:$R$2292,4,0)</f>
        <v>425.05900000000003</v>
      </c>
      <c r="D23" s="60">
        <f>VLOOKUP($A23,'Return Data'!$B$7:$R$2292,10,0)</f>
        <v>3.9523000000000001</v>
      </c>
      <c r="E23" s="61">
        <f t="shared" si="0"/>
        <v>10</v>
      </c>
      <c r="F23" s="60">
        <f>VLOOKUP($A23,'Return Data'!$B$7:$R$2292,11,0)</f>
        <v>10.8781</v>
      </c>
      <c r="G23" s="61">
        <f t="shared" si="1"/>
        <v>14</v>
      </c>
      <c r="H23" s="60">
        <f>VLOOKUP($A23,'Return Data'!$B$7:$R$2292,12,0)</f>
        <v>4.0274000000000001</v>
      </c>
      <c r="I23" s="61">
        <f t="shared" si="2"/>
        <v>11</v>
      </c>
      <c r="J23" s="60">
        <f>VLOOKUP($A23,'Return Data'!$B$7:$R$2292,13,0)</f>
        <v>-1.5196000000000001</v>
      </c>
      <c r="K23" s="61">
        <f t="shared" si="3"/>
        <v>15</v>
      </c>
      <c r="L23" s="60">
        <f>VLOOKUP($A23,'Return Data'!$B$7:$R$2292,17,0)</f>
        <v>13.2178</v>
      </c>
      <c r="M23" s="61">
        <f t="shared" si="4"/>
        <v>7</v>
      </c>
      <c r="N23" s="60">
        <f>VLOOKUP($A23,'Return Data'!$B$7:$R$2292,14,0)</f>
        <v>15.280900000000001</v>
      </c>
      <c r="O23" s="61">
        <f t="shared" si="5"/>
        <v>6</v>
      </c>
      <c r="P23" s="60">
        <f>VLOOKUP($A23,'Return Data'!$B$7:$R$2292,15,0)</f>
        <v>12.076000000000001</v>
      </c>
      <c r="Q23" s="61">
        <f t="shared" si="6"/>
        <v>4</v>
      </c>
      <c r="R23" s="60">
        <f>VLOOKUP($A23,'Return Data'!$B$7:$R$2292,16,0)</f>
        <v>14.288399999999999</v>
      </c>
      <c r="S23" s="62">
        <f t="shared" si="7"/>
        <v>10</v>
      </c>
    </row>
    <row r="24" spans="1:19" x14ac:dyDescent="0.3">
      <c r="A24" s="58" t="s">
        <v>913</v>
      </c>
      <c r="B24" s="59">
        <f>VLOOKUP($A24,'Return Data'!$B$7:$R$2292,3,0)</f>
        <v>0</v>
      </c>
      <c r="C24" s="60">
        <f>VLOOKUP($A24,'Return Data'!$B$7:$R$2292,4,0)</f>
        <v>0</v>
      </c>
      <c r="D24" s="60">
        <f>VLOOKUP($A24,'Return Data'!$B$7:$R$2292,10,0)</f>
        <v>0</v>
      </c>
      <c r="E24" s="61">
        <f t="shared" si="0"/>
        <v>26</v>
      </c>
      <c r="F24" s="60">
        <f>VLOOKUP($A24,'Return Data'!$B$7:$R$2292,11,0)</f>
        <v>0</v>
      </c>
      <c r="G24" s="61">
        <f t="shared" si="1"/>
        <v>27</v>
      </c>
      <c r="H24" s="60">
        <f>VLOOKUP($A24,'Return Data'!$B$7:$R$2292,12,0)</f>
        <v>0</v>
      </c>
      <c r="I24" s="61">
        <f t="shared" si="2"/>
        <v>23</v>
      </c>
      <c r="J24" s="60">
        <f>VLOOKUP($A24,'Return Data'!$B$7:$R$2292,13,0)</f>
        <v>0</v>
      </c>
      <c r="K24" s="61">
        <f t="shared" si="3"/>
        <v>5</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915</v>
      </c>
      <c r="B25" s="59">
        <f>VLOOKUP($A25,'Return Data'!$B$7:$R$2292,3,0)</f>
        <v>44942</v>
      </c>
      <c r="C25" s="60">
        <f>VLOOKUP($A25,'Return Data'!$B$7:$R$2292,4,0)</f>
        <v>44.151800000000001</v>
      </c>
      <c r="D25" s="60">
        <f>VLOOKUP($A25,'Return Data'!$B$7:$R$2292,10,0)</f>
        <v>1.9995000000000001</v>
      </c>
      <c r="E25" s="61">
        <f t="shared" si="0"/>
        <v>21</v>
      </c>
      <c r="F25" s="60">
        <f>VLOOKUP($A25,'Return Data'!$B$7:$R$2292,11,0)</f>
        <v>8.9650999999999996</v>
      </c>
      <c r="G25" s="61">
        <f t="shared" si="1"/>
        <v>21</v>
      </c>
      <c r="H25" s="60">
        <f>VLOOKUP($A25,'Return Data'!$B$7:$R$2292,12,0)</f>
        <v>-0.2767</v>
      </c>
      <c r="I25" s="61">
        <f t="shared" si="2"/>
        <v>26</v>
      </c>
      <c r="J25" s="60">
        <f>VLOOKUP($A25,'Return Data'!$B$7:$R$2292,13,0)</f>
        <v>-5.8738000000000001</v>
      </c>
      <c r="K25" s="61">
        <f t="shared" si="3"/>
        <v>23</v>
      </c>
      <c r="L25" s="60">
        <f>VLOOKUP($A25,'Return Data'!$B$7:$R$2292,17,0)</f>
        <v>10.1997</v>
      </c>
      <c r="M25" s="61">
        <f t="shared" si="4"/>
        <v>20</v>
      </c>
      <c r="N25" s="60">
        <f>VLOOKUP($A25,'Return Data'!$B$7:$R$2292,14,0)</f>
        <v>11.5541</v>
      </c>
      <c r="O25" s="61">
        <f t="shared" si="5"/>
        <v>22</v>
      </c>
      <c r="P25" s="60">
        <f>VLOOKUP($A25,'Return Data'!$B$7:$R$2292,15,0)</f>
        <v>10.8142</v>
      </c>
      <c r="Q25" s="61">
        <f t="shared" si="6"/>
        <v>13</v>
      </c>
      <c r="R25" s="60">
        <f>VLOOKUP($A25,'Return Data'!$B$7:$R$2292,16,0)</f>
        <v>12.585800000000001</v>
      </c>
      <c r="S25" s="62">
        <f t="shared" si="7"/>
        <v>18</v>
      </c>
    </row>
    <row r="26" spans="1:19" x14ac:dyDescent="0.3">
      <c r="A26" s="58" t="s">
        <v>916</v>
      </c>
      <c r="B26" s="59">
        <f>VLOOKUP($A26,'Return Data'!$B$7:$R$2292,3,0)</f>
        <v>44942</v>
      </c>
      <c r="C26" s="60">
        <f>VLOOKUP($A26,'Return Data'!$B$7:$R$2292,4,0)</f>
        <v>16.975200000000001</v>
      </c>
      <c r="D26" s="60">
        <f>VLOOKUP($A26,'Return Data'!$B$7:$R$2292,10,0)</f>
        <v>3.4826999999999999</v>
      </c>
      <c r="E26" s="61">
        <f t="shared" si="0"/>
        <v>15</v>
      </c>
      <c r="F26" s="60">
        <f>VLOOKUP($A26,'Return Data'!$B$7:$R$2292,11,0)</f>
        <v>10.617900000000001</v>
      </c>
      <c r="G26" s="61">
        <f t="shared" si="1"/>
        <v>15</v>
      </c>
      <c r="H26" s="60">
        <f>VLOOKUP($A26,'Return Data'!$B$7:$R$2292,12,0)</f>
        <v>2.2122000000000002</v>
      </c>
      <c r="I26" s="61">
        <f t="shared" si="2"/>
        <v>18</v>
      </c>
      <c r="J26" s="60">
        <f>VLOOKUP($A26,'Return Data'!$B$7:$R$2292,13,0)</f>
        <v>-2.0705</v>
      </c>
      <c r="K26" s="61">
        <f t="shared" si="3"/>
        <v>17</v>
      </c>
      <c r="L26" s="60">
        <f>VLOOKUP($A26,'Return Data'!$B$7:$R$2292,17,0)</f>
        <v>13.668699999999999</v>
      </c>
      <c r="M26" s="61">
        <f t="shared" si="4"/>
        <v>6</v>
      </c>
      <c r="N26" s="60">
        <f>VLOOKUP($A26,'Return Data'!$B$7:$R$2292,14,0)</f>
        <v>15.294600000000001</v>
      </c>
      <c r="O26" s="61">
        <f t="shared" si="5"/>
        <v>5</v>
      </c>
      <c r="P26" s="60"/>
      <c r="Q26" s="61"/>
      <c r="R26" s="60">
        <f>VLOOKUP($A26,'Return Data'!$B$7:$R$2292,16,0)</f>
        <v>14.7593</v>
      </c>
      <c r="S26" s="62">
        <f t="shared" si="7"/>
        <v>6</v>
      </c>
    </row>
    <row r="27" spans="1:19" x14ac:dyDescent="0.3">
      <c r="A27" s="58" t="s">
        <v>918</v>
      </c>
      <c r="B27" s="59">
        <f>VLOOKUP($A27,'Return Data'!$B$7:$R$2292,3,0)</f>
        <v>44942</v>
      </c>
      <c r="C27" s="60">
        <f>VLOOKUP($A27,'Return Data'!$B$7:$R$2292,4,0)</f>
        <v>87.204999999999998</v>
      </c>
      <c r="D27" s="60">
        <f>VLOOKUP($A27,'Return Data'!$B$7:$R$2292,10,0)</f>
        <v>3.2684000000000002</v>
      </c>
      <c r="E27" s="61">
        <f t="shared" si="0"/>
        <v>17</v>
      </c>
      <c r="F27" s="60">
        <f>VLOOKUP($A27,'Return Data'!$B$7:$R$2292,11,0)</f>
        <v>9.5815999999999999</v>
      </c>
      <c r="G27" s="61">
        <f t="shared" si="1"/>
        <v>20</v>
      </c>
      <c r="H27" s="60">
        <f>VLOOKUP($A27,'Return Data'!$B$7:$R$2292,12,0)</f>
        <v>2.2225000000000001</v>
      </c>
      <c r="I27" s="61">
        <f t="shared" si="2"/>
        <v>17</v>
      </c>
      <c r="J27" s="60">
        <f>VLOOKUP($A27,'Return Data'!$B$7:$R$2292,13,0)</f>
        <v>-2.8129</v>
      </c>
      <c r="K27" s="61">
        <f t="shared" si="3"/>
        <v>18</v>
      </c>
      <c r="L27" s="60">
        <f>VLOOKUP($A27,'Return Data'!$B$7:$R$2292,17,0)</f>
        <v>12.2096</v>
      </c>
      <c r="M27" s="61">
        <f t="shared" si="4"/>
        <v>13</v>
      </c>
      <c r="N27" s="60">
        <f>VLOOKUP($A27,'Return Data'!$B$7:$R$2292,14,0)</f>
        <v>14.0425</v>
      </c>
      <c r="O27" s="61">
        <f t="shared" si="5"/>
        <v>15</v>
      </c>
      <c r="P27" s="60">
        <f>VLOOKUP($A27,'Return Data'!$B$7:$R$2292,15,0)</f>
        <v>11.257899999999999</v>
      </c>
      <c r="Q27" s="61">
        <f t="shared" ref="Q27:Q34" si="8">RANK(P27,P$8:P$34,0)</f>
        <v>8</v>
      </c>
      <c r="R27" s="60">
        <f>VLOOKUP($A27,'Return Data'!$B$7:$R$2292,16,0)</f>
        <v>16.492899999999999</v>
      </c>
      <c r="S27" s="62">
        <f t="shared" si="7"/>
        <v>1</v>
      </c>
    </row>
    <row r="28" spans="1:19" x14ac:dyDescent="0.3">
      <c r="A28" s="58" t="s">
        <v>921</v>
      </c>
      <c r="B28" s="59">
        <f>VLOOKUP($A28,'Return Data'!$B$7:$R$2292,3,0)</f>
        <v>44942</v>
      </c>
      <c r="C28" s="60">
        <f>VLOOKUP($A28,'Return Data'!$B$7:$R$2292,4,0)</f>
        <v>59.864800000000002</v>
      </c>
      <c r="D28" s="60">
        <f>VLOOKUP($A28,'Return Data'!$B$7:$R$2292,10,0)</f>
        <v>3.7692999999999999</v>
      </c>
      <c r="E28" s="61">
        <f t="shared" si="0"/>
        <v>11</v>
      </c>
      <c r="F28" s="60">
        <f>VLOOKUP($A28,'Return Data'!$B$7:$R$2292,11,0)</f>
        <v>14.123799999999999</v>
      </c>
      <c r="G28" s="61">
        <f t="shared" si="1"/>
        <v>1</v>
      </c>
      <c r="H28" s="60">
        <f>VLOOKUP($A28,'Return Data'!$B$7:$R$2292,12,0)</f>
        <v>7.6066000000000003</v>
      </c>
      <c r="I28" s="61">
        <f t="shared" si="2"/>
        <v>1</v>
      </c>
      <c r="J28" s="60">
        <f>VLOOKUP($A28,'Return Data'!$B$7:$R$2292,13,0)</f>
        <v>5.7159000000000004</v>
      </c>
      <c r="K28" s="61">
        <f t="shared" si="3"/>
        <v>1</v>
      </c>
      <c r="L28" s="60">
        <f>VLOOKUP($A28,'Return Data'!$B$7:$R$2292,17,0)</f>
        <v>18.895199999999999</v>
      </c>
      <c r="M28" s="61">
        <f t="shared" si="4"/>
        <v>1</v>
      </c>
      <c r="N28" s="60">
        <f>VLOOKUP($A28,'Return Data'!$B$7:$R$2292,14,0)</f>
        <v>15.8127</v>
      </c>
      <c r="O28" s="61">
        <f t="shared" si="5"/>
        <v>4</v>
      </c>
      <c r="P28" s="60">
        <f>VLOOKUP($A28,'Return Data'!$B$7:$R$2292,15,0)</f>
        <v>11.132199999999999</v>
      </c>
      <c r="Q28" s="61">
        <f t="shared" si="8"/>
        <v>10</v>
      </c>
      <c r="R28" s="60">
        <f>VLOOKUP($A28,'Return Data'!$B$7:$R$2292,16,0)</f>
        <v>15.0938</v>
      </c>
      <c r="S28" s="62">
        <f t="shared" si="7"/>
        <v>3</v>
      </c>
    </row>
    <row r="29" spans="1:19" x14ac:dyDescent="0.3">
      <c r="A29" s="58" t="s">
        <v>923</v>
      </c>
      <c r="B29" s="59">
        <f>VLOOKUP($A29,'Return Data'!$B$7:$R$2292,3,0)</f>
        <v>44942</v>
      </c>
      <c r="C29" s="60">
        <f>VLOOKUP($A29,'Return Data'!$B$7:$R$2292,4,0)</f>
        <v>282.76</v>
      </c>
      <c r="D29" s="60">
        <f>VLOOKUP($A29,'Return Data'!$B$7:$R$2292,10,0)</f>
        <v>5.4837999999999996</v>
      </c>
      <c r="E29" s="61">
        <f t="shared" si="0"/>
        <v>2</v>
      </c>
      <c r="F29" s="60">
        <f>VLOOKUP($A29,'Return Data'!$B$7:$R$2292,11,0)</f>
        <v>12.8873</v>
      </c>
      <c r="G29" s="61">
        <f t="shared" si="1"/>
        <v>4</v>
      </c>
      <c r="H29" s="60">
        <f>VLOOKUP($A29,'Return Data'!$B$7:$R$2292,12,0)</f>
        <v>5.6612</v>
      </c>
      <c r="I29" s="61">
        <f t="shared" si="2"/>
        <v>3</v>
      </c>
      <c r="J29" s="60">
        <f>VLOOKUP($A29,'Return Data'!$B$7:$R$2292,13,0)</f>
        <v>-1.1984999999999999</v>
      </c>
      <c r="K29" s="61">
        <f t="shared" si="3"/>
        <v>12</v>
      </c>
      <c r="L29" s="60">
        <f>VLOOKUP($A29,'Return Data'!$B$7:$R$2292,17,0)</f>
        <v>9.9964999999999993</v>
      </c>
      <c r="M29" s="61">
        <f t="shared" si="4"/>
        <v>21</v>
      </c>
      <c r="N29" s="60">
        <f>VLOOKUP($A29,'Return Data'!$B$7:$R$2292,14,0)</f>
        <v>12.4392</v>
      </c>
      <c r="O29" s="61">
        <f t="shared" si="5"/>
        <v>20</v>
      </c>
      <c r="P29" s="60">
        <f>VLOOKUP($A29,'Return Data'!$B$7:$R$2292,15,0)</f>
        <v>10.116400000000001</v>
      </c>
      <c r="Q29" s="61">
        <f t="shared" si="8"/>
        <v>17</v>
      </c>
      <c r="R29" s="60">
        <f>VLOOKUP($A29,'Return Data'!$B$7:$R$2292,16,0)</f>
        <v>13.6945</v>
      </c>
      <c r="S29" s="62">
        <f t="shared" si="7"/>
        <v>14</v>
      </c>
    </row>
    <row r="30" spans="1:19" x14ac:dyDescent="0.3">
      <c r="A30" s="58" t="s">
        <v>924</v>
      </c>
      <c r="B30" s="59">
        <f>VLOOKUP($A30,'Return Data'!$B$7:$R$2292,3,0)</f>
        <v>44942</v>
      </c>
      <c r="C30" s="60">
        <f>VLOOKUP($A30,'Return Data'!$B$7:$R$2292,4,0)</f>
        <v>68.872200000000007</v>
      </c>
      <c r="D30" s="60">
        <f>VLOOKUP($A30,'Return Data'!$B$7:$R$2292,10,0)</f>
        <v>4.0224000000000002</v>
      </c>
      <c r="E30" s="61">
        <f t="shared" si="0"/>
        <v>8</v>
      </c>
      <c r="F30" s="60">
        <f>VLOOKUP($A30,'Return Data'!$B$7:$R$2292,11,0)</f>
        <v>10.909599999999999</v>
      </c>
      <c r="G30" s="61">
        <f t="shared" si="1"/>
        <v>13</v>
      </c>
      <c r="H30" s="60">
        <f>VLOOKUP($A30,'Return Data'!$B$7:$R$2292,12,0)</f>
        <v>4.7061000000000002</v>
      </c>
      <c r="I30" s="61">
        <f t="shared" si="2"/>
        <v>7</v>
      </c>
      <c r="J30" s="60">
        <f>VLOOKUP($A30,'Return Data'!$B$7:$R$2292,13,0)</f>
        <v>0.1143</v>
      </c>
      <c r="K30" s="61">
        <f t="shared" si="3"/>
        <v>4</v>
      </c>
      <c r="L30" s="60">
        <f>VLOOKUP($A30,'Return Data'!$B$7:$R$2292,17,0)</f>
        <v>13.2021</v>
      </c>
      <c r="M30" s="61">
        <f t="shared" si="4"/>
        <v>8</v>
      </c>
      <c r="N30" s="60">
        <f>VLOOKUP($A30,'Return Data'!$B$7:$R$2292,14,0)</f>
        <v>15.2027</v>
      </c>
      <c r="O30" s="61">
        <f t="shared" si="5"/>
        <v>8</v>
      </c>
      <c r="P30" s="60">
        <f>VLOOKUP($A30,'Return Data'!$B$7:$R$2292,15,0)</f>
        <v>11.016500000000001</v>
      </c>
      <c r="Q30" s="61">
        <f t="shared" si="8"/>
        <v>12</v>
      </c>
      <c r="R30" s="60">
        <f>VLOOKUP($A30,'Return Data'!$B$7:$R$2292,16,0)</f>
        <v>15.1319</v>
      </c>
      <c r="S30" s="62">
        <f t="shared" si="7"/>
        <v>2</v>
      </c>
    </row>
    <row r="31" spans="1:19" x14ac:dyDescent="0.3">
      <c r="A31" s="58" t="s">
        <v>926</v>
      </c>
      <c r="B31" s="59">
        <f>VLOOKUP($A31,'Return Data'!$B$7:$R$2292,3,0)</f>
        <v>44942</v>
      </c>
      <c r="C31" s="60">
        <f>VLOOKUP($A31,'Return Data'!$B$7:$R$2292,4,0)</f>
        <v>380.827</v>
      </c>
      <c r="D31" s="60">
        <f>VLOOKUP($A31,'Return Data'!$B$7:$R$2292,10,0)</f>
        <v>5.0862999999999996</v>
      </c>
      <c r="E31" s="61">
        <f t="shared" si="0"/>
        <v>4</v>
      </c>
      <c r="F31" s="60">
        <f>VLOOKUP($A31,'Return Data'!$B$7:$R$2292,11,0)</f>
        <v>12.3352</v>
      </c>
      <c r="G31" s="61">
        <f t="shared" si="1"/>
        <v>6</v>
      </c>
      <c r="H31" s="60">
        <f>VLOOKUP($A31,'Return Data'!$B$7:$R$2292,12,0)</f>
        <v>3.3336999999999999</v>
      </c>
      <c r="I31" s="61">
        <f t="shared" si="2"/>
        <v>12</v>
      </c>
      <c r="J31" s="60">
        <f>VLOOKUP($A31,'Return Data'!$B$7:$R$2292,13,0)</f>
        <v>-0.91810000000000003</v>
      </c>
      <c r="K31" s="61">
        <f t="shared" si="3"/>
        <v>10</v>
      </c>
      <c r="L31" s="60">
        <f>VLOOKUP($A31,'Return Data'!$B$7:$R$2292,17,0)</f>
        <v>14.830399999999999</v>
      </c>
      <c r="M31" s="61">
        <f t="shared" si="4"/>
        <v>5</v>
      </c>
      <c r="N31" s="60">
        <f>VLOOKUP($A31,'Return Data'!$B$7:$R$2292,14,0)</f>
        <v>14.384</v>
      </c>
      <c r="O31" s="61">
        <f t="shared" si="5"/>
        <v>12</v>
      </c>
      <c r="P31" s="60">
        <f>VLOOKUP($A31,'Return Data'!$B$7:$R$2292,15,0)</f>
        <v>10.520300000000001</v>
      </c>
      <c r="Q31" s="61">
        <f t="shared" si="8"/>
        <v>14</v>
      </c>
      <c r="R31" s="60">
        <f>VLOOKUP($A31,'Return Data'!$B$7:$R$2292,16,0)</f>
        <v>13.3027</v>
      </c>
      <c r="S31" s="62">
        <f t="shared" si="7"/>
        <v>17</v>
      </c>
    </row>
    <row r="32" spans="1:19" x14ac:dyDescent="0.3">
      <c r="A32" s="58" t="s">
        <v>927</v>
      </c>
      <c r="B32" s="59">
        <f>VLOOKUP($A32,'Return Data'!$B$7:$R$2292,3,0)</f>
        <v>44942</v>
      </c>
      <c r="C32" s="60">
        <f>VLOOKUP($A32,'Return Data'!$B$7:$R$2292,4,0)</f>
        <v>111.66</v>
      </c>
      <c r="D32" s="60">
        <f>VLOOKUP($A32,'Return Data'!$B$7:$R$2292,10,0)</f>
        <v>0.3054</v>
      </c>
      <c r="E32" s="61">
        <f t="shared" si="0"/>
        <v>25</v>
      </c>
      <c r="F32" s="60">
        <f>VLOOKUP($A32,'Return Data'!$B$7:$R$2292,11,0)</f>
        <v>9.9557000000000002</v>
      </c>
      <c r="G32" s="61">
        <f t="shared" si="1"/>
        <v>17</v>
      </c>
      <c r="H32" s="60">
        <f>VLOOKUP($A32,'Return Data'!$B$7:$R$2292,12,0)</f>
        <v>0.94930000000000003</v>
      </c>
      <c r="I32" s="61">
        <f t="shared" si="2"/>
        <v>21</v>
      </c>
      <c r="J32" s="60">
        <f>VLOOKUP($A32,'Return Data'!$B$7:$R$2292,13,0)</f>
        <v>-0.33029999999999998</v>
      </c>
      <c r="K32" s="61">
        <f t="shared" si="3"/>
        <v>8</v>
      </c>
      <c r="L32" s="60">
        <f>VLOOKUP($A32,'Return Data'!$B$7:$R$2292,17,0)</f>
        <v>9.8556000000000008</v>
      </c>
      <c r="M32" s="61">
        <f t="shared" si="4"/>
        <v>23</v>
      </c>
      <c r="N32" s="60">
        <f>VLOOKUP($A32,'Return Data'!$B$7:$R$2292,14,0)</f>
        <v>10.6631</v>
      </c>
      <c r="O32" s="61">
        <f t="shared" si="5"/>
        <v>23</v>
      </c>
      <c r="P32" s="60">
        <f>VLOOKUP($A32,'Return Data'!$B$7:$R$2292,15,0)</f>
        <v>7.0342000000000002</v>
      </c>
      <c r="Q32" s="61">
        <f t="shared" si="8"/>
        <v>25</v>
      </c>
      <c r="R32" s="60">
        <f>VLOOKUP($A32,'Return Data'!$B$7:$R$2292,16,0)</f>
        <v>9.6532999999999998</v>
      </c>
      <c r="S32" s="62">
        <f t="shared" si="7"/>
        <v>26</v>
      </c>
    </row>
    <row r="33" spans="1:19" x14ac:dyDescent="0.3">
      <c r="A33" s="58" t="s">
        <v>929</v>
      </c>
      <c r="B33" s="59">
        <f>VLOOKUP($A33,'Return Data'!$B$7:$R$2292,3,0)</f>
        <v>44942</v>
      </c>
      <c r="C33" s="60">
        <f>VLOOKUP($A33,'Return Data'!$B$7:$R$2292,4,0)</f>
        <v>17.18</v>
      </c>
      <c r="D33" s="60">
        <f>VLOOKUP($A33,'Return Data'!$B$7:$R$2292,10,0)</f>
        <v>3.5564</v>
      </c>
      <c r="E33" s="61">
        <f t="shared" si="0"/>
        <v>14</v>
      </c>
      <c r="F33" s="60">
        <f>VLOOKUP($A33,'Return Data'!$B$7:$R$2292,11,0)</f>
        <v>9.9168000000000003</v>
      </c>
      <c r="G33" s="61">
        <f t="shared" si="1"/>
        <v>18</v>
      </c>
      <c r="H33" s="60">
        <f>VLOOKUP($A33,'Return Data'!$B$7:$R$2292,12,0)</f>
        <v>1.7773000000000001</v>
      </c>
      <c r="I33" s="61">
        <f t="shared" si="2"/>
        <v>19</v>
      </c>
      <c r="J33" s="60">
        <f>VLOOKUP($A33,'Return Data'!$B$7:$R$2292,13,0)</f>
        <v>-4.4493999999999998</v>
      </c>
      <c r="K33" s="61">
        <f t="shared" si="3"/>
        <v>21</v>
      </c>
      <c r="L33" s="60">
        <f>VLOOKUP($A33,'Return Data'!$B$7:$R$2292,17,0)</f>
        <v>11.318199999999999</v>
      </c>
      <c r="M33" s="61">
        <f t="shared" si="4"/>
        <v>16</v>
      </c>
      <c r="N33" s="60">
        <f>VLOOKUP($A33,'Return Data'!$B$7:$R$2292,14,0)</f>
        <v>13.454499999999999</v>
      </c>
      <c r="O33" s="61">
        <f t="shared" si="5"/>
        <v>18</v>
      </c>
      <c r="P33" s="60">
        <f>VLOOKUP($A33,'Return Data'!$B$7:$R$2292,15,0)</f>
        <v>9.7637</v>
      </c>
      <c r="Q33" s="61">
        <f t="shared" si="8"/>
        <v>21</v>
      </c>
      <c r="R33" s="60">
        <f>VLOOKUP($A33,'Return Data'!$B$7:$R$2292,16,0)</f>
        <v>9.9819999999999993</v>
      </c>
      <c r="S33" s="62">
        <f t="shared" si="7"/>
        <v>25</v>
      </c>
    </row>
    <row r="34" spans="1:19" x14ac:dyDescent="0.3">
      <c r="A34" s="58" t="s">
        <v>1726</v>
      </c>
      <c r="B34" s="59">
        <f>VLOOKUP($A34,'Return Data'!$B$7:$R$2292,3,0)</f>
        <v>44942</v>
      </c>
      <c r="C34" s="60">
        <f>VLOOKUP($A34,'Return Data'!$B$7:$R$2292,4,0)</f>
        <v>205.89709999999999</v>
      </c>
      <c r="D34" s="60">
        <f>VLOOKUP($A34,'Return Data'!$B$7:$R$2292,10,0)</f>
        <v>1.3652</v>
      </c>
      <c r="E34" s="61">
        <f t="shared" si="0"/>
        <v>22</v>
      </c>
      <c r="F34" s="60">
        <f>VLOOKUP($A34,'Return Data'!$B$7:$R$2292,11,0)</f>
        <v>8.2802000000000007</v>
      </c>
      <c r="G34" s="61">
        <f t="shared" si="1"/>
        <v>22</v>
      </c>
      <c r="H34" s="60">
        <f>VLOOKUP($A34,'Return Data'!$B$7:$R$2292,12,0)</f>
        <v>-0.2097</v>
      </c>
      <c r="I34" s="61">
        <f t="shared" si="2"/>
        <v>25</v>
      </c>
      <c r="J34" s="60">
        <f>VLOOKUP($A34,'Return Data'!$B$7:$R$2292,13,0)</f>
        <v>-6.4467999999999996</v>
      </c>
      <c r="K34" s="61">
        <f t="shared" si="3"/>
        <v>25</v>
      </c>
      <c r="L34" s="60">
        <f>VLOOKUP($A34,'Return Data'!$B$7:$R$2292,17,0)</f>
        <v>11.115600000000001</v>
      </c>
      <c r="M34" s="61">
        <f t="shared" si="4"/>
        <v>17</v>
      </c>
      <c r="N34" s="60">
        <f>VLOOKUP($A34,'Return Data'!$B$7:$R$2292,14,0)</f>
        <v>14.3284</v>
      </c>
      <c r="O34" s="61">
        <f t="shared" si="5"/>
        <v>13</v>
      </c>
      <c r="P34" s="60">
        <f>VLOOKUP($A34,'Return Data'!$B$7:$R$2292,15,0)</f>
        <v>11.2241</v>
      </c>
      <c r="Q34" s="61">
        <f t="shared" si="8"/>
        <v>9</v>
      </c>
      <c r="R34" s="60">
        <f>VLOOKUP($A34,'Return Data'!$B$7:$R$2292,16,0)</f>
        <v>13.446099999999999</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3.1396740740740743</v>
      </c>
      <c r="E36" s="69"/>
      <c r="F36" s="70">
        <f>AVERAGE(F8:F34)</f>
        <v>10.284725925925928</v>
      </c>
      <c r="G36" s="69"/>
      <c r="H36" s="70">
        <f>AVERAGE(H8:H34)</f>
        <v>2.829485185185185</v>
      </c>
      <c r="I36" s="69"/>
      <c r="J36" s="70">
        <f>AVERAGE(J8:J34)</f>
        <v>-2.1167444444444445</v>
      </c>
      <c r="K36" s="69"/>
      <c r="L36" s="70">
        <f>AVERAGE(L8:L34)</f>
        <v>11.695648148148145</v>
      </c>
      <c r="M36" s="69"/>
      <c r="N36" s="70">
        <f>AVERAGE(N8:N34)</f>
        <v>13.283114814814814</v>
      </c>
      <c r="O36" s="69"/>
      <c r="P36" s="70">
        <f>AVERAGE(P8:P34)</f>
        <v>10.284876923076924</v>
      </c>
      <c r="Q36" s="69"/>
      <c r="R36" s="70">
        <f>AVERAGE(R8:R34)</f>
        <v>12.925307407407407</v>
      </c>
      <c r="S36" s="71"/>
    </row>
    <row r="37" spans="1:19" x14ac:dyDescent="0.3">
      <c r="A37" s="68" t="s">
        <v>28</v>
      </c>
      <c r="B37" s="69"/>
      <c r="C37" s="69"/>
      <c r="D37" s="70">
        <f>MIN(D8:D34)</f>
        <v>-1.2577</v>
      </c>
      <c r="E37" s="69"/>
      <c r="F37" s="70">
        <f>MIN(F8:F34)</f>
        <v>0</v>
      </c>
      <c r="G37" s="69"/>
      <c r="H37" s="70">
        <f>MIN(H8:H34)</f>
        <v>-3.5642</v>
      </c>
      <c r="I37" s="69"/>
      <c r="J37" s="70">
        <f>MIN(J8:J34)</f>
        <v>-10.469200000000001</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6.0152000000000001</v>
      </c>
      <c r="E38" s="73"/>
      <c r="F38" s="74">
        <f>MAX(F8:F34)</f>
        <v>14.123799999999999</v>
      </c>
      <c r="G38" s="73"/>
      <c r="H38" s="74">
        <f>MAX(H8:H34)</f>
        <v>7.6066000000000003</v>
      </c>
      <c r="I38" s="73"/>
      <c r="J38" s="74">
        <f>MAX(J8:J34)</f>
        <v>5.7159000000000004</v>
      </c>
      <c r="K38" s="73"/>
      <c r="L38" s="74">
        <f>MAX(L8:L34)</f>
        <v>18.895199999999999</v>
      </c>
      <c r="M38" s="73"/>
      <c r="N38" s="74">
        <f>MAX(N8:N34)</f>
        <v>16.433800000000002</v>
      </c>
      <c r="O38" s="73"/>
      <c r="P38" s="74">
        <f>MAX(P8:P34)</f>
        <v>14.259499999999999</v>
      </c>
      <c r="Q38" s="73"/>
      <c r="R38" s="74">
        <f>MAX(R8:R34)</f>
        <v>16.492899999999999</v>
      </c>
      <c r="S38" s="75"/>
    </row>
    <row r="39" spans="1:19" x14ac:dyDescent="0.3">
      <c r="A39" s="99" t="s">
        <v>428</v>
      </c>
    </row>
    <row r="40" spans="1:19" x14ac:dyDescent="0.3">
      <c r="A40" s="14" t="s">
        <v>340</v>
      </c>
    </row>
  </sheetData>
  <sheetProtection algorithmName="SHA-512" hashValue="b3gMHvLpfHfO2UzR+t2HymPpkt6fvfDwxckIF0ZqO+GIb6ywo6Rgsq24fviwleP/Am5ZqvN+6H3aydjFLZVEnw==" saltValue="XwqCSONZKc+FcgGCxmIAl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1229</v>
      </c>
      <c r="B8" s="59">
        <f>VLOOKUP($A8,'Return Data'!$B$7:$R$2292,3,0)</f>
        <v>44942</v>
      </c>
      <c r="C8" s="60">
        <f>VLOOKUP($A8,'Return Data'!$B$7:$R$2292,4,0)</f>
        <v>71.272000000000006</v>
      </c>
      <c r="D8" s="60">
        <f>VLOOKUP($A8,'Return Data'!$B$7:$R$2292,9,0)</f>
        <v>6.5016999999999996</v>
      </c>
      <c r="E8" s="61">
        <f t="shared" ref="E8:E31" si="0">RANK(D8,D$8:D$31,0)</f>
        <v>5</v>
      </c>
      <c r="F8" s="60">
        <f>VLOOKUP($A8,'Return Data'!$B$7:$R$2292,10,0)</f>
        <v>9.6546000000000003</v>
      </c>
      <c r="G8" s="61">
        <f t="shared" ref="G8:G31" si="1">RANK(F8,F$8:F$31,0)</f>
        <v>9</v>
      </c>
      <c r="H8" s="60">
        <f>VLOOKUP($A8,'Return Data'!$B$7:$R$2292,11,0)</f>
        <v>6.7603</v>
      </c>
      <c r="I8" s="61">
        <f t="shared" ref="I8:I31" si="2">RANK(H8,H$8:H$31,0)</f>
        <v>17</v>
      </c>
      <c r="J8" s="60">
        <f>VLOOKUP($A8,'Return Data'!$B$7:$R$2292,12,0)</f>
        <v>4.3574000000000002</v>
      </c>
      <c r="K8" s="61">
        <f t="shared" ref="K8:K31" si="3">RANK(J8,J$8:J$31,0)</f>
        <v>20</v>
      </c>
      <c r="L8" s="60">
        <f>VLOOKUP($A8,'Return Data'!$B$7:$R$2292,13,0)</f>
        <v>3.1398999999999999</v>
      </c>
      <c r="M8" s="61">
        <f t="shared" ref="M8:M31" si="4">RANK(L8,L$8:L$31,0)</f>
        <v>15</v>
      </c>
      <c r="N8" s="60">
        <f>VLOOKUP($A8,'Return Data'!$B$7:$R$2292,17,0)</f>
        <v>3.7111000000000001</v>
      </c>
      <c r="O8" s="61">
        <f t="shared" ref="O8:O31" si="5">RANK(N8,N$8:N$31,0)</f>
        <v>6</v>
      </c>
      <c r="P8" s="60">
        <f>VLOOKUP($A8,'Return Data'!$B$7:$R$2292,14,0)</f>
        <v>6.5049000000000001</v>
      </c>
      <c r="Q8" s="61">
        <f t="shared" ref="Q8:Q31" si="6">RANK(P8,P$8:P$31,0)</f>
        <v>8</v>
      </c>
      <c r="R8" s="60">
        <f>VLOOKUP($A8,'Return Data'!$B$7:$R$2292,16,0)</f>
        <v>8.9342000000000006</v>
      </c>
      <c r="S8" s="62">
        <f t="shared" ref="S8:S31" si="7">RANK(R8,R$8:R$31,0)</f>
        <v>4</v>
      </c>
    </row>
    <row r="9" spans="1:19" x14ac:dyDescent="0.3">
      <c r="A9" s="77" t="s">
        <v>1230</v>
      </c>
      <c r="B9" s="59">
        <f>VLOOKUP($A9,'Return Data'!$B$7:$R$2292,3,0)</f>
        <v>44942</v>
      </c>
      <c r="C9" s="60">
        <f>VLOOKUP($A9,'Return Data'!$B$7:$R$2292,4,0)</f>
        <v>22.055700000000002</v>
      </c>
      <c r="D9" s="60">
        <f>VLOOKUP($A9,'Return Data'!$B$7:$R$2292,9,0)</f>
        <v>4.1840999999999999</v>
      </c>
      <c r="E9" s="61">
        <f t="shared" si="0"/>
        <v>20</v>
      </c>
      <c r="F9" s="60">
        <f>VLOOKUP($A9,'Return Data'!$B$7:$R$2292,10,0)</f>
        <v>6.4576000000000002</v>
      </c>
      <c r="G9" s="61">
        <f t="shared" si="1"/>
        <v>22</v>
      </c>
      <c r="H9" s="60">
        <f>VLOOKUP($A9,'Return Data'!$B$7:$R$2292,11,0)</f>
        <v>6.1212999999999997</v>
      </c>
      <c r="I9" s="61">
        <f t="shared" si="2"/>
        <v>19</v>
      </c>
      <c r="J9" s="60">
        <f>VLOOKUP($A9,'Return Data'!$B$7:$R$2292,12,0)</f>
        <v>4.7878999999999996</v>
      </c>
      <c r="K9" s="61">
        <f t="shared" si="3"/>
        <v>18</v>
      </c>
      <c r="L9" s="60">
        <f>VLOOKUP($A9,'Return Data'!$B$7:$R$2292,13,0)</f>
        <v>3.3673000000000002</v>
      </c>
      <c r="M9" s="61">
        <f t="shared" si="4"/>
        <v>12</v>
      </c>
      <c r="N9" s="60">
        <f>VLOOKUP($A9,'Return Data'!$B$7:$R$2292,17,0)</f>
        <v>3.2197</v>
      </c>
      <c r="O9" s="61">
        <f t="shared" si="5"/>
        <v>11</v>
      </c>
      <c r="P9" s="60">
        <f>VLOOKUP($A9,'Return Data'!$B$7:$R$2292,14,0)</f>
        <v>6.5804</v>
      </c>
      <c r="Q9" s="61">
        <f t="shared" si="6"/>
        <v>7</v>
      </c>
      <c r="R9" s="60">
        <f>VLOOKUP($A9,'Return Data'!$B$7:$R$2292,16,0)</f>
        <v>7.4794</v>
      </c>
      <c r="S9" s="62">
        <f t="shared" si="7"/>
        <v>20</v>
      </c>
    </row>
    <row r="10" spans="1:19" x14ac:dyDescent="0.3">
      <c r="A10" s="77" t="s">
        <v>1933</v>
      </c>
      <c r="B10" s="59">
        <f>VLOOKUP($A10,'Return Data'!$B$7:$R$2292,3,0)</f>
        <v>44942</v>
      </c>
      <c r="C10" s="60">
        <f>VLOOKUP($A10,'Return Data'!$B$7:$R$2292,4,0)</f>
        <v>37.915300000000002</v>
      </c>
      <c r="D10" s="60">
        <f>VLOOKUP($A10,'Return Data'!$B$7:$R$2292,9,0)</f>
        <v>6.3379000000000003</v>
      </c>
      <c r="E10" s="61">
        <f t="shared" si="0"/>
        <v>6</v>
      </c>
      <c r="F10" s="60">
        <f>VLOOKUP($A10,'Return Data'!$B$7:$R$2292,10,0)</f>
        <v>9.4046000000000003</v>
      </c>
      <c r="G10" s="61">
        <f t="shared" si="1"/>
        <v>12</v>
      </c>
      <c r="H10" s="60">
        <f>VLOOKUP($A10,'Return Data'!$B$7:$R$2292,11,0)</f>
        <v>7.4555999999999996</v>
      </c>
      <c r="I10" s="61">
        <f t="shared" si="2"/>
        <v>10</v>
      </c>
      <c r="J10" s="60">
        <f>VLOOKUP($A10,'Return Data'!$B$7:$R$2292,12,0)</f>
        <v>5.3276000000000003</v>
      </c>
      <c r="K10" s="61">
        <f t="shared" si="3"/>
        <v>11</v>
      </c>
      <c r="L10" s="60">
        <f>VLOOKUP($A10,'Return Data'!$B$7:$R$2292,13,0)</f>
        <v>3.0771999999999999</v>
      </c>
      <c r="M10" s="61">
        <f t="shared" si="4"/>
        <v>16</v>
      </c>
      <c r="N10" s="60">
        <f>VLOOKUP($A10,'Return Data'!$B$7:$R$2292,17,0)</f>
        <v>2.9096000000000002</v>
      </c>
      <c r="O10" s="61">
        <f t="shared" si="5"/>
        <v>14</v>
      </c>
      <c r="P10" s="60">
        <f>VLOOKUP($A10,'Return Data'!$B$7:$R$2292,14,0)</f>
        <v>5.3533999999999997</v>
      </c>
      <c r="Q10" s="61">
        <f t="shared" si="6"/>
        <v>19</v>
      </c>
      <c r="R10" s="60">
        <f>VLOOKUP($A10,'Return Data'!$B$7:$R$2292,16,0)</f>
        <v>7.6913999999999998</v>
      </c>
      <c r="S10" s="62">
        <f t="shared" si="7"/>
        <v>16</v>
      </c>
    </row>
    <row r="11" spans="1:19" x14ac:dyDescent="0.3">
      <c r="A11" s="77" t="s">
        <v>1827</v>
      </c>
      <c r="B11" s="59">
        <f>VLOOKUP($A11,'Return Data'!$B$7:$R$2292,3,0)</f>
        <v>44942</v>
      </c>
      <c r="C11" s="60">
        <f>VLOOKUP($A11,'Return Data'!$B$7:$R$2292,4,0)</f>
        <v>66.902100000000004</v>
      </c>
      <c r="D11" s="60">
        <f>VLOOKUP($A11,'Return Data'!$B$7:$R$2292,9,0)</f>
        <v>6.9394999999999998</v>
      </c>
      <c r="E11" s="61">
        <f t="shared" si="0"/>
        <v>3</v>
      </c>
      <c r="F11" s="60">
        <f>VLOOKUP($A11,'Return Data'!$B$7:$R$2292,10,0)</f>
        <v>10.183299999999999</v>
      </c>
      <c r="G11" s="61">
        <f t="shared" si="1"/>
        <v>5</v>
      </c>
      <c r="H11" s="60">
        <f>VLOOKUP($A11,'Return Data'!$B$7:$R$2292,11,0)</f>
        <v>6.9927000000000001</v>
      </c>
      <c r="I11" s="61">
        <f t="shared" si="2"/>
        <v>14</v>
      </c>
      <c r="J11" s="60">
        <f>VLOOKUP($A11,'Return Data'!$B$7:$R$2292,12,0)</f>
        <v>5.0435999999999996</v>
      </c>
      <c r="K11" s="61">
        <f t="shared" si="3"/>
        <v>17</v>
      </c>
      <c r="L11" s="60">
        <f>VLOOKUP($A11,'Return Data'!$B$7:$R$2292,13,0)</f>
        <v>3.6301000000000001</v>
      </c>
      <c r="M11" s="61">
        <f t="shared" si="4"/>
        <v>11</v>
      </c>
      <c r="N11" s="60">
        <f>VLOOKUP($A11,'Return Data'!$B$7:$R$2292,17,0)</f>
        <v>3.2292999999999998</v>
      </c>
      <c r="O11" s="61">
        <f t="shared" si="5"/>
        <v>10</v>
      </c>
      <c r="P11" s="60">
        <f>VLOOKUP($A11,'Return Data'!$B$7:$R$2292,14,0)</f>
        <v>5.6327999999999996</v>
      </c>
      <c r="Q11" s="61">
        <f t="shared" si="6"/>
        <v>14</v>
      </c>
      <c r="R11" s="60">
        <f>VLOOKUP($A11,'Return Data'!$B$7:$R$2292,16,0)</f>
        <v>8.1475000000000009</v>
      </c>
      <c r="S11" s="62">
        <f t="shared" si="7"/>
        <v>14</v>
      </c>
    </row>
    <row r="12" spans="1:19" x14ac:dyDescent="0.3">
      <c r="A12" s="77" t="s">
        <v>812</v>
      </c>
      <c r="B12" s="59">
        <f>VLOOKUP($A12,'Return Data'!$B$7:$R$2292,3,0)</f>
        <v>44942</v>
      </c>
      <c r="C12" s="60">
        <f>VLOOKUP($A12,'Return Data'!$B$7:$R$2292,4,0)</f>
        <v>18.1173</v>
      </c>
      <c r="D12" s="60">
        <f>VLOOKUP($A12,'Return Data'!$B$7:$R$2292,9,0)</f>
        <v>3.3957000000000002</v>
      </c>
      <c r="E12" s="61">
        <f t="shared" si="0"/>
        <v>22</v>
      </c>
      <c r="F12" s="60">
        <f>VLOOKUP($A12,'Return Data'!$B$7:$R$2292,10,0)</f>
        <v>10.6037</v>
      </c>
      <c r="G12" s="61">
        <f t="shared" si="1"/>
        <v>3</v>
      </c>
      <c r="H12" s="60">
        <f>VLOOKUP($A12,'Return Data'!$B$7:$R$2292,11,0)</f>
        <v>7.8234000000000004</v>
      </c>
      <c r="I12" s="61">
        <f t="shared" si="2"/>
        <v>8</v>
      </c>
      <c r="J12" s="60">
        <f>VLOOKUP($A12,'Return Data'!$B$7:$R$2292,12,0)</f>
        <v>5.6856999999999998</v>
      </c>
      <c r="K12" s="61">
        <f t="shared" si="3"/>
        <v>8</v>
      </c>
      <c r="L12" s="60">
        <f>VLOOKUP($A12,'Return Data'!$B$7:$R$2292,13,0)</f>
        <v>1.3121</v>
      </c>
      <c r="M12" s="61">
        <f t="shared" si="4"/>
        <v>23</v>
      </c>
      <c r="N12" s="60">
        <f>VLOOKUP($A12,'Return Data'!$B$7:$R$2292,17,0)</f>
        <v>0.92149999999999999</v>
      </c>
      <c r="O12" s="61">
        <f t="shared" si="5"/>
        <v>23</v>
      </c>
      <c r="P12" s="60">
        <f>VLOOKUP($A12,'Return Data'!$B$7:$R$2292,14,0)</f>
        <v>4.3581000000000003</v>
      </c>
      <c r="Q12" s="61">
        <f t="shared" si="6"/>
        <v>23</v>
      </c>
      <c r="R12" s="60">
        <f>VLOOKUP($A12,'Return Data'!$B$7:$R$2292,16,0)</f>
        <v>7.4112</v>
      </c>
      <c r="S12" s="62">
        <f t="shared" si="7"/>
        <v>21</v>
      </c>
    </row>
    <row r="13" spans="1:19" x14ac:dyDescent="0.3">
      <c r="A13" s="77" t="s">
        <v>1232</v>
      </c>
      <c r="B13" s="59">
        <f>VLOOKUP($A13,'Return Data'!$B$7:$R$2292,3,0)</f>
        <v>44942</v>
      </c>
      <c r="C13" s="60">
        <f>VLOOKUP($A13,'Return Data'!$B$7:$R$2292,4,0)</f>
        <v>82.484499999999997</v>
      </c>
      <c r="D13" s="60">
        <f>VLOOKUP($A13,'Return Data'!$B$7:$R$2292,9,0)</f>
        <v>4.5396000000000001</v>
      </c>
      <c r="E13" s="61">
        <f t="shared" si="0"/>
        <v>18</v>
      </c>
      <c r="F13" s="60">
        <f>VLOOKUP($A13,'Return Data'!$B$7:$R$2292,10,0)</f>
        <v>8.6526999999999994</v>
      </c>
      <c r="G13" s="61">
        <f t="shared" si="1"/>
        <v>14</v>
      </c>
      <c r="H13" s="60">
        <f>VLOOKUP($A13,'Return Data'!$B$7:$R$2292,11,0)</f>
        <v>6.9593999999999996</v>
      </c>
      <c r="I13" s="61">
        <f t="shared" si="2"/>
        <v>16</v>
      </c>
      <c r="J13" s="60">
        <f>VLOOKUP($A13,'Return Data'!$B$7:$R$2292,12,0)</f>
        <v>5.2134</v>
      </c>
      <c r="K13" s="61">
        <f t="shared" si="3"/>
        <v>14</v>
      </c>
      <c r="L13" s="60">
        <f>VLOOKUP($A13,'Return Data'!$B$7:$R$2292,13,0)</f>
        <v>3.6785000000000001</v>
      </c>
      <c r="M13" s="61">
        <f t="shared" si="4"/>
        <v>10</v>
      </c>
      <c r="N13" s="60">
        <f>VLOOKUP($A13,'Return Data'!$B$7:$R$2292,17,0)</f>
        <v>3.7641</v>
      </c>
      <c r="O13" s="61">
        <f t="shared" si="5"/>
        <v>5</v>
      </c>
      <c r="P13" s="60">
        <f>VLOOKUP($A13,'Return Data'!$B$7:$R$2292,14,0)</f>
        <v>6.9164000000000003</v>
      </c>
      <c r="Q13" s="61">
        <f t="shared" si="6"/>
        <v>5</v>
      </c>
      <c r="R13" s="60">
        <f>VLOOKUP($A13,'Return Data'!$B$7:$R$2292,16,0)</f>
        <v>8.1940000000000008</v>
      </c>
      <c r="S13" s="62">
        <f t="shared" si="7"/>
        <v>13</v>
      </c>
    </row>
    <row r="14" spans="1:19" x14ac:dyDescent="0.3">
      <c r="A14" s="77" t="s">
        <v>1234</v>
      </c>
      <c r="B14" s="59">
        <f>VLOOKUP($A14,'Return Data'!$B$7:$R$2292,3,0)</f>
        <v>44942</v>
      </c>
      <c r="C14" s="60">
        <f>VLOOKUP($A14,'Return Data'!$B$7:$R$2292,4,0)</f>
        <v>21.359300000000001</v>
      </c>
      <c r="D14" s="60">
        <f>VLOOKUP($A14,'Return Data'!$B$7:$R$2292,9,0)</f>
        <v>4.7931999999999997</v>
      </c>
      <c r="E14" s="61">
        <f t="shared" si="0"/>
        <v>15</v>
      </c>
      <c r="F14" s="60">
        <f>VLOOKUP($A14,'Return Data'!$B$7:$R$2292,10,0)</f>
        <v>9.5173000000000005</v>
      </c>
      <c r="G14" s="61">
        <f t="shared" si="1"/>
        <v>11</v>
      </c>
      <c r="H14" s="60">
        <f>VLOOKUP($A14,'Return Data'!$B$7:$R$2292,11,0)</f>
        <v>7.7858999999999998</v>
      </c>
      <c r="I14" s="61">
        <f t="shared" si="2"/>
        <v>9</v>
      </c>
      <c r="J14" s="60">
        <f>VLOOKUP($A14,'Return Data'!$B$7:$R$2292,12,0)</f>
        <v>5.2697000000000003</v>
      </c>
      <c r="K14" s="61">
        <f t="shared" si="3"/>
        <v>13</v>
      </c>
      <c r="L14" s="60">
        <f>VLOOKUP($A14,'Return Data'!$B$7:$R$2292,13,0)</f>
        <v>3.6964000000000001</v>
      </c>
      <c r="M14" s="61">
        <f t="shared" si="4"/>
        <v>9</v>
      </c>
      <c r="N14" s="60">
        <f>VLOOKUP($A14,'Return Data'!$B$7:$R$2292,17,0)</f>
        <v>4.4764999999999997</v>
      </c>
      <c r="O14" s="61">
        <f t="shared" si="5"/>
        <v>3</v>
      </c>
      <c r="P14" s="60">
        <f>VLOOKUP($A14,'Return Data'!$B$7:$R$2292,14,0)</f>
        <v>7.5411999999999999</v>
      </c>
      <c r="Q14" s="61">
        <f t="shared" si="6"/>
        <v>1</v>
      </c>
      <c r="R14" s="60">
        <f>VLOOKUP($A14,'Return Data'!$B$7:$R$2292,16,0)</f>
        <v>8.8712</v>
      </c>
      <c r="S14" s="62">
        <f t="shared" si="7"/>
        <v>8</v>
      </c>
    </row>
    <row r="15" spans="1:19" x14ac:dyDescent="0.3">
      <c r="A15" s="77" t="s">
        <v>1237</v>
      </c>
      <c r="B15" s="59">
        <f>VLOOKUP($A15,'Return Data'!$B$7:$R$2292,3,0)</f>
        <v>44942</v>
      </c>
      <c r="C15" s="60">
        <f>VLOOKUP($A15,'Return Data'!$B$7:$R$2292,4,0)</f>
        <v>54.104799999999997</v>
      </c>
      <c r="D15" s="60">
        <f>VLOOKUP($A15,'Return Data'!$B$7:$R$2292,9,0)</f>
        <v>4.7127999999999997</v>
      </c>
      <c r="E15" s="61">
        <f t="shared" si="0"/>
        <v>16</v>
      </c>
      <c r="F15" s="60">
        <f>VLOOKUP($A15,'Return Data'!$B$7:$R$2292,10,0)</f>
        <v>8.9832000000000001</v>
      </c>
      <c r="G15" s="61">
        <f t="shared" si="1"/>
        <v>13</v>
      </c>
      <c r="H15" s="60">
        <f>VLOOKUP($A15,'Return Data'!$B$7:$R$2292,11,0)</f>
        <v>5.8235000000000001</v>
      </c>
      <c r="I15" s="61">
        <f t="shared" si="2"/>
        <v>20</v>
      </c>
      <c r="J15" s="60">
        <f>VLOOKUP($A15,'Return Data'!$B$7:$R$2292,12,0)</f>
        <v>4.3487</v>
      </c>
      <c r="K15" s="61">
        <f t="shared" si="3"/>
        <v>21</v>
      </c>
      <c r="L15" s="60">
        <f>VLOOKUP($A15,'Return Data'!$B$7:$R$2292,13,0)</f>
        <v>3.3269000000000002</v>
      </c>
      <c r="M15" s="61">
        <f t="shared" si="4"/>
        <v>14</v>
      </c>
      <c r="N15" s="60">
        <f>VLOOKUP($A15,'Return Data'!$B$7:$R$2292,17,0)</f>
        <v>3.1816</v>
      </c>
      <c r="O15" s="61">
        <f t="shared" si="5"/>
        <v>12</v>
      </c>
      <c r="P15" s="60">
        <f>VLOOKUP($A15,'Return Data'!$B$7:$R$2292,14,0)</f>
        <v>4.9223999999999997</v>
      </c>
      <c r="Q15" s="61">
        <f t="shared" si="6"/>
        <v>21</v>
      </c>
      <c r="R15" s="60">
        <f>VLOOKUP($A15,'Return Data'!$B$7:$R$2292,16,0)</f>
        <v>7.2329999999999997</v>
      </c>
      <c r="S15" s="62">
        <f t="shared" si="7"/>
        <v>23</v>
      </c>
    </row>
    <row r="16" spans="1:19" x14ac:dyDescent="0.3">
      <c r="A16" s="77" t="s">
        <v>1239</v>
      </c>
      <c r="B16" s="59">
        <f>VLOOKUP($A16,'Return Data'!$B$7:$R$2292,3,0)</f>
        <v>44942</v>
      </c>
      <c r="C16" s="60">
        <f>VLOOKUP($A16,'Return Data'!$B$7:$R$2292,4,0)</f>
        <v>47.744300000000003</v>
      </c>
      <c r="D16" s="60">
        <f>VLOOKUP($A16,'Return Data'!$B$7:$R$2292,9,0)</f>
        <v>6.3223000000000003</v>
      </c>
      <c r="E16" s="61">
        <f t="shared" si="0"/>
        <v>7</v>
      </c>
      <c r="F16" s="60">
        <f>VLOOKUP($A16,'Return Data'!$B$7:$R$2292,10,0)</f>
        <v>9.8561999999999994</v>
      </c>
      <c r="G16" s="61">
        <f t="shared" si="1"/>
        <v>8</v>
      </c>
      <c r="H16" s="60">
        <f>VLOOKUP($A16,'Return Data'!$B$7:$R$2292,11,0)</f>
        <v>7.0381</v>
      </c>
      <c r="I16" s="61">
        <f t="shared" si="2"/>
        <v>13</v>
      </c>
      <c r="J16" s="60">
        <f>VLOOKUP($A16,'Return Data'!$B$7:$R$2292,12,0)</f>
        <v>5.1459000000000001</v>
      </c>
      <c r="K16" s="61">
        <f t="shared" si="3"/>
        <v>16</v>
      </c>
      <c r="L16" s="60">
        <f>VLOOKUP($A16,'Return Data'!$B$7:$R$2292,13,0)</f>
        <v>2.9163000000000001</v>
      </c>
      <c r="M16" s="61">
        <f t="shared" si="4"/>
        <v>17</v>
      </c>
      <c r="N16" s="60">
        <f>VLOOKUP($A16,'Return Data'!$B$7:$R$2292,17,0)</f>
        <v>2.8485999999999998</v>
      </c>
      <c r="O16" s="61">
        <f t="shared" si="5"/>
        <v>18</v>
      </c>
      <c r="P16" s="60">
        <f>VLOOKUP($A16,'Return Data'!$B$7:$R$2292,14,0)</f>
        <v>5.4093999999999998</v>
      </c>
      <c r="Q16" s="61">
        <f t="shared" si="6"/>
        <v>18</v>
      </c>
      <c r="R16" s="60">
        <f>VLOOKUP($A16,'Return Data'!$B$7:$R$2292,16,0)</f>
        <v>7.6132</v>
      </c>
      <c r="S16" s="62">
        <f t="shared" si="7"/>
        <v>18</v>
      </c>
    </row>
    <row r="17" spans="1:19" x14ac:dyDescent="0.3">
      <c r="A17" s="102" t="s">
        <v>2049</v>
      </c>
      <c r="B17" s="59">
        <f>VLOOKUP($A17,'Return Data'!$B$7:$R$2292,3,0)</f>
        <v>44942</v>
      </c>
      <c r="C17" s="60">
        <f>VLOOKUP($A17,'Return Data'!$B$7:$R$2292,4,0)</f>
        <v>62.404600000000002</v>
      </c>
      <c r="D17" s="60">
        <f>VLOOKUP($A17,'Return Data'!$B$7:$R$2292,9,0)</f>
        <v>5.4151999999999996</v>
      </c>
      <c r="E17" s="61">
        <f t="shared" si="0"/>
        <v>11</v>
      </c>
      <c r="F17" s="60">
        <f>VLOOKUP($A17,'Return Data'!$B$7:$R$2292,10,0)</f>
        <v>7.4100999999999999</v>
      </c>
      <c r="G17" s="61">
        <f t="shared" si="1"/>
        <v>20</v>
      </c>
      <c r="H17" s="60">
        <f>VLOOKUP($A17,'Return Data'!$B$7:$R$2292,11,0)</f>
        <v>6.9829999999999997</v>
      </c>
      <c r="I17" s="61">
        <f t="shared" si="2"/>
        <v>15</v>
      </c>
      <c r="J17" s="60">
        <f>VLOOKUP($A17,'Return Data'!$B$7:$R$2292,12,0)</f>
        <v>5.5450999999999997</v>
      </c>
      <c r="K17" s="61">
        <f t="shared" si="3"/>
        <v>9</v>
      </c>
      <c r="L17" s="60">
        <f>VLOOKUP($A17,'Return Data'!$B$7:$R$2292,13,0)</f>
        <v>4.0124000000000004</v>
      </c>
      <c r="M17" s="61">
        <f t="shared" si="4"/>
        <v>5</v>
      </c>
      <c r="N17" s="60">
        <f>VLOOKUP($A17,'Return Data'!$B$7:$R$2292,17,0)</f>
        <v>2.8763999999999998</v>
      </c>
      <c r="O17" s="61">
        <f t="shared" si="5"/>
        <v>15</v>
      </c>
      <c r="P17" s="60">
        <f>VLOOKUP($A17,'Return Data'!$B$7:$R$2292,14,0)</f>
        <v>5.9179000000000004</v>
      </c>
      <c r="Q17" s="61">
        <f t="shared" si="6"/>
        <v>11</v>
      </c>
      <c r="R17" s="60">
        <f>VLOOKUP($A17,'Return Data'!$B$7:$R$2292,16,0)</f>
        <v>8.8526000000000007</v>
      </c>
      <c r="S17" s="62">
        <f t="shared" si="7"/>
        <v>9</v>
      </c>
    </row>
    <row r="18" spans="1:19" x14ac:dyDescent="0.3">
      <c r="A18" s="77" t="s">
        <v>815</v>
      </c>
      <c r="B18" s="59">
        <f>VLOOKUP($A18,'Return Data'!$B$7:$R$2292,3,0)</f>
        <v>44942</v>
      </c>
      <c r="C18" s="60">
        <f>VLOOKUP($A18,'Return Data'!$B$7:$R$2292,4,0)</f>
        <v>20.3627</v>
      </c>
      <c r="D18" s="60">
        <f>VLOOKUP($A18,'Return Data'!$B$7:$R$2292,9,0)</f>
        <v>3.6192000000000002</v>
      </c>
      <c r="E18" s="61">
        <f t="shared" si="0"/>
        <v>21</v>
      </c>
      <c r="F18" s="60">
        <f>VLOOKUP($A18,'Return Data'!$B$7:$R$2292,10,0)</f>
        <v>10.6181</v>
      </c>
      <c r="G18" s="61">
        <f t="shared" si="1"/>
        <v>2</v>
      </c>
      <c r="H18" s="60">
        <f>VLOOKUP($A18,'Return Data'!$B$7:$R$2292,11,0)</f>
        <v>8.0904000000000007</v>
      </c>
      <c r="I18" s="61">
        <f t="shared" si="2"/>
        <v>6</v>
      </c>
      <c r="J18" s="60">
        <f>VLOOKUP($A18,'Return Data'!$B$7:$R$2292,12,0)</f>
        <v>5.7207999999999997</v>
      </c>
      <c r="K18" s="61">
        <f t="shared" si="3"/>
        <v>7</v>
      </c>
      <c r="L18" s="60">
        <f>VLOOKUP($A18,'Return Data'!$B$7:$R$2292,13,0)</f>
        <v>2.2751000000000001</v>
      </c>
      <c r="M18" s="61">
        <f t="shared" si="4"/>
        <v>21</v>
      </c>
      <c r="N18" s="60">
        <f>VLOOKUP($A18,'Return Data'!$B$7:$R$2292,17,0)</f>
        <v>2.5055000000000001</v>
      </c>
      <c r="O18" s="61">
        <f t="shared" si="5"/>
        <v>21</v>
      </c>
      <c r="P18" s="60">
        <f>VLOOKUP($A18,'Return Data'!$B$7:$R$2292,14,0)</f>
        <v>6.0605000000000002</v>
      </c>
      <c r="Q18" s="61">
        <f t="shared" si="6"/>
        <v>10</v>
      </c>
      <c r="R18" s="60">
        <f>VLOOKUP($A18,'Return Data'!$B$7:$R$2292,16,0)</f>
        <v>8.8887999999999998</v>
      </c>
      <c r="S18" s="62">
        <f t="shared" si="7"/>
        <v>7</v>
      </c>
    </row>
    <row r="19" spans="1:19" x14ac:dyDescent="0.3">
      <c r="A19" s="77" t="s">
        <v>1241</v>
      </c>
      <c r="B19" s="59">
        <f>VLOOKUP($A19,'Return Data'!$B$7:$R$2292,3,0)</f>
        <v>44942</v>
      </c>
      <c r="C19" s="60">
        <f>VLOOKUP($A19,'Return Data'!$B$7:$R$2292,4,0)</f>
        <v>89.373500000000007</v>
      </c>
      <c r="D19" s="60">
        <f>VLOOKUP($A19,'Return Data'!$B$7:$R$2292,9,0)</f>
        <v>4.8615000000000004</v>
      </c>
      <c r="E19" s="61">
        <f t="shared" si="0"/>
        <v>14</v>
      </c>
      <c r="F19" s="60">
        <f>VLOOKUP($A19,'Return Data'!$B$7:$R$2292,10,0)</f>
        <v>7.0835999999999997</v>
      </c>
      <c r="G19" s="61">
        <f t="shared" si="1"/>
        <v>21</v>
      </c>
      <c r="H19" s="60">
        <f>VLOOKUP($A19,'Return Data'!$B$7:$R$2292,11,0)</f>
        <v>9.0495999999999999</v>
      </c>
      <c r="I19" s="61">
        <f t="shared" si="2"/>
        <v>2</v>
      </c>
      <c r="J19" s="60">
        <f>VLOOKUP($A19,'Return Data'!$B$7:$R$2292,12,0)</f>
        <v>6.6571999999999996</v>
      </c>
      <c r="K19" s="61">
        <f t="shared" si="3"/>
        <v>2</v>
      </c>
      <c r="L19" s="60">
        <f>VLOOKUP($A19,'Return Data'!$B$7:$R$2292,13,0)</f>
        <v>5.5117000000000003</v>
      </c>
      <c r="M19" s="61">
        <f t="shared" si="4"/>
        <v>1</v>
      </c>
      <c r="N19" s="60">
        <f>VLOOKUP($A19,'Return Data'!$B$7:$R$2292,17,0)</f>
        <v>4.4992999999999999</v>
      </c>
      <c r="O19" s="61">
        <f t="shared" si="5"/>
        <v>2</v>
      </c>
      <c r="P19" s="60">
        <f>VLOOKUP($A19,'Return Data'!$B$7:$R$2292,14,0)</f>
        <v>7.3738000000000001</v>
      </c>
      <c r="Q19" s="61">
        <f t="shared" si="6"/>
        <v>2</v>
      </c>
      <c r="R19" s="60">
        <f>VLOOKUP($A19,'Return Data'!$B$7:$R$2292,16,0)</f>
        <v>8.6102000000000007</v>
      </c>
      <c r="S19" s="62">
        <f t="shared" si="7"/>
        <v>10</v>
      </c>
    </row>
    <row r="20" spans="1:19" x14ac:dyDescent="0.3">
      <c r="A20" s="77" t="s">
        <v>1243</v>
      </c>
      <c r="B20" s="59">
        <f>VLOOKUP($A20,'Return Data'!$B$7:$R$2292,3,0)</f>
        <v>0</v>
      </c>
      <c r="C20" s="60">
        <f>VLOOKUP($A20,'Return Data'!$B$7:$R$2292,4,0)</f>
        <v>0</v>
      </c>
      <c r="D20" s="60">
        <f>VLOOKUP($A20,'Return Data'!$B$7:$R$2292,9,0)</f>
        <v>0</v>
      </c>
      <c r="E20" s="61">
        <f t="shared" si="0"/>
        <v>24</v>
      </c>
      <c r="F20" s="60">
        <f>VLOOKUP($A20,'Return Data'!$B$7:$R$2292,10,0)</f>
        <v>0</v>
      </c>
      <c r="G20" s="61">
        <f t="shared" si="1"/>
        <v>24</v>
      </c>
      <c r="H20" s="60">
        <f>VLOOKUP($A20,'Return Data'!$B$7:$R$2292,11,0)</f>
        <v>0</v>
      </c>
      <c r="I20" s="61">
        <f t="shared" si="2"/>
        <v>24</v>
      </c>
      <c r="J20" s="60">
        <f>VLOOKUP($A20,'Return Data'!$B$7:$R$2292,12,0)</f>
        <v>0</v>
      </c>
      <c r="K20" s="61">
        <f t="shared" si="3"/>
        <v>24</v>
      </c>
      <c r="L20" s="60">
        <f>VLOOKUP($A20,'Return Data'!$B$7:$R$2292,13,0)</f>
        <v>0</v>
      </c>
      <c r="M20" s="61">
        <f t="shared" si="4"/>
        <v>24</v>
      </c>
      <c r="N20" s="60">
        <f>VLOOKUP($A20,'Return Data'!$B$7:$R$2292,17,0)</f>
        <v>0</v>
      </c>
      <c r="O20" s="61">
        <f t="shared" si="5"/>
        <v>24</v>
      </c>
      <c r="P20" s="60">
        <f>VLOOKUP($A20,'Return Data'!$B$7:$R$2292,14,0)</f>
        <v>0</v>
      </c>
      <c r="Q20" s="61">
        <f t="shared" si="6"/>
        <v>24</v>
      </c>
      <c r="R20" s="60">
        <f>VLOOKUP($A20,'Return Data'!$B$7:$R$2292,16,0)</f>
        <v>0</v>
      </c>
      <c r="S20" s="62">
        <f t="shared" si="7"/>
        <v>24</v>
      </c>
    </row>
    <row r="21" spans="1:19" x14ac:dyDescent="0.3">
      <c r="A21" s="109" t="s">
        <v>816</v>
      </c>
      <c r="B21" s="59">
        <f>VLOOKUP($A21,'Return Data'!$B$7:$R$2292,3,0)</f>
        <v>44942</v>
      </c>
      <c r="C21" s="60">
        <f>VLOOKUP($A21,'Return Data'!$B$7:$R$2292,4,0)</f>
        <v>37.444800000000001</v>
      </c>
      <c r="D21" s="60">
        <f>VLOOKUP($A21,'Return Data'!$B$7:$R$2292,9,0)</f>
        <v>3.2888000000000002</v>
      </c>
      <c r="E21" s="61">
        <f t="shared" si="0"/>
        <v>23</v>
      </c>
      <c r="F21" s="60">
        <f>VLOOKUP($A21,'Return Data'!$B$7:$R$2292,10,0)</f>
        <v>10.5931</v>
      </c>
      <c r="G21" s="61">
        <f t="shared" si="1"/>
        <v>4</v>
      </c>
      <c r="H21" s="60">
        <f>VLOOKUP($A21,'Return Data'!$B$7:$R$2292,11,0)</f>
        <v>8.0728000000000009</v>
      </c>
      <c r="I21" s="61">
        <f t="shared" si="2"/>
        <v>7</v>
      </c>
      <c r="J21" s="60">
        <f>VLOOKUP($A21,'Return Data'!$B$7:$R$2292,12,0)</f>
        <v>5.7990000000000004</v>
      </c>
      <c r="K21" s="61">
        <f t="shared" si="3"/>
        <v>5</v>
      </c>
      <c r="L21" s="60">
        <f>VLOOKUP($A21,'Return Data'!$B$7:$R$2292,13,0)</f>
        <v>1.8122</v>
      </c>
      <c r="M21" s="61">
        <f t="shared" si="4"/>
        <v>22</v>
      </c>
      <c r="N21" s="60">
        <f>VLOOKUP($A21,'Return Data'!$B$7:$R$2292,17,0)</f>
        <v>1.7756000000000001</v>
      </c>
      <c r="O21" s="61">
        <f t="shared" si="5"/>
        <v>22</v>
      </c>
      <c r="P21" s="60">
        <f>VLOOKUP($A21,'Return Data'!$B$7:$R$2292,14,0)</f>
        <v>5.4488000000000003</v>
      </c>
      <c r="Q21" s="61">
        <f t="shared" si="6"/>
        <v>17</v>
      </c>
      <c r="R21" s="60">
        <f>VLOOKUP($A21,'Return Data'!$B$7:$R$2292,16,0)</f>
        <v>9.0192999999999994</v>
      </c>
      <c r="S21" s="62">
        <f t="shared" si="7"/>
        <v>3</v>
      </c>
    </row>
    <row r="22" spans="1:19" x14ac:dyDescent="0.3">
      <c r="A22" s="77" t="s">
        <v>1244</v>
      </c>
      <c r="B22" s="59">
        <f>VLOOKUP($A22,'Return Data'!$B$7:$R$2292,3,0)</f>
        <v>44942</v>
      </c>
      <c r="C22" s="60">
        <f>VLOOKUP($A22,'Return Data'!$B$7:$R$2292,4,0)</f>
        <v>30.939399999999999</v>
      </c>
      <c r="D22" s="60">
        <f>VLOOKUP($A22,'Return Data'!$B$7:$R$2292,9,0)</f>
        <v>7.1943999999999999</v>
      </c>
      <c r="E22" s="61">
        <f t="shared" si="0"/>
        <v>2</v>
      </c>
      <c r="F22" s="60">
        <f>VLOOKUP($A22,'Return Data'!$B$7:$R$2292,10,0)</f>
        <v>10.1098</v>
      </c>
      <c r="G22" s="61">
        <f t="shared" si="1"/>
        <v>6</v>
      </c>
      <c r="H22" s="60">
        <f>VLOOKUP($A22,'Return Data'!$B$7:$R$2292,11,0)</f>
        <v>6.2919999999999998</v>
      </c>
      <c r="I22" s="61">
        <f t="shared" si="2"/>
        <v>18</v>
      </c>
      <c r="J22" s="60">
        <f>VLOOKUP($A22,'Return Data'!$B$7:$R$2292,12,0)</f>
        <v>3.9076</v>
      </c>
      <c r="K22" s="61">
        <f t="shared" si="3"/>
        <v>22</v>
      </c>
      <c r="L22" s="60">
        <f>VLOOKUP($A22,'Return Data'!$B$7:$R$2292,13,0)</f>
        <v>2.6825999999999999</v>
      </c>
      <c r="M22" s="61">
        <f t="shared" si="4"/>
        <v>19</v>
      </c>
      <c r="N22" s="60">
        <f>VLOOKUP($A22,'Return Data'!$B$7:$R$2292,17,0)</f>
        <v>2.8664000000000001</v>
      </c>
      <c r="O22" s="61">
        <f t="shared" si="5"/>
        <v>16</v>
      </c>
      <c r="P22" s="60">
        <f>VLOOKUP($A22,'Return Data'!$B$7:$R$2292,14,0)</f>
        <v>6.5869</v>
      </c>
      <c r="Q22" s="61">
        <f t="shared" si="6"/>
        <v>6</v>
      </c>
      <c r="R22" s="60">
        <f>VLOOKUP($A22,'Return Data'!$B$7:$R$2292,16,0)</f>
        <v>8.8970000000000002</v>
      </c>
      <c r="S22" s="62">
        <f t="shared" si="7"/>
        <v>6</v>
      </c>
    </row>
    <row r="23" spans="1:19" x14ac:dyDescent="0.3">
      <c r="A23" s="77" t="s">
        <v>1247</v>
      </c>
      <c r="B23" s="59">
        <f>VLOOKUP($A23,'Return Data'!$B$7:$R$2292,3,0)</f>
        <v>44942</v>
      </c>
      <c r="C23" s="60">
        <f>VLOOKUP($A23,'Return Data'!$B$7:$R$2292,4,0)</f>
        <v>2543.8508999999999</v>
      </c>
      <c r="D23" s="60">
        <f>VLOOKUP($A23,'Return Data'!$B$7:$R$2292,9,0)</f>
        <v>5.6416000000000004</v>
      </c>
      <c r="E23" s="61">
        <f t="shared" si="0"/>
        <v>9</v>
      </c>
      <c r="F23" s="60">
        <f>VLOOKUP($A23,'Return Data'!$B$7:$R$2292,10,0)</f>
        <v>8.5663999999999998</v>
      </c>
      <c r="G23" s="61">
        <f t="shared" si="1"/>
        <v>15</v>
      </c>
      <c r="H23" s="60">
        <f>VLOOKUP($A23,'Return Data'!$B$7:$R$2292,11,0)</f>
        <v>5.7625000000000002</v>
      </c>
      <c r="I23" s="61">
        <f t="shared" si="2"/>
        <v>22</v>
      </c>
      <c r="J23" s="60">
        <f>VLOOKUP($A23,'Return Data'!$B$7:$R$2292,12,0)</f>
        <v>5.1745000000000001</v>
      </c>
      <c r="K23" s="61">
        <f t="shared" si="3"/>
        <v>15</v>
      </c>
      <c r="L23" s="60">
        <f>VLOOKUP($A23,'Return Data'!$B$7:$R$2292,13,0)</f>
        <v>4.1052999999999997</v>
      </c>
      <c r="M23" s="61">
        <f t="shared" si="4"/>
        <v>4</v>
      </c>
      <c r="N23" s="60">
        <f>VLOOKUP($A23,'Return Data'!$B$7:$R$2292,17,0)</f>
        <v>2.6598999999999999</v>
      </c>
      <c r="O23" s="61">
        <f t="shared" si="5"/>
        <v>19</v>
      </c>
      <c r="P23" s="60">
        <f>VLOOKUP($A23,'Return Data'!$B$7:$R$2292,14,0)</f>
        <v>4.6962000000000002</v>
      </c>
      <c r="Q23" s="61">
        <f t="shared" si="6"/>
        <v>22</v>
      </c>
      <c r="R23" s="60">
        <f>VLOOKUP($A23,'Return Data'!$B$7:$R$2292,16,0)</f>
        <v>7.3704999999999998</v>
      </c>
      <c r="S23" s="62">
        <f t="shared" si="7"/>
        <v>22</v>
      </c>
    </row>
    <row r="24" spans="1:19" x14ac:dyDescent="0.3">
      <c r="A24" s="77" t="s">
        <v>1248</v>
      </c>
      <c r="B24" s="59">
        <f>VLOOKUP($A24,'Return Data'!$B$7:$R$2292,3,0)</f>
        <v>44942</v>
      </c>
      <c r="C24" s="60">
        <f>VLOOKUP($A24,'Return Data'!$B$7:$R$2292,4,0)</f>
        <v>91.209299999999999</v>
      </c>
      <c r="D24" s="60">
        <f>VLOOKUP($A24,'Return Data'!$B$7:$R$2292,9,0)</f>
        <v>5.37</v>
      </c>
      <c r="E24" s="61">
        <f t="shared" si="0"/>
        <v>12</v>
      </c>
      <c r="F24" s="60">
        <f>VLOOKUP($A24,'Return Data'!$B$7:$R$2292,10,0)</f>
        <v>8.5630000000000006</v>
      </c>
      <c r="G24" s="61">
        <f t="shared" si="1"/>
        <v>16</v>
      </c>
      <c r="H24" s="60">
        <f>VLOOKUP($A24,'Return Data'!$B$7:$R$2292,11,0)</f>
        <v>8.6903000000000006</v>
      </c>
      <c r="I24" s="61">
        <f t="shared" si="2"/>
        <v>3</v>
      </c>
      <c r="J24" s="60">
        <f>VLOOKUP($A24,'Return Data'!$B$7:$R$2292,12,0)</f>
        <v>6.0425000000000004</v>
      </c>
      <c r="K24" s="61">
        <f t="shared" si="3"/>
        <v>4</v>
      </c>
      <c r="L24" s="60">
        <f>VLOOKUP($A24,'Return Data'!$B$7:$R$2292,13,0)</f>
        <v>4.0095999999999998</v>
      </c>
      <c r="M24" s="61">
        <f t="shared" si="4"/>
        <v>6</v>
      </c>
      <c r="N24" s="60">
        <f>VLOOKUP($A24,'Return Data'!$B$7:$R$2292,17,0)</f>
        <v>3.5958000000000001</v>
      </c>
      <c r="O24" s="61">
        <f t="shared" si="5"/>
        <v>7</v>
      </c>
      <c r="P24" s="60">
        <f>VLOOKUP($A24,'Return Data'!$B$7:$R$2292,14,0)</f>
        <v>7.1280000000000001</v>
      </c>
      <c r="Q24" s="61">
        <f t="shared" si="6"/>
        <v>3</v>
      </c>
      <c r="R24" s="60">
        <f>VLOOKUP($A24,'Return Data'!$B$7:$R$2292,16,0)</f>
        <v>8.3495000000000008</v>
      </c>
      <c r="S24" s="62">
        <f t="shared" si="7"/>
        <v>12</v>
      </c>
    </row>
    <row r="25" spans="1:19" x14ac:dyDescent="0.3">
      <c r="A25" s="77" t="s">
        <v>1250</v>
      </c>
      <c r="B25" s="59">
        <f>VLOOKUP($A25,'Return Data'!$B$7:$R$2292,3,0)</f>
        <v>44942</v>
      </c>
      <c r="C25" s="60">
        <f>VLOOKUP($A25,'Return Data'!$B$7:$R$2292,4,0)</f>
        <v>54.287100000000002</v>
      </c>
      <c r="D25" s="60">
        <f>VLOOKUP($A25,'Return Data'!$B$7:$R$2292,9,0)</f>
        <v>4.6772999999999998</v>
      </c>
      <c r="E25" s="61">
        <f t="shared" si="0"/>
        <v>17</v>
      </c>
      <c r="F25" s="60">
        <f>VLOOKUP($A25,'Return Data'!$B$7:$R$2292,10,0)</f>
        <v>7.4934000000000003</v>
      </c>
      <c r="G25" s="61">
        <f t="shared" si="1"/>
        <v>19</v>
      </c>
      <c r="H25" s="60">
        <f>VLOOKUP($A25,'Return Data'!$B$7:$R$2292,11,0)</f>
        <v>4.9321000000000002</v>
      </c>
      <c r="I25" s="61">
        <f t="shared" si="2"/>
        <v>23</v>
      </c>
      <c r="J25" s="60">
        <f>VLOOKUP($A25,'Return Data'!$B$7:$R$2292,12,0)</f>
        <v>3.7890000000000001</v>
      </c>
      <c r="K25" s="61">
        <f t="shared" si="3"/>
        <v>23</v>
      </c>
      <c r="L25" s="60">
        <f>VLOOKUP($A25,'Return Data'!$B$7:$R$2292,13,0)</f>
        <v>2.9045000000000001</v>
      </c>
      <c r="M25" s="61">
        <f t="shared" si="4"/>
        <v>18</v>
      </c>
      <c r="N25" s="60">
        <f>VLOOKUP($A25,'Return Data'!$B$7:$R$2292,17,0)</f>
        <v>2.9234</v>
      </c>
      <c r="O25" s="61">
        <f t="shared" si="5"/>
        <v>13</v>
      </c>
      <c r="P25" s="60">
        <f>VLOOKUP($A25,'Return Data'!$B$7:$R$2292,14,0)</f>
        <v>5.6660000000000004</v>
      </c>
      <c r="Q25" s="61">
        <f t="shared" si="6"/>
        <v>13</v>
      </c>
      <c r="R25" s="60">
        <f>VLOOKUP($A25,'Return Data'!$B$7:$R$2292,16,0)</f>
        <v>7.5416999999999996</v>
      </c>
      <c r="S25" s="62">
        <f t="shared" si="7"/>
        <v>19</v>
      </c>
    </row>
    <row r="26" spans="1:19" x14ac:dyDescent="0.3">
      <c r="A26" s="77" t="s">
        <v>1253</v>
      </c>
      <c r="B26" s="59">
        <f>VLOOKUP($A26,'Return Data'!$B$7:$R$2292,3,0)</f>
        <v>44942</v>
      </c>
      <c r="C26" s="60">
        <f>VLOOKUP($A26,'Return Data'!$B$7:$R$2292,4,0)</f>
        <v>35.149700000000003</v>
      </c>
      <c r="D26" s="60">
        <f>VLOOKUP($A26,'Return Data'!$B$7:$R$2292,9,0)</f>
        <v>5.4686000000000003</v>
      </c>
      <c r="E26" s="61">
        <f t="shared" si="0"/>
        <v>10</v>
      </c>
      <c r="F26" s="60">
        <f>VLOOKUP($A26,'Return Data'!$B$7:$R$2292,10,0)</f>
        <v>9.5877999999999997</v>
      </c>
      <c r="G26" s="61">
        <f t="shared" si="1"/>
        <v>10</v>
      </c>
      <c r="H26" s="60">
        <f>VLOOKUP($A26,'Return Data'!$B$7:$R$2292,11,0)</f>
        <v>8.5031999999999996</v>
      </c>
      <c r="I26" s="61">
        <f t="shared" si="2"/>
        <v>5</v>
      </c>
      <c r="J26" s="60">
        <f>VLOOKUP($A26,'Return Data'!$B$7:$R$2292,12,0)</f>
        <v>5.4021999999999997</v>
      </c>
      <c r="K26" s="61">
        <f t="shared" si="3"/>
        <v>10</v>
      </c>
      <c r="L26" s="60">
        <f>VLOOKUP($A26,'Return Data'!$B$7:$R$2292,13,0)</f>
        <v>3.7189999999999999</v>
      </c>
      <c r="M26" s="61">
        <f t="shared" si="4"/>
        <v>8</v>
      </c>
      <c r="N26" s="60">
        <f>VLOOKUP($A26,'Return Data'!$B$7:$R$2292,17,0)</f>
        <v>3.31</v>
      </c>
      <c r="O26" s="61">
        <f t="shared" si="5"/>
        <v>8</v>
      </c>
      <c r="P26" s="60">
        <f>VLOOKUP($A26,'Return Data'!$B$7:$R$2292,14,0)</f>
        <v>6.2260999999999997</v>
      </c>
      <c r="Q26" s="61">
        <f t="shared" si="6"/>
        <v>9</v>
      </c>
      <c r="R26" s="60">
        <f>VLOOKUP($A26,'Return Data'!$B$7:$R$2292,16,0)</f>
        <v>9.5154999999999994</v>
      </c>
      <c r="S26" s="62">
        <f t="shared" si="7"/>
        <v>1</v>
      </c>
    </row>
    <row r="27" spans="1:19" x14ac:dyDescent="0.3">
      <c r="A27" s="77" t="s">
        <v>1255</v>
      </c>
      <c r="B27" s="59">
        <f>VLOOKUP($A27,'Return Data'!$B$7:$R$2292,3,0)</f>
        <v>44942</v>
      </c>
      <c r="C27" s="60">
        <f>VLOOKUP($A27,'Return Data'!$B$7:$R$2292,4,0)</f>
        <v>26.564399999999999</v>
      </c>
      <c r="D27" s="60">
        <f>VLOOKUP($A27,'Return Data'!$B$7:$R$2292,9,0)</f>
        <v>5.9604999999999997</v>
      </c>
      <c r="E27" s="61">
        <f t="shared" si="0"/>
        <v>8</v>
      </c>
      <c r="F27" s="60">
        <f>VLOOKUP($A27,'Return Data'!$B$7:$R$2292,10,0)</f>
        <v>7.9885999999999999</v>
      </c>
      <c r="G27" s="61">
        <f t="shared" si="1"/>
        <v>17</v>
      </c>
      <c r="H27" s="60">
        <f>VLOOKUP($A27,'Return Data'!$B$7:$R$2292,11,0)</f>
        <v>5.8202999999999996</v>
      </c>
      <c r="I27" s="61">
        <f t="shared" si="2"/>
        <v>21</v>
      </c>
      <c r="J27" s="60">
        <f>VLOOKUP($A27,'Return Data'!$B$7:$R$2292,12,0)</f>
        <v>4.7134</v>
      </c>
      <c r="K27" s="61">
        <f t="shared" si="3"/>
        <v>19</v>
      </c>
      <c r="L27" s="60">
        <f>VLOOKUP($A27,'Return Data'!$B$7:$R$2292,13,0)</f>
        <v>3.3355000000000001</v>
      </c>
      <c r="M27" s="61">
        <f t="shared" si="4"/>
        <v>13</v>
      </c>
      <c r="N27" s="60">
        <f>VLOOKUP($A27,'Return Data'!$B$7:$R$2292,17,0)</f>
        <v>3.7732999999999999</v>
      </c>
      <c r="O27" s="61">
        <f t="shared" si="5"/>
        <v>4</v>
      </c>
      <c r="P27" s="60">
        <f>VLOOKUP($A27,'Return Data'!$B$7:$R$2292,14,0)</f>
        <v>5.8696000000000002</v>
      </c>
      <c r="Q27" s="61">
        <f t="shared" si="6"/>
        <v>12</v>
      </c>
      <c r="R27" s="60">
        <f>VLOOKUP($A27,'Return Data'!$B$7:$R$2292,16,0)</f>
        <v>7.6379000000000001</v>
      </c>
      <c r="S27" s="62">
        <f t="shared" si="7"/>
        <v>17</v>
      </c>
    </row>
    <row r="28" spans="1:19" x14ac:dyDescent="0.3">
      <c r="A28" s="77" t="s">
        <v>818</v>
      </c>
      <c r="B28" s="59">
        <f>VLOOKUP($A28,'Return Data'!$B$7:$R$2292,3,0)</f>
        <v>44942</v>
      </c>
      <c r="C28" s="60">
        <f>VLOOKUP($A28,'Return Data'!$B$7:$R$2292,4,0)</f>
        <v>53.623699999999999</v>
      </c>
      <c r="D28" s="60">
        <f>VLOOKUP($A28,'Return Data'!$B$7:$R$2292,9,0)</f>
        <v>4.2949999999999999</v>
      </c>
      <c r="E28" s="61">
        <f t="shared" si="0"/>
        <v>19</v>
      </c>
      <c r="F28" s="60">
        <f>VLOOKUP($A28,'Return Data'!$B$7:$R$2292,10,0)</f>
        <v>11.0326</v>
      </c>
      <c r="G28" s="61">
        <f t="shared" si="1"/>
        <v>1</v>
      </c>
      <c r="H28" s="60">
        <f>VLOOKUP($A28,'Return Data'!$B$7:$R$2292,11,0)</f>
        <v>8.5584000000000007</v>
      </c>
      <c r="I28" s="61">
        <f t="shared" si="2"/>
        <v>4</v>
      </c>
      <c r="J28" s="60">
        <f>VLOOKUP($A28,'Return Data'!$B$7:$R$2292,12,0)</f>
        <v>6.4142999999999999</v>
      </c>
      <c r="K28" s="61">
        <f t="shared" si="3"/>
        <v>3</v>
      </c>
      <c r="L28" s="60">
        <f>VLOOKUP($A28,'Return Data'!$B$7:$R$2292,13,0)</f>
        <v>2.5589</v>
      </c>
      <c r="M28" s="61">
        <f t="shared" si="4"/>
        <v>20</v>
      </c>
      <c r="N28" s="60">
        <f>VLOOKUP($A28,'Return Data'!$B$7:$R$2292,17,0)</f>
        <v>2.5707</v>
      </c>
      <c r="O28" s="61">
        <f t="shared" si="5"/>
        <v>20</v>
      </c>
      <c r="P28" s="60">
        <f>VLOOKUP($A28,'Return Data'!$B$7:$R$2292,14,0)</f>
        <v>5.5635000000000003</v>
      </c>
      <c r="Q28" s="61">
        <f t="shared" si="6"/>
        <v>16</v>
      </c>
      <c r="R28" s="60">
        <f>VLOOKUP($A28,'Return Data'!$B$7:$R$2292,16,0)</f>
        <v>8.9156999999999993</v>
      </c>
      <c r="S28" s="62">
        <f t="shared" si="7"/>
        <v>5</v>
      </c>
    </row>
    <row r="29" spans="1:19" x14ac:dyDescent="0.3">
      <c r="A29" s="77" t="s">
        <v>1256</v>
      </c>
      <c r="B29" s="59">
        <f>VLOOKUP($A29,'Return Data'!$B$7:$R$2292,3,0)</f>
        <v>44942</v>
      </c>
      <c r="C29" s="60">
        <f>VLOOKUP($A29,'Return Data'!$B$7:$R$2292,4,0)</f>
        <v>57.036799999999999</v>
      </c>
      <c r="D29" s="60">
        <f>VLOOKUP($A29,'Return Data'!$B$7:$R$2292,9,0)</f>
        <v>8.2066999999999997</v>
      </c>
      <c r="E29" s="61">
        <f t="shared" si="0"/>
        <v>1</v>
      </c>
      <c r="F29" s="60">
        <f>VLOOKUP($A29,'Return Data'!$B$7:$R$2292,10,0)</f>
        <v>10.087999999999999</v>
      </c>
      <c r="G29" s="61">
        <f t="shared" si="1"/>
        <v>7</v>
      </c>
      <c r="H29" s="60">
        <f>VLOOKUP($A29,'Return Data'!$B$7:$R$2292,11,0)</f>
        <v>9.0589999999999993</v>
      </c>
      <c r="I29" s="61">
        <f t="shared" si="2"/>
        <v>1</v>
      </c>
      <c r="J29" s="60">
        <f>VLOOKUP($A29,'Return Data'!$B$7:$R$2292,12,0)</f>
        <v>7.2323000000000004</v>
      </c>
      <c r="K29" s="61">
        <f t="shared" si="3"/>
        <v>1</v>
      </c>
      <c r="L29" s="60">
        <f>VLOOKUP($A29,'Return Data'!$B$7:$R$2292,13,0)</f>
        <v>5.3479000000000001</v>
      </c>
      <c r="M29" s="61">
        <f t="shared" si="4"/>
        <v>2</v>
      </c>
      <c r="N29" s="60">
        <f>VLOOKUP($A29,'Return Data'!$B$7:$R$2292,17,0)</f>
        <v>4.6212</v>
      </c>
      <c r="O29" s="61">
        <f t="shared" si="5"/>
        <v>1</v>
      </c>
      <c r="P29" s="60">
        <f>VLOOKUP($A29,'Return Data'!$B$7:$R$2292,14,0)</f>
        <v>6.9721000000000002</v>
      </c>
      <c r="Q29" s="61">
        <f t="shared" si="6"/>
        <v>4</v>
      </c>
      <c r="R29" s="60">
        <f>VLOOKUP($A29,'Return Data'!$B$7:$R$2292,16,0)</f>
        <v>9.4057999999999993</v>
      </c>
      <c r="S29" s="62">
        <f t="shared" si="7"/>
        <v>2</v>
      </c>
    </row>
    <row r="30" spans="1:19" x14ac:dyDescent="0.3">
      <c r="A30" s="77" t="s">
        <v>1258</v>
      </c>
      <c r="B30" s="59">
        <f>VLOOKUP($A30,'Return Data'!$B$7:$R$2292,3,0)</f>
        <v>44942</v>
      </c>
      <c r="C30" s="60">
        <f>VLOOKUP($A30,'Return Data'!$B$7:$R$2292,4,0)</f>
        <v>70.598699999999994</v>
      </c>
      <c r="D30" s="60">
        <f>VLOOKUP($A30,'Return Data'!$B$7:$R$2292,9,0)</f>
        <v>6.8238000000000003</v>
      </c>
      <c r="E30" s="61">
        <f t="shared" si="0"/>
        <v>4</v>
      </c>
      <c r="F30" s="60">
        <f>VLOOKUP($A30,'Return Data'!$B$7:$R$2292,10,0)</f>
        <v>4.7252999999999998</v>
      </c>
      <c r="G30" s="61">
        <f t="shared" si="1"/>
        <v>23</v>
      </c>
      <c r="H30" s="60">
        <f>VLOOKUP($A30,'Return Data'!$B$7:$R$2292,11,0)</f>
        <v>7.2929000000000004</v>
      </c>
      <c r="I30" s="61">
        <f t="shared" si="2"/>
        <v>11</v>
      </c>
      <c r="J30" s="60">
        <f>VLOOKUP($A30,'Return Data'!$B$7:$R$2292,12,0)</f>
        <v>5.7656000000000001</v>
      </c>
      <c r="K30" s="61">
        <f t="shared" si="3"/>
        <v>6</v>
      </c>
      <c r="L30" s="60">
        <f>VLOOKUP($A30,'Return Data'!$B$7:$R$2292,13,0)</f>
        <v>4.1204000000000001</v>
      </c>
      <c r="M30" s="61">
        <f t="shared" si="4"/>
        <v>3</v>
      </c>
      <c r="N30" s="60">
        <f>VLOOKUP($A30,'Return Data'!$B$7:$R$2292,17,0)</f>
        <v>2.8597000000000001</v>
      </c>
      <c r="O30" s="61">
        <f t="shared" si="5"/>
        <v>17</v>
      </c>
      <c r="P30" s="60">
        <f>VLOOKUP($A30,'Return Data'!$B$7:$R$2292,14,0)</f>
        <v>5.3456999999999999</v>
      </c>
      <c r="Q30" s="61">
        <f t="shared" si="6"/>
        <v>20</v>
      </c>
      <c r="R30" s="60">
        <f>VLOOKUP($A30,'Return Data'!$B$7:$R$2292,16,0)</f>
        <v>8.0206999999999997</v>
      </c>
      <c r="S30" s="62">
        <f t="shared" si="7"/>
        <v>15</v>
      </c>
    </row>
    <row r="31" spans="1:19" x14ac:dyDescent="0.3">
      <c r="A31" s="77" t="s">
        <v>1260</v>
      </c>
      <c r="B31" s="59">
        <f>VLOOKUP($A31,'Return Data'!$B$7:$R$2292,3,0)</f>
        <v>44942</v>
      </c>
      <c r="C31" s="60">
        <f>VLOOKUP($A31,'Return Data'!$B$7:$R$2292,4,0)</f>
        <v>53.652200000000001</v>
      </c>
      <c r="D31" s="60">
        <f>VLOOKUP($A31,'Return Data'!$B$7:$R$2292,9,0)</f>
        <v>5.3681000000000001</v>
      </c>
      <c r="E31" s="61">
        <f t="shared" si="0"/>
        <v>13</v>
      </c>
      <c r="F31" s="60">
        <f>VLOOKUP($A31,'Return Data'!$B$7:$R$2292,10,0)</f>
        <v>7.8555999999999999</v>
      </c>
      <c r="G31" s="61">
        <f t="shared" si="1"/>
        <v>18</v>
      </c>
      <c r="H31" s="60">
        <f>VLOOKUP($A31,'Return Data'!$B$7:$R$2292,11,0)</f>
        <v>7.1814</v>
      </c>
      <c r="I31" s="61">
        <f t="shared" si="2"/>
        <v>12</v>
      </c>
      <c r="J31" s="60">
        <f>VLOOKUP($A31,'Return Data'!$B$7:$R$2292,12,0)</f>
        <v>5.2751999999999999</v>
      </c>
      <c r="K31" s="61">
        <f t="shared" si="3"/>
        <v>12</v>
      </c>
      <c r="L31" s="60">
        <f>VLOOKUP($A31,'Return Data'!$B$7:$R$2292,13,0)</f>
        <v>3.7321</v>
      </c>
      <c r="M31" s="61">
        <f t="shared" si="4"/>
        <v>7</v>
      </c>
      <c r="N31" s="60">
        <f>VLOOKUP($A31,'Return Data'!$B$7:$R$2292,17,0)</f>
        <v>3.2315</v>
      </c>
      <c r="O31" s="61">
        <f t="shared" si="5"/>
        <v>9</v>
      </c>
      <c r="P31" s="60">
        <f>VLOOKUP($A31,'Return Data'!$B$7:$R$2292,14,0)</f>
        <v>5.5879000000000003</v>
      </c>
      <c r="Q31" s="61">
        <f t="shared" si="6"/>
        <v>15</v>
      </c>
      <c r="R31" s="60">
        <f>VLOOKUP($A31,'Return Data'!$B$7:$R$2292,16,0)</f>
        <v>8.4109999999999996</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5.1632291666666665</v>
      </c>
      <c r="E33" s="83"/>
      <c r="F33" s="84">
        <f>AVERAGE(F8:F31)</f>
        <v>8.5428583333333332</v>
      </c>
      <c r="G33" s="83"/>
      <c r="H33" s="84">
        <f>AVERAGE(H8:H31)</f>
        <v>6.9603375000000014</v>
      </c>
      <c r="I33" s="83"/>
      <c r="J33" s="84">
        <f>AVERAGE(J8:J31)</f>
        <v>5.1091083333333325</v>
      </c>
      <c r="K33" s="83"/>
      <c r="L33" s="84">
        <f>AVERAGE(L8:L31)</f>
        <v>3.2613291666666666</v>
      </c>
      <c r="M33" s="83"/>
      <c r="N33" s="84">
        <f>AVERAGE(N8:N31)</f>
        <v>3.0137791666666662</v>
      </c>
      <c r="O33" s="83"/>
      <c r="P33" s="84">
        <f>AVERAGE(P8:P31)</f>
        <v>5.7359166666666672</v>
      </c>
      <c r="Q33" s="83"/>
      <c r="R33" s="84">
        <f>AVERAGE(R8:R31)</f>
        <v>7.9588041666666669</v>
      </c>
      <c r="S33" s="85"/>
    </row>
    <row r="34" spans="1:19" x14ac:dyDescent="0.3">
      <c r="A34" s="82" t="s">
        <v>28</v>
      </c>
      <c r="B34" s="83"/>
      <c r="C34" s="83"/>
      <c r="D34" s="84">
        <f>MIN(D8:D31)</f>
        <v>0</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8.2066999999999997</v>
      </c>
      <c r="E35" s="87"/>
      <c r="F35" s="88">
        <f>MAX(F8:F31)</f>
        <v>11.0326</v>
      </c>
      <c r="G35" s="87"/>
      <c r="H35" s="88">
        <f>MAX(H8:H31)</f>
        <v>9.0589999999999993</v>
      </c>
      <c r="I35" s="87"/>
      <c r="J35" s="88">
        <f>MAX(J8:J31)</f>
        <v>7.2323000000000004</v>
      </c>
      <c r="K35" s="87"/>
      <c r="L35" s="88">
        <f>MAX(L8:L31)</f>
        <v>5.5117000000000003</v>
      </c>
      <c r="M35" s="87"/>
      <c r="N35" s="88">
        <f>MAX(N8:N31)</f>
        <v>4.6212</v>
      </c>
      <c r="O35" s="87"/>
      <c r="P35" s="88">
        <f>MAX(P8:P31)</f>
        <v>7.5411999999999999</v>
      </c>
      <c r="Q35" s="87"/>
      <c r="R35" s="88">
        <f>MAX(R8:R31)</f>
        <v>9.5154999999999994</v>
      </c>
      <c r="S35" s="89"/>
    </row>
    <row r="36" spans="1:19" x14ac:dyDescent="0.3">
      <c r="A36" s="99" t="s">
        <v>429</v>
      </c>
    </row>
    <row r="37" spans="1:19" x14ac:dyDescent="0.3">
      <c r="A37" s="14" t="s">
        <v>340</v>
      </c>
    </row>
  </sheetData>
  <sheetProtection algorithmName="SHA-512" hashValue="UxBTFWp2LJIM4VkcQZDs/M7STqkpXOL5PMZd1BOi1Ss57KRFji9z4pcfDQ3+nUoxJTZeN1p5r8qHBEcIN8Rg5Q==" saltValue="1+mfXHki5P+nmlvIrXMml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1228</v>
      </c>
      <c r="B8" s="59">
        <f>VLOOKUP($A8,'Return Data'!$B$7:$R$2292,3,0)</f>
        <v>44942</v>
      </c>
      <c r="C8" s="60">
        <f>VLOOKUP($A8,'Return Data'!$B$7:$R$2292,4,0)</f>
        <v>67.393900000000002</v>
      </c>
      <c r="D8" s="60">
        <f>VLOOKUP($A8,'Return Data'!$B$7:$R$2292,9,0)</f>
        <v>5.8131000000000004</v>
      </c>
      <c r="E8" s="61">
        <f t="shared" ref="E8:E34" si="0">RANK(D8,D$8:D$34,0)</f>
        <v>6</v>
      </c>
      <c r="F8" s="60">
        <f>VLOOKUP($A8,'Return Data'!$B$7:$R$2292,10,0)</f>
        <v>8.9765999999999995</v>
      </c>
      <c r="G8" s="61">
        <f t="shared" ref="G8:G34" si="1">RANK(F8,F$8:F$34,0)</f>
        <v>12</v>
      </c>
      <c r="H8" s="60">
        <f>VLOOKUP($A8,'Return Data'!$B$7:$R$2292,11,0)</f>
        <v>6.0804999999999998</v>
      </c>
      <c r="I8" s="61">
        <f t="shared" ref="I8:I34" si="2">RANK(H8,H$8:H$34,0)</f>
        <v>19</v>
      </c>
      <c r="J8" s="60">
        <f>VLOOKUP($A8,'Return Data'!$B$7:$R$2292,12,0)</f>
        <v>3.6819999999999999</v>
      </c>
      <c r="K8" s="61">
        <f t="shared" ref="K8:K34" si="3">RANK(J8,J$8:J$34,0)</f>
        <v>23</v>
      </c>
      <c r="L8" s="60">
        <f>VLOOKUP($A8,'Return Data'!$B$7:$R$2292,13,0)</f>
        <v>2.4676999999999998</v>
      </c>
      <c r="M8" s="61">
        <f t="shared" ref="M8:M34" si="4">RANK(L8,L$8:L$34,0)</f>
        <v>15</v>
      </c>
      <c r="N8" s="60">
        <f>VLOOKUP($A8,'Return Data'!$B$7:$R$2292,17,0)</f>
        <v>3.0325000000000002</v>
      </c>
      <c r="O8" s="61">
        <f t="shared" ref="O8:O34" si="5">RANK(N8,N$8:N$34,0)</f>
        <v>5</v>
      </c>
      <c r="P8" s="60">
        <f>VLOOKUP($A8,'Return Data'!$B$7:$R$2292,14,0)</f>
        <v>5.8285999999999998</v>
      </c>
      <c r="Q8" s="61">
        <f t="shared" ref="Q8:Q34" si="6">RANK(P8,P$8:P$34,0)</f>
        <v>9</v>
      </c>
      <c r="R8" s="60">
        <f>VLOOKUP($A8,'Return Data'!$B$7:$R$2292,16,0)</f>
        <v>8.5401000000000007</v>
      </c>
      <c r="S8" s="62">
        <f t="shared" ref="S8:S34" si="7">RANK(R8,R$8:R$34,0)</f>
        <v>5</v>
      </c>
    </row>
    <row r="9" spans="1:19" x14ac:dyDescent="0.3">
      <c r="A9" s="77" t="s">
        <v>1231</v>
      </c>
      <c r="B9" s="59">
        <f>VLOOKUP($A9,'Return Data'!$B$7:$R$2292,3,0)</f>
        <v>44942</v>
      </c>
      <c r="C9" s="60">
        <f>VLOOKUP($A9,'Return Data'!$B$7:$R$2292,4,0)</f>
        <v>20.918600000000001</v>
      </c>
      <c r="D9" s="60">
        <f>VLOOKUP($A9,'Return Data'!$B$7:$R$2292,9,0)</f>
        <v>3.5794000000000001</v>
      </c>
      <c r="E9" s="61">
        <f t="shared" si="0"/>
        <v>22</v>
      </c>
      <c r="F9" s="60">
        <f>VLOOKUP($A9,'Return Data'!$B$7:$R$2292,10,0)</f>
        <v>5.8446999999999996</v>
      </c>
      <c r="G9" s="61">
        <f t="shared" si="1"/>
        <v>25</v>
      </c>
      <c r="H9" s="60">
        <f>VLOOKUP($A9,'Return Data'!$B$7:$R$2292,11,0)</f>
        <v>5.5007000000000001</v>
      </c>
      <c r="I9" s="61">
        <f t="shared" si="2"/>
        <v>22</v>
      </c>
      <c r="J9" s="60">
        <f>VLOOKUP($A9,'Return Data'!$B$7:$R$2292,12,0)</f>
        <v>4.1643999999999997</v>
      </c>
      <c r="K9" s="61">
        <f t="shared" si="3"/>
        <v>21</v>
      </c>
      <c r="L9" s="60">
        <f>VLOOKUP($A9,'Return Data'!$B$7:$R$2292,13,0)</f>
        <v>2.7456999999999998</v>
      </c>
      <c r="M9" s="61">
        <f t="shared" si="4"/>
        <v>12</v>
      </c>
      <c r="N9" s="60">
        <f>VLOOKUP($A9,'Return Data'!$B$7:$R$2292,17,0)</f>
        <v>2.5992999999999999</v>
      </c>
      <c r="O9" s="61">
        <f t="shared" si="5"/>
        <v>9</v>
      </c>
      <c r="P9" s="60">
        <f>VLOOKUP($A9,'Return Data'!$B$7:$R$2292,14,0)</f>
        <v>5.9725999999999999</v>
      </c>
      <c r="Q9" s="61">
        <f t="shared" si="6"/>
        <v>6</v>
      </c>
      <c r="R9" s="60">
        <f>VLOOKUP($A9,'Return Data'!$B$7:$R$2292,16,0)</f>
        <v>6.9469000000000003</v>
      </c>
      <c r="S9" s="62">
        <f t="shared" si="7"/>
        <v>19</v>
      </c>
    </row>
    <row r="10" spans="1:19" x14ac:dyDescent="0.3">
      <c r="A10" s="77" t="s">
        <v>1951</v>
      </c>
      <c r="B10" s="59">
        <f>VLOOKUP($A10,'Return Data'!$B$7:$R$2292,3,0)</f>
        <v>44942</v>
      </c>
      <c r="C10" s="60">
        <f>VLOOKUP($A10,'Return Data'!$B$7:$R$2292,4,0)</f>
        <v>34.8294</v>
      </c>
      <c r="D10" s="60">
        <f>VLOOKUP($A10,'Return Data'!$B$7:$R$2292,9,0)</f>
        <v>5.5601000000000003</v>
      </c>
      <c r="E10" s="61">
        <f t="shared" si="0"/>
        <v>7</v>
      </c>
      <c r="F10" s="60">
        <f>VLOOKUP($A10,'Return Data'!$B$7:$R$2292,10,0)</f>
        <v>8.6142000000000003</v>
      </c>
      <c r="G10" s="61">
        <f t="shared" si="1"/>
        <v>15</v>
      </c>
      <c r="H10" s="60">
        <f>VLOOKUP($A10,'Return Data'!$B$7:$R$2292,11,0)</f>
        <v>6.6289999999999996</v>
      </c>
      <c r="I10" s="61">
        <f t="shared" si="2"/>
        <v>14</v>
      </c>
      <c r="J10" s="60">
        <f>VLOOKUP($A10,'Return Data'!$B$7:$R$2292,12,0)</f>
        <v>4.5129999999999999</v>
      </c>
      <c r="K10" s="61">
        <f t="shared" si="3"/>
        <v>16</v>
      </c>
      <c r="L10" s="60">
        <f>VLOOKUP($A10,'Return Data'!$B$7:$R$2292,13,0)</f>
        <v>2.2843</v>
      </c>
      <c r="M10" s="61">
        <f t="shared" si="4"/>
        <v>17</v>
      </c>
      <c r="N10" s="60">
        <f>VLOOKUP($A10,'Return Data'!$B$7:$R$2292,17,0)</f>
        <v>2.1230000000000002</v>
      </c>
      <c r="O10" s="61">
        <f t="shared" si="5"/>
        <v>18</v>
      </c>
      <c r="P10" s="60">
        <f>VLOOKUP($A10,'Return Data'!$B$7:$R$2292,14,0)</f>
        <v>4.5411000000000001</v>
      </c>
      <c r="Q10" s="61">
        <f t="shared" si="6"/>
        <v>21</v>
      </c>
      <c r="R10" s="60">
        <f>VLOOKUP($A10,'Return Data'!$B$7:$R$2292,16,0)</f>
        <v>6.1712999999999996</v>
      </c>
      <c r="S10" s="62">
        <f t="shared" si="7"/>
        <v>24</v>
      </c>
    </row>
    <row r="11" spans="1:19" x14ac:dyDescent="0.3">
      <c r="A11" s="77" t="s">
        <v>1828</v>
      </c>
      <c r="B11" s="59">
        <f>VLOOKUP($A11,'Return Data'!$B$7:$R$2292,3,0)</f>
        <v>44942</v>
      </c>
      <c r="C11" s="60">
        <f>VLOOKUP($A11,'Return Data'!$B$7:$R$2292,4,0)</f>
        <v>63.220300000000002</v>
      </c>
      <c r="D11" s="60">
        <f>VLOOKUP($A11,'Return Data'!$B$7:$R$2292,9,0)</f>
        <v>6.2233999999999998</v>
      </c>
      <c r="E11" s="61">
        <f t="shared" si="0"/>
        <v>3</v>
      </c>
      <c r="F11" s="60">
        <f>VLOOKUP($A11,'Return Data'!$B$7:$R$2292,10,0)</f>
        <v>9.4549000000000003</v>
      </c>
      <c r="G11" s="61">
        <f t="shared" si="1"/>
        <v>10</v>
      </c>
      <c r="H11" s="60">
        <f>VLOOKUP($A11,'Return Data'!$B$7:$R$2292,11,0)</f>
        <v>6.2515999999999998</v>
      </c>
      <c r="I11" s="61">
        <f t="shared" si="2"/>
        <v>18</v>
      </c>
      <c r="J11" s="60">
        <f>VLOOKUP($A11,'Return Data'!$B$7:$R$2292,12,0)</f>
        <v>4.2996999999999996</v>
      </c>
      <c r="K11" s="61">
        <f t="shared" si="3"/>
        <v>19</v>
      </c>
      <c r="L11" s="60">
        <f>VLOOKUP($A11,'Return Data'!$B$7:$R$2292,13,0)</f>
        <v>2.93</v>
      </c>
      <c r="M11" s="61">
        <f t="shared" si="4"/>
        <v>8</v>
      </c>
      <c r="N11" s="60">
        <f>VLOOKUP($A11,'Return Data'!$B$7:$R$2292,17,0)</f>
        <v>2.5129999999999999</v>
      </c>
      <c r="O11" s="61">
        <f t="shared" si="5"/>
        <v>11</v>
      </c>
      <c r="P11" s="60">
        <f>VLOOKUP($A11,'Return Data'!$B$7:$R$2292,14,0)</f>
        <v>4.9002999999999997</v>
      </c>
      <c r="Q11" s="61">
        <f t="shared" si="6"/>
        <v>15</v>
      </c>
      <c r="R11" s="60">
        <f>VLOOKUP($A11,'Return Data'!$B$7:$R$2292,16,0)</f>
        <v>8.3230000000000004</v>
      </c>
      <c r="S11" s="62">
        <f t="shared" si="7"/>
        <v>7</v>
      </c>
    </row>
    <row r="12" spans="1:19" x14ac:dyDescent="0.3">
      <c r="A12" s="77" t="s">
        <v>813</v>
      </c>
      <c r="B12" s="59">
        <f>VLOOKUP($A12,'Return Data'!$B$7:$R$2292,3,0)</f>
        <v>44942</v>
      </c>
      <c r="C12" s="60">
        <f>VLOOKUP($A12,'Return Data'!$B$7:$R$2292,4,0)</f>
        <v>17.773199999999999</v>
      </c>
      <c r="D12" s="60">
        <f>VLOOKUP($A12,'Return Data'!$B$7:$R$2292,9,0)</f>
        <v>3.1884999999999999</v>
      </c>
      <c r="E12" s="61">
        <f t="shared" si="0"/>
        <v>25</v>
      </c>
      <c r="F12" s="60">
        <f>VLOOKUP($A12,'Return Data'!$B$7:$R$2292,10,0)</f>
        <v>10.388199999999999</v>
      </c>
      <c r="G12" s="61">
        <f t="shared" si="1"/>
        <v>7</v>
      </c>
      <c r="H12" s="60">
        <f>VLOOKUP($A12,'Return Data'!$B$7:$R$2292,11,0)</f>
        <v>7.6031000000000004</v>
      </c>
      <c r="I12" s="61">
        <f t="shared" si="2"/>
        <v>9</v>
      </c>
      <c r="J12" s="60">
        <f>VLOOKUP($A12,'Return Data'!$B$7:$R$2292,12,0)</f>
        <v>5.4631999999999996</v>
      </c>
      <c r="K12" s="61">
        <f t="shared" si="3"/>
        <v>9</v>
      </c>
      <c r="L12" s="60">
        <f>VLOOKUP($A12,'Return Data'!$B$7:$R$2292,13,0)</f>
        <v>1.0987</v>
      </c>
      <c r="M12" s="61">
        <f t="shared" si="4"/>
        <v>26</v>
      </c>
      <c r="N12" s="60">
        <f>VLOOKUP($A12,'Return Data'!$B$7:$R$2292,17,0)</f>
        <v>0.70899999999999996</v>
      </c>
      <c r="O12" s="61">
        <f t="shared" si="5"/>
        <v>26</v>
      </c>
      <c r="P12" s="60">
        <f>VLOOKUP($A12,'Return Data'!$B$7:$R$2292,14,0)</f>
        <v>4.1451000000000002</v>
      </c>
      <c r="Q12" s="61">
        <f t="shared" si="6"/>
        <v>24</v>
      </c>
      <c r="R12" s="60">
        <f>VLOOKUP($A12,'Return Data'!$B$7:$R$2292,16,0)</f>
        <v>7.1637000000000004</v>
      </c>
      <c r="S12" s="62">
        <f t="shared" si="7"/>
        <v>18</v>
      </c>
    </row>
    <row r="13" spans="1:19" x14ac:dyDescent="0.3">
      <c r="A13" s="77" t="s">
        <v>1233</v>
      </c>
      <c r="B13" s="59">
        <f>VLOOKUP($A13,'Return Data'!$B$7:$R$2292,3,0)</f>
        <v>44942</v>
      </c>
      <c r="C13" s="60">
        <f>VLOOKUP($A13,'Return Data'!$B$7:$R$2292,4,0)</f>
        <v>78.538499999999999</v>
      </c>
      <c r="D13" s="60">
        <f>VLOOKUP($A13,'Return Data'!$B$7:$R$2292,9,0)</f>
        <v>3.9470000000000001</v>
      </c>
      <c r="E13" s="61">
        <f t="shared" si="0"/>
        <v>21</v>
      </c>
      <c r="F13" s="60">
        <f>VLOOKUP($A13,'Return Data'!$B$7:$R$2292,10,0)</f>
        <v>8.0975999999999999</v>
      </c>
      <c r="G13" s="61">
        <f t="shared" si="1"/>
        <v>17</v>
      </c>
      <c r="H13" s="60">
        <f>VLOOKUP($A13,'Return Data'!$B$7:$R$2292,11,0)</f>
        <v>6.4096000000000002</v>
      </c>
      <c r="I13" s="61">
        <f t="shared" si="2"/>
        <v>17</v>
      </c>
      <c r="J13" s="60">
        <f>VLOOKUP($A13,'Return Data'!$B$7:$R$2292,12,0)</f>
        <v>4.6657999999999999</v>
      </c>
      <c r="K13" s="61">
        <f t="shared" si="3"/>
        <v>14</v>
      </c>
      <c r="L13" s="60">
        <f>VLOOKUP($A13,'Return Data'!$B$7:$R$2292,13,0)</f>
        <v>3.1334</v>
      </c>
      <c r="M13" s="61">
        <f t="shared" si="4"/>
        <v>6</v>
      </c>
      <c r="N13" s="60">
        <f>VLOOKUP($A13,'Return Data'!$B$7:$R$2292,17,0)</f>
        <v>3.22</v>
      </c>
      <c r="O13" s="61">
        <f t="shared" si="5"/>
        <v>4</v>
      </c>
      <c r="P13" s="60">
        <f>VLOOKUP($A13,'Return Data'!$B$7:$R$2292,14,0)</f>
        <v>6.3467000000000002</v>
      </c>
      <c r="Q13" s="61">
        <f t="shared" si="6"/>
        <v>4</v>
      </c>
      <c r="R13" s="60">
        <f>VLOOKUP($A13,'Return Data'!$B$7:$R$2292,16,0)</f>
        <v>9.2433999999999994</v>
      </c>
      <c r="S13" s="62">
        <f t="shared" si="7"/>
        <v>2</v>
      </c>
    </row>
    <row r="14" spans="1:19" x14ac:dyDescent="0.3">
      <c r="A14" s="77" t="s">
        <v>1235</v>
      </c>
      <c r="B14" s="59">
        <f>VLOOKUP($A14,'Return Data'!$B$7:$R$2292,3,0)</f>
        <v>44942</v>
      </c>
      <c r="C14" s="60">
        <f>VLOOKUP($A14,'Return Data'!$B$7:$R$2292,4,0)</f>
        <v>20.404599999999999</v>
      </c>
      <c r="D14" s="60">
        <f>VLOOKUP($A14,'Return Data'!$B$7:$R$2292,9,0)</f>
        <v>4.1228999999999996</v>
      </c>
      <c r="E14" s="61">
        <f t="shared" si="0"/>
        <v>17</v>
      </c>
      <c r="F14" s="60">
        <f>VLOOKUP($A14,'Return Data'!$B$7:$R$2292,10,0)</f>
        <v>8.8401999999999994</v>
      </c>
      <c r="G14" s="61">
        <f t="shared" si="1"/>
        <v>13</v>
      </c>
      <c r="H14" s="60">
        <f>VLOOKUP($A14,'Return Data'!$B$7:$R$2292,11,0)</f>
        <v>7.1044</v>
      </c>
      <c r="I14" s="61">
        <f t="shared" si="2"/>
        <v>12</v>
      </c>
      <c r="J14" s="60">
        <f>VLOOKUP($A14,'Return Data'!$B$7:$R$2292,12,0)</f>
        <v>4.5903999999999998</v>
      </c>
      <c r="K14" s="61">
        <f t="shared" si="3"/>
        <v>15</v>
      </c>
      <c r="L14" s="60">
        <f>VLOOKUP($A14,'Return Data'!$B$7:$R$2292,13,0)</f>
        <v>3.0209000000000001</v>
      </c>
      <c r="M14" s="61">
        <f t="shared" si="4"/>
        <v>7</v>
      </c>
      <c r="N14" s="60">
        <f>VLOOKUP($A14,'Return Data'!$B$7:$R$2292,17,0)</f>
        <v>3.7711000000000001</v>
      </c>
      <c r="O14" s="61">
        <f t="shared" si="5"/>
        <v>3</v>
      </c>
      <c r="P14" s="60">
        <f>VLOOKUP($A14,'Return Data'!$B$7:$R$2292,14,0)</f>
        <v>6.9004000000000003</v>
      </c>
      <c r="Q14" s="61">
        <f t="shared" si="6"/>
        <v>1</v>
      </c>
      <c r="R14" s="60">
        <f>VLOOKUP($A14,'Return Data'!$B$7:$R$2292,16,0)</f>
        <v>8.3149999999999995</v>
      </c>
      <c r="S14" s="62">
        <f t="shared" si="7"/>
        <v>8</v>
      </c>
    </row>
    <row r="15" spans="1:19" x14ac:dyDescent="0.3">
      <c r="A15" s="77" t="s">
        <v>1236</v>
      </c>
      <c r="B15" s="59">
        <f>VLOOKUP($A15,'Return Data'!$B$7:$R$2292,3,0)</f>
        <v>44942</v>
      </c>
      <c r="C15" s="60">
        <f>VLOOKUP($A15,'Return Data'!$B$7:$R$2292,4,0)</f>
        <v>50.005499999999998</v>
      </c>
      <c r="D15" s="60">
        <f>VLOOKUP($A15,'Return Data'!$B$7:$R$2292,9,0)</f>
        <v>4.2583000000000002</v>
      </c>
      <c r="E15" s="61">
        <f t="shared" si="0"/>
        <v>14</v>
      </c>
      <c r="F15" s="60">
        <f>VLOOKUP($A15,'Return Data'!$B$7:$R$2292,10,0)</f>
        <v>8.5447000000000006</v>
      </c>
      <c r="G15" s="61">
        <f t="shared" si="1"/>
        <v>16</v>
      </c>
      <c r="H15" s="60">
        <f>VLOOKUP($A15,'Return Data'!$B$7:$R$2292,11,0)</f>
        <v>5.3887999999999998</v>
      </c>
      <c r="I15" s="61">
        <f t="shared" si="2"/>
        <v>23</v>
      </c>
      <c r="J15" s="60">
        <f>VLOOKUP($A15,'Return Data'!$B$7:$R$2292,12,0)</f>
        <v>3.9085999999999999</v>
      </c>
      <c r="K15" s="61">
        <f t="shared" si="3"/>
        <v>22</v>
      </c>
      <c r="L15" s="60">
        <f>VLOOKUP($A15,'Return Data'!$B$7:$R$2292,13,0)</f>
        <v>2.8794</v>
      </c>
      <c r="M15" s="61">
        <f t="shared" si="4"/>
        <v>10</v>
      </c>
      <c r="N15" s="60">
        <f>VLOOKUP($A15,'Return Data'!$B$7:$R$2292,17,0)</f>
        <v>2.7315999999999998</v>
      </c>
      <c r="O15" s="61">
        <f t="shared" si="5"/>
        <v>7</v>
      </c>
      <c r="P15" s="60">
        <f>VLOOKUP($A15,'Return Data'!$B$7:$R$2292,14,0)</f>
        <v>4.4409000000000001</v>
      </c>
      <c r="Q15" s="61">
        <f t="shared" si="6"/>
        <v>23</v>
      </c>
      <c r="R15" s="60">
        <f>VLOOKUP($A15,'Return Data'!$B$7:$R$2292,16,0)</f>
        <v>7.9176000000000002</v>
      </c>
      <c r="S15" s="62">
        <f t="shared" si="7"/>
        <v>12</v>
      </c>
    </row>
    <row r="16" spans="1:19" x14ac:dyDescent="0.3">
      <c r="A16" s="77" t="s">
        <v>1238</v>
      </c>
      <c r="B16" s="59">
        <f>VLOOKUP($A16,'Return Data'!$B$7:$R$2292,3,0)</f>
        <v>44942</v>
      </c>
      <c r="C16" s="60">
        <f>VLOOKUP($A16,'Return Data'!$B$7:$R$2292,4,0)</f>
        <v>45.838900000000002</v>
      </c>
      <c r="D16" s="60">
        <f>VLOOKUP($A16,'Return Data'!$B$7:$R$2292,9,0)</f>
        <v>5.8830999999999998</v>
      </c>
      <c r="E16" s="61">
        <f t="shared" si="0"/>
        <v>5</v>
      </c>
      <c r="F16" s="60">
        <f>VLOOKUP($A16,'Return Data'!$B$7:$R$2292,10,0)</f>
        <v>9.4182000000000006</v>
      </c>
      <c r="G16" s="61">
        <f t="shared" si="1"/>
        <v>11</v>
      </c>
      <c r="H16" s="60">
        <f>VLOOKUP($A16,'Return Data'!$B$7:$R$2292,11,0)</f>
        <v>6.5968999999999998</v>
      </c>
      <c r="I16" s="61">
        <f t="shared" si="2"/>
        <v>15</v>
      </c>
      <c r="J16" s="60">
        <f>VLOOKUP($A16,'Return Data'!$B$7:$R$2292,12,0)</f>
        <v>4.7065000000000001</v>
      </c>
      <c r="K16" s="61">
        <f t="shared" si="3"/>
        <v>13</v>
      </c>
      <c r="L16" s="60">
        <f>VLOOKUP($A16,'Return Data'!$B$7:$R$2292,13,0)</f>
        <v>2.4773999999999998</v>
      </c>
      <c r="M16" s="61">
        <f t="shared" si="4"/>
        <v>14</v>
      </c>
      <c r="N16" s="60">
        <f>VLOOKUP($A16,'Return Data'!$B$7:$R$2292,17,0)</f>
        <v>2.4</v>
      </c>
      <c r="O16" s="61">
        <f t="shared" si="5"/>
        <v>12</v>
      </c>
      <c r="P16" s="60">
        <f>VLOOKUP($A16,'Return Data'!$B$7:$R$2292,14,0)</f>
        <v>4.9471999999999996</v>
      </c>
      <c r="Q16" s="61">
        <f t="shared" si="6"/>
        <v>14</v>
      </c>
      <c r="R16" s="60">
        <f>VLOOKUP($A16,'Return Data'!$B$7:$R$2292,16,0)</f>
        <v>7.3407999999999998</v>
      </c>
      <c r="S16" s="62">
        <f t="shared" si="7"/>
        <v>16</v>
      </c>
    </row>
    <row r="17" spans="1:19" x14ac:dyDescent="0.3">
      <c r="A17" s="102" t="s">
        <v>2050</v>
      </c>
      <c r="B17" s="59">
        <f>VLOOKUP($A17,'Return Data'!$B$7:$R$2292,3,0)</f>
        <v>44942</v>
      </c>
      <c r="C17" s="60">
        <f>VLOOKUP($A17,'Return Data'!$B$7:$R$2292,4,0)</f>
        <v>56.068300000000001</v>
      </c>
      <c r="D17" s="60">
        <f>VLOOKUP($A17,'Return Data'!$B$7:$R$2292,9,0)</f>
        <v>4.2023000000000001</v>
      </c>
      <c r="E17" s="61">
        <f t="shared" si="0"/>
        <v>15</v>
      </c>
      <c r="F17" s="60">
        <f>VLOOKUP($A17,'Return Data'!$B$7:$R$2292,10,0)</f>
        <v>6.1866000000000003</v>
      </c>
      <c r="G17" s="61">
        <f t="shared" si="1"/>
        <v>24</v>
      </c>
      <c r="H17" s="60">
        <f>VLOOKUP($A17,'Return Data'!$B$7:$R$2292,11,0)</f>
        <v>5.7427000000000001</v>
      </c>
      <c r="I17" s="61">
        <f t="shared" si="2"/>
        <v>20</v>
      </c>
      <c r="J17" s="60">
        <f>VLOOKUP($A17,'Return Data'!$B$7:$R$2292,12,0)</f>
        <v>4.2991000000000001</v>
      </c>
      <c r="K17" s="61">
        <f t="shared" si="3"/>
        <v>20</v>
      </c>
      <c r="L17" s="60">
        <f>VLOOKUP($A17,'Return Data'!$B$7:$R$2292,13,0)</f>
        <v>2.7707999999999999</v>
      </c>
      <c r="M17" s="61">
        <f t="shared" si="4"/>
        <v>11</v>
      </c>
      <c r="N17" s="60">
        <f>VLOOKUP($A17,'Return Data'!$B$7:$R$2292,17,0)</f>
        <v>1.6446000000000001</v>
      </c>
      <c r="O17" s="61">
        <f t="shared" si="5"/>
        <v>21</v>
      </c>
      <c r="P17" s="60">
        <f>VLOOKUP($A17,'Return Data'!$B$7:$R$2292,14,0)</f>
        <v>4.6585000000000001</v>
      </c>
      <c r="Q17" s="61">
        <f t="shared" si="6"/>
        <v>18</v>
      </c>
      <c r="R17" s="60">
        <f>VLOOKUP($A17,'Return Data'!$B$7:$R$2292,16,0)</f>
        <v>7.8487</v>
      </c>
      <c r="S17" s="62">
        <f t="shared" si="7"/>
        <v>14</v>
      </c>
    </row>
    <row r="18" spans="1:19" x14ac:dyDescent="0.3">
      <c r="A18" s="77" t="s">
        <v>814</v>
      </c>
      <c r="B18" s="59">
        <f>VLOOKUP($A18,'Return Data'!$B$7:$R$2292,3,0)</f>
        <v>44942</v>
      </c>
      <c r="C18" s="60">
        <f>VLOOKUP($A18,'Return Data'!$B$7:$R$2292,4,0)</f>
        <v>19.995100000000001</v>
      </c>
      <c r="D18" s="60">
        <f>VLOOKUP($A18,'Return Data'!$B$7:$R$2292,9,0)</f>
        <v>3.4548999999999999</v>
      </c>
      <c r="E18" s="61">
        <f t="shared" si="0"/>
        <v>24</v>
      </c>
      <c r="F18" s="60">
        <f>VLOOKUP($A18,'Return Data'!$B$7:$R$2292,10,0)</f>
        <v>10.453799999999999</v>
      </c>
      <c r="G18" s="61">
        <f t="shared" si="1"/>
        <v>5</v>
      </c>
      <c r="H18" s="60">
        <f>VLOOKUP($A18,'Return Data'!$B$7:$R$2292,11,0)</f>
        <v>7.9245000000000001</v>
      </c>
      <c r="I18" s="61">
        <f t="shared" si="2"/>
        <v>7</v>
      </c>
      <c r="J18" s="60">
        <f>VLOOKUP($A18,'Return Data'!$B$7:$R$2292,12,0)</f>
        <v>5.5540000000000003</v>
      </c>
      <c r="K18" s="61">
        <f t="shared" si="3"/>
        <v>8</v>
      </c>
      <c r="L18" s="60">
        <f>VLOOKUP($A18,'Return Data'!$B$7:$R$2292,13,0)</f>
        <v>2.1116000000000001</v>
      </c>
      <c r="M18" s="61">
        <f t="shared" si="4"/>
        <v>20</v>
      </c>
      <c r="N18" s="60">
        <f>VLOOKUP($A18,'Return Data'!$B$7:$R$2292,17,0)</f>
        <v>2.3418000000000001</v>
      </c>
      <c r="O18" s="61">
        <f t="shared" si="5"/>
        <v>13</v>
      </c>
      <c r="P18" s="60">
        <f>VLOOKUP($A18,'Return Data'!$B$7:$R$2292,14,0)</f>
        <v>5.8910999999999998</v>
      </c>
      <c r="Q18" s="61">
        <f t="shared" si="6"/>
        <v>8</v>
      </c>
      <c r="R18" s="60">
        <f>VLOOKUP($A18,'Return Data'!$B$7:$R$2292,16,0)</f>
        <v>8.6515000000000004</v>
      </c>
      <c r="S18" s="62">
        <f t="shared" si="7"/>
        <v>4</v>
      </c>
    </row>
    <row r="19" spans="1:19" x14ac:dyDescent="0.3">
      <c r="A19" s="77" t="s">
        <v>1240</v>
      </c>
      <c r="B19" s="59">
        <f>VLOOKUP($A19,'Return Data'!$B$7:$R$2292,3,0)</f>
        <v>44942</v>
      </c>
      <c r="C19" s="60">
        <f>VLOOKUP($A19,'Return Data'!$B$7:$R$2292,4,0)</f>
        <v>84.021299999999997</v>
      </c>
      <c r="D19" s="60">
        <f>VLOOKUP($A19,'Return Data'!$B$7:$R$2292,9,0)</f>
        <v>4.3292000000000002</v>
      </c>
      <c r="E19" s="61">
        <f t="shared" si="0"/>
        <v>12</v>
      </c>
      <c r="F19" s="60">
        <f>VLOOKUP($A19,'Return Data'!$B$7:$R$2292,10,0)</f>
        <v>6.5132000000000003</v>
      </c>
      <c r="G19" s="61">
        <f t="shared" si="1"/>
        <v>23</v>
      </c>
      <c r="H19" s="60">
        <f>VLOOKUP($A19,'Return Data'!$B$7:$R$2292,11,0)</f>
        <v>8.4540000000000006</v>
      </c>
      <c r="I19" s="61">
        <f t="shared" si="2"/>
        <v>3</v>
      </c>
      <c r="J19" s="60">
        <f>VLOOKUP($A19,'Return Data'!$B$7:$R$2292,12,0)</f>
        <v>6.056</v>
      </c>
      <c r="K19" s="61">
        <f t="shared" si="3"/>
        <v>5</v>
      </c>
      <c r="L19" s="60">
        <f>VLOOKUP($A19,'Return Data'!$B$7:$R$2292,13,0)</f>
        <v>4.9048999999999996</v>
      </c>
      <c r="M19" s="61">
        <f t="shared" si="4"/>
        <v>1</v>
      </c>
      <c r="N19" s="60">
        <f>VLOOKUP($A19,'Return Data'!$B$7:$R$2292,17,0)</f>
        <v>3.8812000000000002</v>
      </c>
      <c r="O19" s="61">
        <f t="shared" si="5"/>
        <v>2</v>
      </c>
      <c r="P19" s="60">
        <f>VLOOKUP($A19,'Return Data'!$B$7:$R$2292,14,0)</f>
        <v>6.7706</v>
      </c>
      <c r="Q19" s="61">
        <f t="shared" si="6"/>
        <v>2</v>
      </c>
      <c r="R19" s="60">
        <f>VLOOKUP($A19,'Return Data'!$B$7:$R$2292,16,0)</f>
        <v>9.5109999999999992</v>
      </c>
      <c r="S19" s="62">
        <f t="shared" si="7"/>
        <v>1</v>
      </c>
    </row>
    <row r="20" spans="1:19" x14ac:dyDescent="0.3">
      <c r="A20" s="77" t="s">
        <v>1242</v>
      </c>
      <c r="B20" s="59">
        <f>VLOOKUP($A20,'Return Data'!$B$7:$R$2292,3,0)</f>
        <v>0</v>
      </c>
      <c r="C20" s="60">
        <f>VLOOKUP($A20,'Return Data'!$B$7:$R$2292,4,0)</f>
        <v>0</v>
      </c>
      <c r="D20" s="60">
        <f>VLOOKUP($A20,'Return Data'!$B$7:$R$2292,9,0)</f>
        <v>0</v>
      </c>
      <c r="E20" s="61">
        <f t="shared" si="0"/>
        <v>27</v>
      </c>
      <c r="F20" s="60">
        <f>VLOOKUP($A20,'Return Data'!$B$7:$R$2292,10,0)</f>
        <v>0</v>
      </c>
      <c r="G20" s="61">
        <f t="shared" si="1"/>
        <v>27</v>
      </c>
      <c r="H20" s="60">
        <f>VLOOKUP($A20,'Return Data'!$B$7:$R$2292,11,0)</f>
        <v>0</v>
      </c>
      <c r="I20" s="61">
        <f t="shared" si="2"/>
        <v>27</v>
      </c>
      <c r="J20" s="60">
        <f>VLOOKUP($A20,'Return Data'!$B$7:$R$2292,12,0)</f>
        <v>0</v>
      </c>
      <c r="K20" s="61">
        <f t="shared" si="3"/>
        <v>27</v>
      </c>
      <c r="L20" s="60">
        <f>VLOOKUP($A20,'Return Data'!$B$7:$R$2292,13,0)</f>
        <v>0</v>
      </c>
      <c r="M20" s="61">
        <f t="shared" si="4"/>
        <v>27</v>
      </c>
      <c r="N20" s="60">
        <f>VLOOKUP($A20,'Return Data'!$B$7:$R$2292,17,0)</f>
        <v>0</v>
      </c>
      <c r="O20" s="61">
        <f t="shared" si="5"/>
        <v>27</v>
      </c>
      <c r="P20" s="60">
        <f>VLOOKUP($A20,'Return Data'!$B$7:$R$2292,14,0)</f>
        <v>0</v>
      </c>
      <c r="Q20" s="61">
        <f t="shared" si="6"/>
        <v>27</v>
      </c>
      <c r="R20" s="60">
        <f>VLOOKUP($A20,'Return Data'!$B$7:$R$2292,16,0)</f>
        <v>0</v>
      </c>
      <c r="S20" s="62">
        <f t="shared" si="7"/>
        <v>27</v>
      </c>
    </row>
    <row r="21" spans="1:19" x14ac:dyDescent="0.3">
      <c r="A21" s="109" t="s">
        <v>817</v>
      </c>
      <c r="B21" s="59">
        <f>VLOOKUP($A21,'Return Data'!$B$7:$R$2292,3,0)</f>
        <v>44942</v>
      </c>
      <c r="C21" s="60">
        <f>VLOOKUP($A21,'Return Data'!$B$7:$R$2292,4,0)</f>
        <v>37.017899999999997</v>
      </c>
      <c r="D21" s="60">
        <f>VLOOKUP($A21,'Return Data'!$B$7:$R$2292,9,0)</f>
        <v>3.1284999999999998</v>
      </c>
      <c r="E21" s="61">
        <f t="shared" si="0"/>
        <v>26</v>
      </c>
      <c r="F21" s="60">
        <f>VLOOKUP($A21,'Return Data'!$B$7:$R$2292,10,0)</f>
        <v>10.4375</v>
      </c>
      <c r="G21" s="61">
        <f t="shared" si="1"/>
        <v>6</v>
      </c>
      <c r="H21" s="60">
        <f>VLOOKUP($A21,'Return Data'!$B$7:$R$2292,11,0)</f>
        <v>7.9249999999999998</v>
      </c>
      <c r="I21" s="61">
        <f t="shared" si="2"/>
        <v>6</v>
      </c>
      <c r="J21" s="60">
        <f>VLOOKUP($A21,'Return Data'!$B$7:$R$2292,12,0)</f>
        <v>5.6539999999999999</v>
      </c>
      <c r="K21" s="61">
        <f t="shared" si="3"/>
        <v>7</v>
      </c>
      <c r="L21" s="60">
        <f>VLOOKUP($A21,'Return Data'!$B$7:$R$2292,13,0)</f>
        <v>1.6682999999999999</v>
      </c>
      <c r="M21" s="61">
        <f t="shared" si="4"/>
        <v>24</v>
      </c>
      <c r="N21" s="60">
        <f>VLOOKUP($A21,'Return Data'!$B$7:$R$2292,17,0)</f>
        <v>1.6372</v>
      </c>
      <c r="O21" s="61">
        <f t="shared" si="5"/>
        <v>22</v>
      </c>
      <c r="P21" s="60">
        <f>VLOOKUP($A21,'Return Data'!$B$7:$R$2292,14,0)</f>
        <v>5.3059000000000003</v>
      </c>
      <c r="Q21" s="61">
        <f t="shared" si="6"/>
        <v>10</v>
      </c>
      <c r="R21" s="60">
        <f>VLOOKUP($A21,'Return Data'!$B$7:$R$2292,16,0)</f>
        <v>6.4717000000000002</v>
      </c>
      <c r="S21" s="62">
        <f t="shared" si="7"/>
        <v>22</v>
      </c>
    </row>
    <row r="22" spans="1:19" x14ac:dyDescent="0.3">
      <c r="A22" s="77" t="s">
        <v>1245</v>
      </c>
      <c r="B22" s="59">
        <f>VLOOKUP($A22,'Return Data'!$B$7:$R$2292,3,0)</f>
        <v>44942</v>
      </c>
      <c r="C22" s="60">
        <f>VLOOKUP($A22,'Return Data'!$B$7:$R$2292,4,0)</f>
        <v>29.061299999999999</v>
      </c>
      <c r="D22" s="60">
        <f>VLOOKUP($A22,'Return Data'!$B$7:$R$2292,9,0)</f>
        <v>6.5674999999999999</v>
      </c>
      <c r="E22" s="61">
        <f t="shared" si="0"/>
        <v>2</v>
      </c>
      <c r="F22" s="60">
        <f>VLOOKUP($A22,'Return Data'!$B$7:$R$2292,10,0)</f>
        <v>9.4716000000000005</v>
      </c>
      <c r="G22" s="61">
        <f t="shared" si="1"/>
        <v>9</v>
      </c>
      <c r="H22" s="60">
        <f>VLOOKUP($A22,'Return Data'!$B$7:$R$2292,11,0)</f>
        <v>5.6509999999999998</v>
      </c>
      <c r="I22" s="61">
        <f t="shared" si="2"/>
        <v>21</v>
      </c>
      <c r="J22" s="60">
        <f>VLOOKUP($A22,'Return Data'!$B$7:$R$2292,12,0)</f>
        <v>3.2681</v>
      </c>
      <c r="K22" s="61">
        <f t="shared" si="3"/>
        <v>25</v>
      </c>
      <c r="L22" s="60">
        <f>VLOOKUP($A22,'Return Data'!$B$7:$R$2292,13,0)</f>
        <v>2.0413999999999999</v>
      </c>
      <c r="M22" s="61">
        <f t="shared" si="4"/>
        <v>22</v>
      </c>
      <c r="N22" s="60">
        <f>VLOOKUP($A22,'Return Data'!$B$7:$R$2292,17,0)</f>
        <v>2.2261000000000002</v>
      </c>
      <c r="O22" s="61">
        <f t="shared" si="5"/>
        <v>16</v>
      </c>
      <c r="P22" s="60">
        <f>VLOOKUP($A22,'Return Data'!$B$7:$R$2292,14,0)</f>
        <v>5.9272</v>
      </c>
      <c r="Q22" s="61">
        <f t="shared" si="6"/>
        <v>7</v>
      </c>
      <c r="R22" s="60">
        <f>VLOOKUP($A22,'Return Data'!$B$7:$R$2292,16,0)</f>
        <v>7.8493000000000004</v>
      </c>
      <c r="S22" s="62">
        <f t="shared" si="7"/>
        <v>13</v>
      </c>
    </row>
    <row r="23" spans="1:19" x14ac:dyDescent="0.3">
      <c r="A23" s="77" t="s">
        <v>1246</v>
      </c>
      <c r="B23" s="59">
        <f>VLOOKUP($A23,'Return Data'!$B$7:$R$2292,3,0)</f>
        <v>44942</v>
      </c>
      <c r="C23" s="60">
        <f>VLOOKUP($A23,'Return Data'!$B$7:$R$2292,4,0)</f>
        <v>2343.2635</v>
      </c>
      <c r="D23" s="60">
        <f>VLOOKUP($A23,'Return Data'!$B$7:$R$2292,9,0)</f>
        <v>4.8681999999999999</v>
      </c>
      <c r="E23" s="61">
        <f t="shared" si="0"/>
        <v>10</v>
      </c>
      <c r="F23" s="60">
        <f>VLOOKUP($A23,'Return Data'!$B$7:$R$2292,10,0)</f>
        <v>7.7801999999999998</v>
      </c>
      <c r="G23" s="61">
        <f t="shared" si="1"/>
        <v>18</v>
      </c>
      <c r="H23" s="60">
        <f>VLOOKUP($A23,'Return Data'!$B$7:$R$2292,11,0)</f>
        <v>4.9714999999999998</v>
      </c>
      <c r="I23" s="61">
        <f t="shared" si="2"/>
        <v>24</v>
      </c>
      <c r="J23" s="60">
        <f>VLOOKUP($A23,'Return Data'!$B$7:$R$2292,12,0)</f>
        <v>4.3765000000000001</v>
      </c>
      <c r="K23" s="61">
        <f t="shared" si="3"/>
        <v>18</v>
      </c>
      <c r="L23" s="60">
        <f>VLOOKUP($A23,'Return Data'!$B$7:$R$2292,13,0)</f>
        <v>3.3066</v>
      </c>
      <c r="M23" s="61">
        <f t="shared" si="4"/>
        <v>4</v>
      </c>
      <c r="N23" s="60">
        <f>VLOOKUP($A23,'Return Data'!$B$7:$R$2292,17,0)</f>
        <v>1.8722000000000001</v>
      </c>
      <c r="O23" s="61">
        <f t="shared" si="5"/>
        <v>20</v>
      </c>
      <c r="P23" s="60">
        <f>VLOOKUP($A23,'Return Data'!$B$7:$R$2292,14,0)</f>
        <v>3.8685</v>
      </c>
      <c r="Q23" s="61">
        <f t="shared" si="6"/>
        <v>25</v>
      </c>
      <c r="R23" s="60">
        <f>VLOOKUP($A23,'Return Data'!$B$7:$R$2292,16,0)</f>
        <v>5.8632</v>
      </c>
      <c r="S23" s="62">
        <f t="shared" si="7"/>
        <v>25</v>
      </c>
    </row>
    <row r="24" spans="1:19" x14ac:dyDescent="0.3">
      <c r="A24" s="77" t="s">
        <v>1249</v>
      </c>
      <c r="B24" s="59">
        <f>VLOOKUP($A24,'Return Data'!$B$7:$R$2292,3,0)</f>
        <v>44942</v>
      </c>
      <c r="C24" s="60">
        <f>VLOOKUP($A24,'Return Data'!$B$7:$R$2292,4,0)</f>
        <v>80.493899999999996</v>
      </c>
      <c r="D24" s="60">
        <f>VLOOKUP($A24,'Return Data'!$B$7:$R$2292,9,0)</f>
        <v>4.2808999999999999</v>
      </c>
      <c r="E24" s="61">
        <f t="shared" si="0"/>
        <v>13</v>
      </c>
      <c r="F24" s="60">
        <f>VLOOKUP($A24,'Return Data'!$B$7:$R$2292,10,0)</f>
        <v>7.4530000000000003</v>
      </c>
      <c r="G24" s="61">
        <f t="shared" si="1"/>
        <v>20</v>
      </c>
      <c r="H24" s="60">
        <f>VLOOKUP($A24,'Return Data'!$B$7:$R$2292,11,0)</f>
        <v>7.5613000000000001</v>
      </c>
      <c r="I24" s="61">
        <f t="shared" si="2"/>
        <v>10</v>
      </c>
      <c r="J24" s="60">
        <f>VLOOKUP($A24,'Return Data'!$B$7:$R$2292,12,0)</f>
        <v>4.9207000000000001</v>
      </c>
      <c r="K24" s="61">
        <f t="shared" si="3"/>
        <v>11</v>
      </c>
      <c r="L24" s="60">
        <f>VLOOKUP($A24,'Return Data'!$B$7:$R$2292,13,0)</f>
        <v>2.9142000000000001</v>
      </c>
      <c r="M24" s="61">
        <f t="shared" si="4"/>
        <v>9</v>
      </c>
      <c r="N24" s="60">
        <f>VLOOKUP($A24,'Return Data'!$B$7:$R$2292,17,0)</f>
        <v>2.524</v>
      </c>
      <c r="O24" s="61">
        <f t="shared" si="5"/>
        <v>10</v>
      </c>
      <c r="P24" s="60">
        <f>VLOOKUP($A24,'Return Data'!$B$7:$R$2292,14,0)</f>
        <v>6.0271999999999997</v>
      </c>
      <c r="Q24" s="61">
        <f t="shared" si="6"/>
        <v>5</v>
      </c>
      <c r="R24" s="60">
        <f>VLOOKUP($A24,'Return Data'!$B$7:$R$2292,16,0)</f>
        <v>9.0527999999999995</v>
      </c>
      <c r="S24" s="62">
        <f t="shared" si="7"/>
        <v>3</v>
      </c>
    </row>
    <row r="25" spans="1:19" x14ac:dyDescent="0.3">
      <c r="A25" s="77" t="s">
        <v>1251</v>
      </c>
      <c r="B25" s="59">
        <f>VLOOKUP($A25,'Return Data'!$B$7:$R$2292,3,0)</f>
        <v>44942</v>
      </c>
      <c r="C25" s="60">
        <f>VLOOKUP($A25,'Return Data'!$B$7:$R$2292,4,0)</f>
        <v>50.154200000000003</v>
      </c>
      <c r="D25" s="60">
        <f>VLOOKUP($A25,'Return Data'!$B$7:$R$2292,9,0)</f>
        <v>3.9525000000000001</v>
      </c>
      <c r="E25" s="61">
        <f t="shared" si="0"/>
        <v>20</v>
      </c>
      <c r="F25" s="60">
        <f>VLOOKUP($A25,'Return Data'!$B$7:$R$2292,10,0)</f>
        <v>6.7558999999999996</v>
      </c>
      <c r="G25" s="61">
        <f t="shared" si="1"/>
        <v>22</v>
      </c>
      <c r="H25" s="60">
        <f>VLOOKUP($A25,'Return Data'!$B$7:$R$2292,11,0)</f>
        <v>4.1909000000000001</v>
      </c>
      <c r="I25" s="61">
        <f t="shared" si="2"/>
        <v>26</v>
      </c>
      <c r="J25" s="60">
        <f>VLOOKUP($A25,'Return Data'!$B$7:$R$2292,12,0)</f>
        <v>3.0457999999999998</v>
      </c>
      <c r="K25" s="61">
        <f t="shared" si="3"/>
        <v>26</v>
      </c>
      <c r="L25" s="60">
        <f>VLOOKUP($A25,'Return Data'!$B$7:$R$2292,13,0)</f>
        <v>2.1625000000000001</v>
      </c>
      <c r="M25" s="61">
        <f t="shared" si="4"/>
        <v>19</v>
      </c>
      <c r="N25" s="60">
        <f>VLOOKUP($A25,'Return Data'!$B$7:$R$2292,17,0)</f>
        <v>2.1837</v>
      </c>
      <c r="O25" s="61">
        <f t="shared" si="5"/>
        <v>17</v>
      </c>
      <c r="P25" s="60">
        <f>VLOOKUP($A25,'Return Data'!$B$7:$R$2292,14,0)</f>
        <v>4.8765999999999998</v>
      </c>
      <c r="Q25" s="61">
        <f t="shared" si="6"/>
        <v>16</v>
      </c>
      <c r="R25" s="60">
        <f>VLOOKUP($A25,'Return Data'!$B$7:$R$2292,16,0)</f>
        <v>7.2145000000000001</v>
      </c>
      <c r="S25" s="62">
        <f t="shared" si="7"/>
        <v>17</v>
      </c>
    </row>
    <row r="26" spans="1:19" x14ac:dyDescent="0.3">
      <c r="A26" s="77" t="s">
        <v>2000</v>
      </c>
      <c r="B26" s="59">
        <f>VLOOKUP($A26,'Return Data'!$B$7:$R$2292,3,0)</f>
        <v>44942</v>
      </c>
      <c r="C26" s="60">
        <f>VLOOKUP($A26,'Return Data'!$B$7:$R$2292,4,0)</f>
        <v>22.747499999999999</v>
      </c>
      <c r="D26" s="60">
        <f>VLOOKUP($A26,'Return Data'!$B$7:$R$2292,9,0)</f>
        <v>4.1189999999999998</v>
      </c>
      <c r="E26" s="61">
        <f t="shared" si="0"/>
        <v>18</v>
      </c>
      <c r="F26" s="60">
        <f>VLOOKUP($A26,'Return Data'!$B$7:$R$2292,10,0)</f>
        <v>10.7536</v>
      </c>
      <c r="G26" s="61">
        <f t="shared" si="1"/>
        <v>3</v>
      </c>
      <c r="H26" s="60">
        <f>VLOOKUP($A26,'Return Data'!$B$7:$R$2292,11,0)</f>
        <v>8.2997999999999994</v>
      </c>
      <c r="I26" s="61">
        <f t="shared" si="2"/>
        <v>4</v>
      </c>
      <c r="J26" s="60">
        <f>VLOOKUP($A26,'Return Data'!$B$7:$R$2292,12,0)</f>
        <v>6.2441000000000004</v>
      </c>
      <c r="K26" s="61">
        <f t="shared" si="3"/>
        <v>3</v>
      </c>
      <c r="L26" s="60">
        <f>VLOOKUP($A26,'Return Data'!$B$7:$R$2292,13,0)</f>
        <v>2.0937000000000001</v>
      </c>
      <c r="M26" s="61">
        <f t="shared" si="4"/>
        <v>21</v>
      </c>
      <c r="N26" s="60">
        <f>VLOOKUP($A26,'Return Data'!$B$7:$R$2292,17,0)</f>
        <v>1.5938000000000001</v>
      </c>
      <c r="O26" s="61">
        <f t="shared" si="5"/>
        <v>23</v>
      </c>
      <c r="P26" s="60">
        <f>VLOOKUP($A26,'Return Data'!$B$7:$R$2292,14,0)</f>
        <v>4.5991</v>
      </c>
      <c r="Q26" s="61">
        <f t="shared" si="6"/>
        <v>20</v>
      </c>
      <c r="R26" s="60">
        <f>VLOOKUP($A26,'Return Data'!$B$7:$R$2292,16,0)</f>
        <v>6.7690999999999999</v>
      </c>
      <c r="S26" s="62">
        <f t="shared" si="7"/>
        <v>20</v>
      </c>
    </row>
    <row r="27" spans="1:19" x14ac:dyDescent="0.3">
      <c r="A27" s="77" t="s">
        <v>1992</v>
      </c>
      <c r="B27" s="59">
        <f>VLOOKUP($A27,'Return Data'!$B$7:$R$2292,3,0)</f>
        <v>44942</v>
      </c>
      <c r="C27" s="60">
        <f>VLOOKUP($A27,'Return Data'!$B$7:$R$2292,4,0)</f>
        <v>23.088699999999999</v>
      </c>
      <c r="D27" s="60">
        <f>VLOOKUP($A27,'Return Data'!$B$7:$R$2292,9,0)</f>
        <v>4.2016999999999998</v>
      </c>
      <c r="E27" s="61">
        <f t="shared" si="0"/>
        <v>16</v>
      </c>
      <c r="F27" s="60">
        <f>VLOOKUP($A27,'Return Data'!$B$7:$R$2292,10,0)</f>
        <v>11.103999999999999</v>
      </c>
      <c r="G27" s="61">
        <f t="shared" si="1"/>
        <v>1</v>
      </c>
      <c r="H27" s="60">
        <f>VLOOKUP($A27,'Return Data'!$B$7:$R$2292,11,0)</f>
        <v>8.5090000000000003</v>
      </c>
      <c r="I27" s="61">
        <f t="shared" si="2"/>
        <v>2</v>
      </c>
      <c r="J27" s="60">
        <f>VLOOKUP($A27,'Return Data'!$B$7:$R$2292,12,0)</f>
        <v>6.4665999999999997</v>
      </c>
      <c r="K27" s="61">
        <f t="shared" si="3"/>
        <v>2</v>
      </c>
      <c r="L27" s="60">
        <f>VLOOKUP($A27,'Return Data'!$B$7:$R$2292,13,0)</f>
        <v>1.9804999999999999</v>
      </c>
      <c r="M27" s="61">
        <f t="shared" si="4"/>
        <v>23</v>
      </c>
      <c r="N27" s="60">
        <f>VLOOKUP($A27,'Return Data'!$B$7:$R$2292,17,0)</f>
        <v>1.5879000000000001</v>
      </c>
      <c r="O27" s="61">
        <f t="shared" si="5"/>
        <v>24</v>
      </c>
      <c r="P27" s="60">
        <f>VLOOKUP($A27,'Return Data'!$B$7:$R$2292,14,0)</f>
        <v>4.6032999999999999</v>
      </c>
      <c r="Q27" s="61">
        <f t="shared" si="6"/>
        <v>19</v>
      </c>
      <c r="R27" s="60">
        <f>VLOOKUP($A27,'Return Data'!$B$7:$R$2292,16,0)</f>
        <v>6.3829000000000002</v>
      </c>
      <c r="S27" s="62">
        <f t="shared" si="7"/>
        <v>23</v>
      </c>
    </row>
    <row r="28" spans="1:19" x14ac:dyDescent="0.3">
      <c r="A28" s="77" t="s">
        <v>1252</v>
      </c>
      <c r="B28" s="59">
        <f>VLOOKUP($A28,'Return Data'!$B$7:$R$2292,3,0)</f>
        <v>44942</v>
      </c>
      <c r="C28" s="60">
        <f>VLOOKUP($A28,'Return Data'!$B$7:$R$2292,4,0)</f>
        <v>31.704699999999999</v>
      </c>
      <c r="D28" s="60">
        <f>VLOOKUP($A28,'Return Data'!$B$7:$R$2292,9,0)</f>
        <v>4.5258000000000003</v>
      </c>
      <c r="E28" s="61">
        <f t="shared" si="0"/>
        <v>11</v>
      </c>
      <c r="F28" s="60">
        <f>VLOOKUP($A28,'Return Data'!$B$7:$R$2292,10,0)</f>
        <v>8.6258999999999997</v>
      </c>
      <c r="G28" s="61">
        <f t="shared" si="1"/>
        <v>14</v>
      </c>
      <c r="H28" s="60">
        <f>VLOOKUP($A28,'Return Data'!$B$7:$R$2292,11,0)</f>
        <v>7.5168999999999997</v>
      </c>
      <c r="I28" s="61">
        <f t="shared" si="2"/>
        <v>11</v>
      </c>
      <c r="J28" s="60">
        <f>VLOOKUP($A28,'Return Data'!$B$7:$R$2292,12,0)</f>
        <v>4.4157000000000002</v>
      </c>
      <c r="K28" s="61">
        <f t="shared" si="3"/>
        <v>17</v>
      </c>
      <c r="L28" s="60">
        <f>VLOOKUP($A28,'Return Data'!$B$7:$R$2292,13,0)</f>
        <v>2.7355</v>
      </c>
      <c r="M28" s="61">
        <f t="shared" si="4"/>
        <v>13</v>
      </c>
      <c r="N28" s="60">
        <f>VLOOKUP($A28,'Return Data'!$B$7:$R$2292,17,0)</f>
        <v>2.3250000000000002</v>
      </c>
      <c r="O28" s="61">
        <f t="shared" si="5"/>
        <v>14</v>
      </c>
      <c r="P28" s="60">
        <f>VLOOKUP($A28,'Return Data'!$B$7:$R$2292,14,0)</f>
        <v>5.2141000000000002</v>
      </c>
      <c r="Q28" s="61">
        <f t="shared" si="6"/>
        <v>13</v>
      </c>
      <c r="R28" s="60">
        <f>VLOOKUP($A28,'Return Data'!$B$7:$R$2292,16,0)</f>
        <v>8.3361999999999998</v>
      </c>
      <c r="S28" s="62">
        <f t="shared" si="7"/>
        <v>6</v>
      </c>
    </row>
    <row r="29" spans="1:19" x14ac:dyDescent="0.3">
      <c r="A29" s="77" t="s">
        <v>1254</v>
      </c>
      <c r="B29" s="59">
        <f>VLOOKUP($A29,'Return Data'!$B$7:$R$2292,3,0)</f>
        <v>44942</v>
      </c>
      <c r="C29" s="60">
        <f>VLOOKUP($A29,'Return Data'!$B$7:$R$2292,4,0)</f>
        <v>25.165600000000001</v>
      </c>
      <c r="D29" s="60">
        <f>VLOOKUP($A29,'Return Data'!$B$7:$R$2292,9,0)</f>
        <v>4.8860000000000001</v>
      </c>
      <c r="E29" s="61">
        <f t="shared" si="0"/>
        <v>9</v>
      </c>
      <c r="F29" s="60">
        <f>VLOOKUP($A29,'Return Data'!$B$7:$R$2292,10,0)</f>
        <v>6.9322999999999997</v>
      </c>
      <c r="G29" s="61">
        <f t="shared" si="1"/>
        <v>21</v>
      </c>
      <c r="H29" s="60">
        <f>VLOOKUP($A29,'Return Data'!$B$7:$R$2292,11,0)</f>
        <v>4.7645999999999997</v>
      </c>
      <c r="I29" s="61">
        <f t="shared" si="2"/>
        <v>25</v>
      </c>
      <c r="J29" s="60">
        <f>VLOOKUP($A29,'Return Data'!$B$7:$R$2292,12,0)</f>
        <v>3.6755</v>
      </c>
      <c r="K29" s="61">
        <f t="shared" si="3"/>
        <v>24</v>
      </c>
      <c r="L29" s="60">
        <f>VLOOKUP($A29,'Return Data'!$B$7:$R$2292,13,0)</f>
        <v>2.2854000000000001</v>
      </c>
      <c r="M29" s="61">
        <f t="shared" si="4"/>
        <v>16</v>
      </c>
      <c r="N29" s="60">
        <f>VLOOKUP($A29,'Return Data'!$B$7:$R$2292,17,0)</f>
        <v>2.6554000000000002</v>
      </c>
      <c r="O29" s="61">
        <f t="shared" si="5"/>
        <v>8</v>
      </c>
      <c r="P29" s="60">
        <f>VLOOKUP($A29,'Return Data'!$B$7:$R$2292,14,0)</f>
        <v>4.7965999999999998</v>
      </c>
      <c r="Q29" s="61">
        <f t="shared" si="6"/>
        <v>17</v>
      </c>
      <c r="R29" s="60">
        <f>VLOOKUP($A29,'Return Data'!$B$7:$R$2292,16,0)</f>
        <v>6.7004000000000001</v>
      </c>
      <c r="S29" s="62">
        <f t="shared" si="7"/>
        <v>21</v>
      </c>
    </row>
    <row r="30" spans="1:19" x14ac:dyDescent="0.3">
      <c r="A30" s="77" t="s">
        <v>1895</v>
      </c>
      <c r="B30" s="59">
        <f>VLOOKUP($A30,'Return Data'!$B$7:$R$2292,3,0)</f>
        <v>44942</v>
      </c>
      <c r="C30" s="60">
        <f>VLOOKUP($A30,'Return Data'!$B$7:$R$2292,4,0)</f>
        <v>51.9846</v>
      </c>
      <c r="D30" s="60">
        <f>VLOOKUP($A30,'Return Data'!$B$7:$R$2292,9,0)</f>
        <v>3.9862000000000002</v>
      </c>
      <c r="E30" s="61">
        <f t="shared" si="0"/>
        <v>19</v>
      </c>
      <c r="F30" s="60">
        <f>VLOOKUP($A30,'Return Data'!$B$7:$R$2292,10,0)</f>
        <v>10.717499999999999</v>
      </c>
      <c r="G30" s="61">
        <f t="shared" si="1"/>
        <v>4</v>
      </c>
      <c r="H30" s="60">
        <f>VLOOKUP($A30,'Return Data'!$B$7:$R$2292,11,0)</f>
        <v>8.2368000000000006</v>
      </c>
      <c r="I30" s="61">
        <f t="shared" si="2"/>
        <v>5</v>
      </c>
      <c r="J30" s="60">
        <f>VLOOKUP($A30,'Return Data'!$B$7:$R$2292,12,0)</f>
        <v>6.0909000000000004</v>
      </c>
      <c r="K30" s="61">
        <f t="shared" si="3"/>
        <v>4</v>
      </c>
      <c r="L30" s="60">
        <f>VLOOKUP($A30,'Return Data'!$B$7:$R$2292,13,0)</f>
        <v>2.2427000000000001</v>
      </c>
      <c r="M30" s="61">
        <f t="shared" si="4"/>
        <v>18</v>
      </c>
      <c r="N30" s="60">
        <f>VLOOKUP($A30,'Return Data'!$B$7:$R$2292,17,0)</f>
        <v>2.254</v>
      </c>
      <c r="O30" s="61">
        <f t="shared" si="5"/>
        <v>15</v>
      </c>
      <c r="P30" s="60">
        <f>VLOOKUP($A30,'Return Data'!$B$7:$R$2292,14,0)</f>
        <v>5.2396000000000003</v>
      </c>
      <c r="Q30" s="61">
        <f t="shared" si="6"/>
        <v>12</v>
      </c>
      <c r="R30" s="60">
        <f>VLOOKUP($A30,'Return Data'!$B$7:$R$2292,16,0)</f>
        <v>7.7533000000000003</v>
      </c>
      <c r="S30" s="62">
        <f t="shared" si="7"/>
        <v>15</v>
      </c>
    </row>
    <row r="31" spans="1:19" x14ac:dyDescent="0.3">
      <c r="A31" s="77" t="s">
        <v>1257</v>
      </c>
      <c r="B31" s="59">
        <f>VLOOKUP($A31,'Return Data'!$B$7:$R$2292,3,0)</f>
        <v>44942</v>
      </c>
      <c r="C31" s="60">
        <f>VLOOKUP($A31,'Return Data'!$B$7:$R$2292,4,0)</f>
        <v>54.491900000000001</v>
      </c>
      <c r="D31" s="60">
        <f>VLOOKUP($A31,'Return Data'!$B$7:$R$2292,9,0)</f>
        <v>7.7230999999999996</v>
      </c>
      <c r="E31" s="61">
        <f t="shared" si="0"/>
        <v>1</v>
      </c>
      <c r="F31" s="60">
        <f>VLOOKUP($A31,'Return Data'!$B$7:$R$2292,10,0)</f>
        <v>9.5960999999999999</v>
      </c>
      <c r="G31" s="61">
        <f t="shared" si="1"/>
        <v>8</v>
      </c>
      <c r="H31" s="60">
        <f>VLOOKUP($A31,'Return Data'!$B$7:$R$2292,11,0)</f>
        <v>8.5572999999999997</v>
      </c>
      <c r="I31" s="61">
        <f t="shared" si="2"/>
        <v>1</v>
      </c>
      <c r="J31" s="60">
        <f>VLOOKUP($A31,'Return Data'!$B$7:$R$2292,12,0)</f>
        <v>6.7274000000000003</v>
      </c>
      <c r="K31" s="61">
        <f t="shared" si="3"/>
        <v>1</v>
      </c>
      <c r="L31" s="60">
        <f>VLOOKUP($A31,'Return Data'!$B$7:$R$2292,13,0)</f>
        <v>4.8437999999999999</v>
      </c>
      <c r="M31" s="61">
        <f t="shared" si="4"/>
        <v>2</v>
      </c>
      <c r="N31" s="60">
        <f>VLOOKUP($A31,'Return Data'!$B$7:$R$2292,17,0)</f>
        <v>4.1207000000000003</v>
      </c>
      <c r="O31" s="61">
        <f t="shared" si="5"/>
        <v>1</v>
      </c>
      <c r="P31" s="60">
        <f>VLOOKUP($A31,'Return Data'!$B$7:$R$2292,14,0)</f>
        <v>6.4648000000000003</v>
      </c>
      <c r="Q31" s="61">
        <f t="shared" si="6"/>
        <v>3</v>
      </c>
      <c r="R31" s="60">
        <f>VLOOKUP($A31,'Return Data'!$B$7:$R$2292,16,0)</f>
        <v>7.9814999999999996</v>
      </c>
      <c r="S31" s="62">
        <f t="shared" si="7"/>
        <v>11</v>
      </c>
    </row>
    <row r="32" spans="1:19" x14ac:dyDescent="0.3">
      <c r="A32" s="77" t="s">
        <v>1998</v>
      </c>
      <c r="B32" s="59">
        <f>VLOOKUP($A32,'Return Data'!$B$7:$R$2292,3,0)</f>
        <v>44942</v>
      </c>
      <c r="C32" s="60">
        <f>VLOOKUP($A32,'Return Data'!$B$7:$R$2292,4,0)</f>
        <v>206.64660000000001</v>
      </c>
      <c r="D32" s="60">
        <f>VLOOKUP($A32,'Return Data'!$B$7:$R$2292,9,0)</f>
        <v>3.5133999999999999</v>
      </c>
      <c r="E32" s="61">
        <f t="shared" si="0"/>
        <v>23</v>
      </c>
      <c r="F32" s="60">
        <f>VLOOKUP($A32,'Return Data'!$B$7:$R$2292,10,0)</f>
        <v>11.059100000000001</v>
      </c>
      <c r="G32" s="61">
        <f t="shared" si="1"/>
        <v>2</v>
      </c>
      <c r="H32" s="60">
        <f>VLOOKUP($A32,'Return Data'!$B$7:$R$2292,11,0)</f>
        <v>7.7657999999999996</v>
      </c>
      <c r="I32" s="61">
        <f t="shared" si="2"/>
        <v>8</v>
      </c>
      <c r="J32" s="60">
        <f>VLOOKUP($A32,'Return Data'!$B$7:$R$2292,12,0)</f>
        <v>5.8646000000000003</v>
      </c>
      <c r="K32" s="61">
        <f t="shared" si="3"/>
        <v>6</v>
      </c>
      <c r="L32" s="60">
        <f>VLOOKUP($A32,'Return Data'!$B$7:$R$2292,13,0)</f>
        <v>1.3546</v>
      </c>
      <c r="M32" s="61">
        <f t="shared" si="4"/>
        <v>25</v>
      </c>
      <c r="N32" s="60">
        <f>VLOOKUP($A32,'Return Data'!$B$7:$R$2292,17,0)</f>
        <v>1.0470999999999999</v>
      </c>
      <c r="O32" s="61">
        <f t="shared" si="5"/>
        <v>25</v>
      </c>
      <c r="P32" s="60">
        <f>VLOOKUP($A32,'Return Data'!$B$7:$R$2292,14,0)</f>
        <v>3.4230999999999998</v>
      </c>
      <c r="Q32" s="61">
        <f t="shared" si="6"/>
        <v>26</v>
      </c>
      <c r="R32" s="60">
        <f>VLOOKUP($A32,'Return Data'!$B$7:$R$2292,16,0)</f>
        <v>5.4500999999999999</v>
      </c>
      <c r="S32" s="62">
        <f t="shared" si="7"/>
        <v>26</v>
      </c>
    </row>
    <row r="33" spans="1:19" x14ac:dyDescent="0.3">
      <c r="A33" s="77" t="s">
        <v>1259</v>
      </c>
      <c r="B33" s="59">
        <f>VLOOKUP($A33,'Return Data'!$B$7:$R$2292,3,0)</f>
        <v>44942</v>
      </c>
      <c r="C33" s="60">
        <f>VLOOKUP($A33,'Return Data'!$B$7:$R$2292,4,0)</f>
        <v>64.665899999999993</v>
      </c>
      <c r="D33" s="60">
        <f>VLOOKUP($A33,'Return Data'!$B$7:$R$2292,9,0)</f>
        <v>5.9805000000000001</v>
      </c>
      <c r="E33" s="61">
        <f t="shared" si="0"/>
        <v>4</v>
      </c>
      <c r="F33" s="60">
        <f>VLOOKUP($A33,'Return Data'!$B$7:$R$2292,10,0)</f>
        <v>3.8782999999999999</v>
      </c>
      <c r="G33" s="61">
        <f t="shared" si="1"/>
        <v>26</v>
      </c>
      <c r="H33" s="60">
        <f>VLOOKUP($A33,'Return Data'!$B$7:$R$2292,11,0)</f>
        <v>6.4236000000000004</v>
      </c>
      <c r="I33" s="61">
        <f t="shared" si="2"/>
        <v>16</v>
      </c>
      <c r="J33" s="60">
        <f>VLOOKUP($A33,'Return Data'!$B$7:$R$2292,12,0)</f>
        <v>4.8906999999999998</v>
      </c>
      <c r="K33" s="61">
        <f t="shared" si="3"/>
        <v>12</v>
      </c>
      <c r="L33" s="60">
        <f>VLOOKUP($A33,'Return Data'!$B$7:$R$2292,13,0)</f>
        <v>3.1959</v>
      </c>
      <c r="M33" s="61">
        <f t="shared" si="4"/>
        <v>5</v>
      </c>
      <c r="N33" s="60">
        <f>VLOOKUP($A33,'Return Data'!$B$7:$R$2292,17,0)</f>
        <v>1.9711000000000001</v>
      </c>
      <c r="O33" s="61">
        <f t="shared" si="5"/>
        <v>19</v>
      </c>
      <c r="P33" s="60">
        <f>VLOOKUP($A33,'Return Data'!$B$7:$R$2292,14,0)</f>
        <v>4.4862000000000002</v>
      </c>
      <c r="Q33" s="61">
        <f t="shared" si="6"/>
        <v>22</v>
      </c>
      <c r="R33" s="60">
        <f>VLOOKUP($A33,'Return Data'!$B$7:$R$2292,16,0)</f>
        <v>8.31</v>
      </c>
      <c r="S33" s="62">
        <f t="shared" si="7"/>
        <v>9</v>
      </c>
    </row>
    <row r="34" spans="1:19" x14ac:dyDescent="0.3">
      <c r="A34" s="77" t="s">
        <v>1261</v>
      </c>
      <c r="B34" s="59">
        <f>VLOOKUP($A34,'Return Data'!$B$7:$R$2292,3,0)</f>
        <v>44942</v>
      </c>
      <c r="C34" s="60">
        <f>VLOOKUP($A34,'Return Data'!$B$7:$R$2292,4,0)</f>
        <v>52.157899999999998</v>
      </c>
      <c r="D34" s="60">
        <f>VLOOKUP($A34,'Return Data'!$B$7:$R$2292,9,0)</f>
        <v>5.0989000000000004</v>
      </c>
      <c r="E34" s="61">
        <f t="shared" si="0"/>
        <v>8</v>
      </c>
      <c r="F34" s="60">
        <f>VLOOKUP($A34,'Return Data'!$B$7:$R$2292,10,0)</f>
        <v>7.5808999999999997</v>
      </c>
      <c r="G34" s="61">
        <f t="shared" si="1"/>
        <v>19</v>
      </c>
      <c r="H34" s="60">
        <f>VLOOKUP($A34,'Return Data'!$B$7:$R$2292,11,0)</f>
        <v>6.9021999999999997</v>
      </c>
      <c r="I34" s="61">
        <f t="shared" si="2"/>
        <v>13</v>
      </c>
      <c r="J34" s="60">
        <f>VLOOKUP($A34,'Return Data'!$B$7:$R$2292,12,0)</f>
        <v>4.9926000000000004</v>
      </c>
      <c r="K34" s="61">
        <f t="shared" si="3"/>
        <v>10</v>
      </c>
      <c r="L34" s="60">
        <f>VLOOKUP($A34,'Return Data'!$B$7:$R$2292,13,0)</f>
        <v>3.4481000000000002</v>
      </c>
      <c r="M34" s="61">
        <f t="shared" si="4"/>
        <v>3</v>
      </c>
      <c r="N34" s="60">
        <f>VLOOKUP($A34,'Return Data'!$B$7:$R$2292,17,0)</f>
        <v>2.9422000000000001</v>
      </c>
      <c r="O34" s="61">
        <f t="shared" si="5"/>
        <v>6</v>
      </c>
      <c r="P34" s="60">
        <f>VLOOKUP($A34,'Return Data'!$B$7:$R$2292,14,0)</f>
        <v>5.2896000000000001</v>
      </c>
      <c r="Q34" s="61">
        <f t="shared" si="6"/>
        <v>11</v>
      </c>
      <c r="R34" s="60">
        <f>VLOOKUP($A34,'Return Data'!$B$7:$R$2292,16,0)</f>
        <v>8.1828000000000003</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4.4960888888888899</v>
      </c>
      <c r="E36" s="83"/>
      <c r="F36" s="84">
        <f>AVERAGE(F8:F34)</f>
        <v>8.2769925925925936</v>
      </c>
      <c r="G36" s="83"/>
      <c r="H36" s="84">
        <f>AVERAGE(H8:H34)</f>
        <v>6.5541296296296299</v>
      </c>
      <c r="I36" s="83"/>
      <c r="J36" s="84">
        <f>AVERAGE(J8:J34)</f>
        <v>4.6865148148148146</v>
      </c>
      <c r="K36" s="83"/>
      <c r="L36" s="84">
        <f>AVERAGE(L8:L34)</f>
        <v>2.5591851851851852</v>
      </c>
      <c r="M36" s="83"/>
      <c r="N36" s="84">
        <f>AVERAGE(N8:N34)</f>
        <v>2.2928703703703701</v>
      </c>
      <c r="O36" s="83"/>
      <c r="P36" s="84">
        <f>AVERAGE(P8:P34)</f>
        <v>5.0172185185185176</v>
      </c>
      <c r="Q36" s="83"/>
      <c r="R36" s="84">
        <f>AVERAGE(R8:R34)</f>
        <v>7.3441037037037029</v>
      </c>
      <c r="S36" s="85"/>
    </row>
    <row r="37" spans="1:19" x14ac:dyDescent="0.3">
      <c r="A37" s="82" t="s">
        <v>28</v>
      </c>
      <c r="B37" s="83"/>
      <c r="C37" s="83"/>
      <c r="D37" s="84">
        <f>MIN(D8:D34)</f>
        <v>0</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7.7230999999999996</v>
      </c>
      <c r="E38" s="87"/>
      <c r="F38" s="88">
        <f>MAX(F8:F34)</f>
        <v>11.103999999999999</v>
      </c>
      <c r="G38" s="87"/>
      <c r="H38" s="88">
        <f>MAX(H8:H34)</f>
        <v>8.5572999999999997</v>
      </c>
      <c r="I38" s="87"/>
      <c r="J38" s="88">
        <f>MAX(J8:J34)</f>
        <v>6.7274000000000003</v>
      </c>
      <c r="K38" s="87"/>
      <c r="L38" s="88">
        <f>MAX(L8:L34)</f>
        <v>4.9048999999999996</v>
      </c>
      <c r="M38" s="87"/>
      <c r="N38" s="88">
        <f>MAX(N8:N34)</f>
        <v>4.1207000000000003</v>
      </c>
      <c r="O38" s="87"/>
      <c r="P38" s="88">
        <f>MAX(P8:P34)</f>
        <v>6.9004000000000003</v>
      </c>
      <c r="Q38" s="87"/>
      <c r="R38" s="88">
        <f>MAX(R8:R34)</f>
        <v>9.5109999999999992</v>
      </c>
      <c r="S38" s="89"/>
    </row>
    <row r="39" spans="1:19" x14ac:dyDescent="0.3">
      <c r="A39" s="99" t="s">
        <v>429</v>
      </c>
    </row>
    <row r="40" spans="1:19" x14ac:dyDescent="0.3">
      <c r="A40" s="14" t="s">
        <v>340</v>
      </c>
    </row>
  </sheetData>
  <sheetProtection algorithmName="SHA-512" hashValue="M2b1YwwYdbmt8D6aj7GNcSjPBrzC6CXs4nWCOeyIU5Rz5tzVzAjqQ736of+HPWazoI6uCUhHj7QTbsVvPhGhCw==" saltValue="0tDTLawd/zqEzT3j7sxNz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552</v>
      </c>
      <c r="B8" s="59">
        <f>VLOOKUP($A8,'Return Data'!$B$7:$R$2292,3,0)</f>
        <v>44942</v>
      </c>
      <c r="C8" s="60">
        <f>VLOOKUP($A8,'Return Data'!$B$7:$R$2292,4,0)</f>
        <v>314.2783</v>
      </c>
      <c r="D8" s="60">
        <f>VLOOKUP($A8,'Return Data'!$B$7:$R$2292,9,0)</f>
        <v>5.9542000000000002</v>
      </c>
      <c r="E8" s="61">
        <f t="shared" ref="E8:E25" si="0">RANK(D8,D$8:D$25,0)</f>
        <v>7</v>
      </c>
      <c r="F8" s="60">
        <f>VLOOKUP($A8,'Return Data'!$B$7:$R$2292,10,0)</f>
        <v>7.6440999999999999</v>
      </c>
      <c r="G8" s="61">
        <f t="shared" ref="G8:G25" si="1">RANK(F8,F$8:F$25,0)</f>
        <v>11</v>
      </c>
      <c r="H8" s="60">
        <f>VLOOKUP($A8,'Return Data'!$B$7:$R$2292,11,0)</f>
        <v>5.8167</v>
      </c>
      <c r="I8" s="61">
        <f t="shared" ref="I8:I25" si="2">RANK(H8,H$8:H$25,0)</f>
        <v>8</v>
      </c>
      <c r="J8" s="60">
        <f>VLOOKUP($A8,'Return Data'!$B$7:$R$2292,12,0)</f>
        <v>4.7672999999999996</v>
      </c>
      <c r="K8" s="61">
        <f t="shared" ref="K8:K25" si="3">RANK(J8,J$8:J$25,0)</f>
        <v>5</v>
      </c>
      <c r="L8" s="60">
        <f>VLOOKUP($A8,'Return Data'!$B$7:$R$2292,13,0)</f>
        <v>4.2160000000000002</v>
      </c>
      <c r="M8" s="61">
        <f t="shared" ref="M8:M25" si="4">RANK(L8,L$8:L$25,0)</f>
        <v>4</v>
      </c>
      <c r="N8" s="60">
        <f>VLOOKUP($A8,'Return Data'!$B$7:$R$2292,17,0)</f>
        <v>4.2084000000000001</v>
      </c>
      <c r="O8" s="61">
        <f t="shared" ref="O8:O25" si="5">RANK(N8,N$8:N$25,0)</f>
        <v>5</v>
      </c>
      <c r="P8" s="60">
        <f>VLOOKUP($A8,'Return Data'!$B$7:$R$2292,14,0)</f>
        <v>6.3392999999999997</v>
      </c>
      <c r="Q8" s="61">
        <f t="shared" ref="Q8:Q25" si="6">RANK(P8,P$8:P$25,0)</f>
        <v>5</v>
      </c>
      <c r="R8" s="60">
        <f>VLOOKUP($A8,'Return Data'!$B$7:$R$2292,16,0)</f>
        <v>8.5794999999999995</v>
      </c>
      <c r="S8" s="62">
        <f t="shared" ref="S8:S25" si="7">RANK(R8,R$8:R$25,0)</f>
        <v>1</v>
      </c>
    </row>
    <row r="9" spans="1:19" x14ac:dyDescent="0.3">
      <c r="A9" s="77" t="s">
        <v>553</v>
      </c>
      <c r="B9" s="59">
        <f>VLOOKUP($A9,'Return Data'!$B$7:$R$2292,3,0)</f>
        <v>44942</v>
      </c>
      <c r="C9" s="60">
        <f>VLOOKUP($A9,'Return Data'!$B$7:$R$2292,4,0)</f>
        <v>2260.7062000000001</v>
      </c>
      <c r="D9" s="60">
        <f>VLOOKUP($A9,'Return Data'!$B$7:$R$2292,9,0)</f>
        <v>5.3647999999999998</v>
      </c>
      <c r="E9" s="61">
        <f t="shared" si="0"/>
        <v>14</v>
      </c>
      <c r="F9" s="60">
        <f>VLOOKUP($A9,'Return Data'!$B$7:$R$2292,10,0)</f>
        <v>8.0014000000000003</v>
      </c>
      <c r="G9" s="61">
        <f t="shared" si="1"/>
        <v>6</v>
      </c>
      <c r="H9" s="60">
        <f>VLOOKUP($A9,'Return Data'!$B$7:$R$2292,11,0)</f>
        <v>5.1607000000000003</v>
      </c>
      <c r="I9" s="61">
        <f t="shared" si="2"/>
        <v>16</v>
      </c>
      <c r="J9" s="60">
        <f>VLOOKUP($A9,'Return Data'!$B$7:$R$2292,12,0)</f>
        <v>4.4920999999999998</v>
      </c>
      <c r="K9" s="61">
        <f t="shared" si="3"/>
        <v>7</v>
      </c>
      <c r="L9" s="60">
        <f>VLOOKUP($A9,'Return Data'!$B$7:$R$2292,13,0)</f>
        <v>4.2054</v>
      </c>
      <c r="M9" s="61">
        <f t="shared" si="4"/>
        <v>5</v>
      </c>
      <c r="N9" s="60">
        <f>VLOOKUP($A9,'Return Data'!$B$7:$R$2292,17,0)</f>
        <v>4.1590999999999996</v>
      </c>
      <c r="O9" s="61">
        <f t="shared" si="5"/>
        <v>6</v>
      </c>
      <c r="P9" s="60">
        <f>VLOOKUP($A9,'Return Data'!$B$7:$R$2292,14,0)</f>
        <v>5.8377999999999997</v>
      </c>
      <c r="Q9" s="61">
        <f t="shared" si="6"/>
        <v>12</v>
      </c>
      <c r="R9" s="60">
        <f>VLOOKUP($A9,'Return Data'!$B$7:$R$2292,16,0)</f>
        <v>7.9034000000000004</v>
      </c>
      <c r="S9" s="62">
        <f t="shared" si="7"/>
        <v>9</v>
      </c>
    </row>
    <row r="10" spans="1:19" x14ac:dyDescent="0.3">
      <c r="A10" s="77" t="s">
        <v>555</v>
      </c>
      <c r="B10" s="59">
        <f>VLOOKUP($A10,'Return Data'!$B$7:$R$2292,3,0)</f>
        <v>44942</v>
      </c>
      <c r="C10" s="60">
        <f>VLOOKUP($A10,'Return Data'!$B$7:$R$2292,4,0)</f>
        <v>20.546800000000001</v>
      </c>
      <c r="D10" s="60">
        <f>VLOOKUP($A10,'Return Data'!$B$7:$R$2292,9,0)</f>
        <v>5.3072999999999997</v>
      </c>
      <c r="E10" s="61">
        <f t="shared" si="0"/>
        <v>15</v>
      </c>
      <c r="F10" s="60">
        <f>VLOOKUP($A10,'Return Data'!$B$7:$R$2292,10,0)</f>
        <v>7.1558000000000002</v>
      </c>
      <c r="G10" s="61">
        <f t="shared" si="1"/>
        <v>16</v>
      </c>
      <c r="H10" s="60">
        <f>VLOOKUP($A10,'Return Data'!$B$7:$R$2292,11,0)</f>
        <v>5.3282999999999996</v>
      </c>
      <c r="I10" s="61">
        <f t="shared" si="2"/>
        <v>15</v>
      </c>
      <c r="J10" s="60">
        <f>VLOOKUP($A10,'Return Data'!$B$7:$R$2292,12,0)</f>
        <v>4.2674000000000003</v>
      </c>
      <c r="K10" s="61">
        <f t="shared" si="3"/>
        <v>11</v>
      </c>
      <c r="L10" s="60">
        <f>VLOOKUP($A10,'Return Data'!$B$7:$R$2292,13,0)</f>
        <v>3.6257000000000001</v>
      </c>
      <c r="M10" s="61">
        <f t="shared" si="4"/>
        <v>12</v>
      </c>
      <c r="N10" s="60">
        <f>VLOOKUP($A10,'Return Data'!$B$7:$R$2292,17,0)</f>
        <v>3.7448999999999999</v>
      </c>
      <c r="O10" s="61">
        <f t="shared" si="5"/>
        <v>13</v>
      </c>
      <c r="P10" s="60">
        <f>VLOOKUP($A10,'Return Data'!$B$7:$R$2292,14,0)</f>
        <v>5.9123999999999999</v>
      </c>
      <c r="Q10" s="61">
        <f t="shared" si="6"/>
        <v>11</v>
      </c>
      <c r="R10" s="60">
        <f>VLOOKUP($A10,'Return Data'!$B$7:$R$2292,16,0)</f>
        <v>8.0104000000000006</v>
      </c>
      <c r="S10" s="62">
        <f t="shared" si="7"/>
        <v>6</v>
      </c>
    </row>
    <row r="11" spans="1:19" x14ac:dyDescent="0.3">
      <c r="A11" s="77" t="s">
        <v>557</v>
      </c>
      <c r="B11" s="59">
        <f>VLOOKUP($A11,'Return Data'!$B$7:$R$2292,3,0)</f>
        <v>44942</v>
      </c>
      <c r="C11" s="60">
        <f>VLOOKUP($A11,'Return Data'!$B$7:$R$2292,4,0)</f>
        <v>21.088899999999999</v>
      </c>
      <c r="D11" s="60">
        <f>VLOOKUP($A11,'Return Data'!$B$7:$R$2292,9,0)</f>
        <v>4.9168000000000003</v>
      </c>
      <c r="E11" s="61">
        <f t="shared" si="0"/>
        <v>17</v>
      </c>
      <c r="F11" s="60">
        <f>VLOOKUP($A11,'Return Data'!$B$7:$R$2292,10,0)</f>
        <v>10.889699999999999</v>
      </c>
      <c r="G11" s="61">
        <f t="shared" si="1"/>
        <v>1</v>
      </c>
      <c r="H11" s="60">
        <f>VLOOKUP($A11,'Return Data'!$B$7:$R$2292,11,0)</f>
        <v>7.1406999999999998</v>
      </c>
      <c r="I11" s="61">
        <f t="shared" si="2"/>
        <v>1</v>
      </c>
      <c r="J11" s="60">
        <f>VLOOKUP($A11,'Return Data'!$B$7:$R$2292,12,0)</f>
        <v>5.3609</v>
      </c>
      <c r="K11" s="61">
        <f t="shared" si="3"/>
        <v>3</v>
      </c>
      <c r="L11" s="60">
        <f>VLOOKUP($A11,'Return Data'!$B$7:$R$2292,13,0)</f>
        <v>3.6055999999999999</v>
      </c>
      <c r="M11" s="61">
        <f t="shared" si="4"/>
        <v>13</v>
      </c>
      <c r="N11" s="60">
        <f>VLOOKUP($A11,'Return Data'!$B$7:$R$2292,17,0)</f>
        <v>4.1116999999999999</v>
      </c>
      <c r="O11" s="61">
        <f t="shared" si="5"/>
        <v>7</v>
      </c>
      <c r="P11" s="60">
        <f>VLOOKUP($A11,'Return Data'!$B$7:$R$2292,14,0)</f>
        <v>6.9512999999999998</v>
      </c>
      <c r="Q11" s="61">
        <f t="shared" si="6"/>
        <v>2</v>
      </c>
      <c r="R11" s="60">
        <f>VLOOKUP($A11,'Return Data'!$B$7:$R$2292,16,0)</f>
        <v>8.3093000000000004</v>
      </c>
      <c r="S11" s="62">
        <f t="shared" si="7"/>
        <v>2</v>
      </c>
    </row>
    <row r="12" spans="1:19" x14ac:dyDescent="0.3">
      <c r="A12" s="77" t="s">
        <v>560</v>
      </c>
      <c r="B12" s="59">
        <f>VLOOKUP($A12,'Return Data'!$B$7:$R$2292,3,0)</f>
        <v>44942</v>
      </c>
      <c r="C12" s="60">
        <f>VLOOKUP($A12,'Return Data'!$B$7:$R$2292,4,0)</f>
        <v>19.4177</v>
      </c>
      <c r="D12" s="60">
        <f>VLOOKUP($A12,'Return Data'!$B$7:$R$2292,9,0)</f>
        <v>5.8010000000000002</v>
      </c>
      <c r="E12" s="61">
        <f t="shared" si="0"/>
        <v>8</v>
      </c>
      <c r="F12" s="60">
        <f>VLOOKUP($A12,'Return Data'!$B$7:$R$2292,10,0)</f>
        <v>8.2546999999999997</v>
      </c>
      <c r="G12" s="61">
        <f t="shared" si="1"/>
        <v>4</v>
      </c>
      <c r="H12" s="60">
        <f>VLOOKUP($A12,'Return Data'!$B$7:$R$2292,11,0)</f>
        <v>5.8428000000000004</v>
      </c>
      <c r="I12" s="61">
        <f t="shared" si="2"/>
        <v>7</v>
      </c>
      <c r="J12" s="60">
        <f>VLOOKUP($A12,'Return Data'!$B$7:$R$2292,12,0)</f>
        <v>4.4055</v>
      </c>
      <c r="K12" s="61">
        <f t="shared" si="3"/>
        <v>10</v>
      </c>
      <c r="L12" s="60">
        <f>VLOOKUP($A12,'Return Data'!$B$7:$R$2292,13,0)</f>
        <v>3.895</v>
      </c>
      <c r="M12" s="61">
        <f t="shared" si="4"/>
        <v>8</v>
      </c>
      <c r="N12" s="60">
        <f>VLOOKUP($A12,'Return Data'!$B$7:$R$2292,17,0)</f>
        <v>4.0499000000000001</v>
      </c>
      <c r="O12" s="61">
        <f t="shared" si="5"/>
        <v>11</v>
      </c>
      <c r="P12" s="60">
        <f>VLOOKUP($A12,'Return Data'!$B$7:$R$2292,14,0)</f>
        <v>5.6468999999999996</v>
      </c>
      <c r="Q12" s="61">
        <f t="shared" si="6"/>
        <v>14</v>
      </c>
      <c r="R12" s="60">
        <f>VLOOKUP($A12,'Return Data'!$B$7:$R$2292,16,0)</f>
        <v>7.8937999999999997</v>
      </c>
      <c r="S12" s="62">
        <f t="shared" si="7"/>
        <v>10</v>
      </c>
    </row>
    <row r="13" spans="1:19" x14ac:dyDescent="0.3">
      <c r="A13" s="77" t="s">
        <v>561</v>
      </c>
      <c r="B13" s="59">
        <f>VLOOKUP($A13,'Return Data'!$B$7:$R$2292,3,0)</f>
        <v>44942</v>
      </c>
      <c r="C13" s="60">
        <f>VLOOKUP($A13,'Return Data'!$B$7:$R$2292,4,0)</f>
        <v>19.753</v>
      </c>
      <c r="D13" s="60">
        <f>VLOOKUP($A13,'Return Data'!$B$7:$R$2292,9,0)</f>
        <v>6.0452000000000004</v>
      </c>
      <c r="E13" s="61">
        <f t="shared" si="0"/>
        <v>6</v>
      </c>
      <c r="F13" s="60">
        <f>VLOOKUP($A13,'Return Data'!$B$7:$R$2292,10,0)</f>
        <v>7.1694000000000004</v>
      </c>
      <c r="G13" s="61">
        <f t="shared" si="1"/>
        <v>15</v>
      </c>
      <c r="H13" s="60">
        <f>VLOOKUP($A13,'Return Data'!$B$7:$R$2292,11,0)</f>
        <v>5.9451000000000001</v>
      </c>
      <c r="I13" s="61">
        <f t="shared" si="2"/>
        <v>6</v>
      </c>
      <c r="J13" s="60">
        <f>VLOOKUP($A13,'Return Data'!$B$7:$R$2292,12,0)</f>
        <v>4.6559999999999997</v>
      </c>
      <c r="K13" s="61">
        <f t="shared" si="3"/>
        <v>6</v>
      </c>
      <c r="L13" s="60">
        <f>VLOOKUP($A13,'Return Data'!$B$7:$R$2292,13,0)</f>
        <v>4.0221999999999998</v>
      </c>
      <c r="M13" s="61">
        <f t="shared" si="4"/>
        <v>6</v>
      </c>
      <c r="N13" s="60">
        <f>VLOOKUP($A13,'Return Data'!$B$7:$R$2292,17,0)</f>
        <v>4.1116000000000001</v>
      </c>
      <c r="O13" s="61">
        <f t="shared" si="5"/>
        <v>8</v>
      </c>
      <c r="P13" s="60">
        <f>VLOOKUP($A13,'Return Data'!$B$7:$R$2292,14,0)</f>
        <v>6.2323000000000004</v>
      </c>
      <c r="Q13" s="61">
        <f t="shared" si="6"/>
        <v>7</v>
      </c>
      <c r="R13" s="60">
        <f>VLOOKUP($A13,'Return Data'!$B$7:$R$2292,16,0)</f>
        <v>8.0268999999999995</v>
      </c>
      <c r="S13" s="62">
        <f t="shared" si="7"/>
        <v>5</v>
      </c>
    </row>
    <row r="14" spans="1:19" x14ac:dyDescent="0.3">
      <c r="A14" s="102" t="s">
        <v>2015</v>
      </c>
      <c r="B14" s="59">
        <f>VLOOKUP($A14,'Return Data'!$B$7:$R$2292,3,0)</f>
        <v>44942</v>
      </c>
      <c r="C14" s="60">
        <f>VLOOKUP($A14,'Return Data'!$B$7:$R$2292,4,0)</f>
        <v>21.273599999999998</v>
      </c>
      <c r="D14" s="60">
        <f>VLOOKUP($A14,'Return Data'!$B$7:$R$2292,9,0)</f>
        <v>5.5160999999999998</v>
      </c>
      <c r="E14" s="61">
        <f t="shared" si="0"/>
        <v>10</v>
      </c>
      <c r="F14" s="60">
        <f>VLOOKUP($A14,'Return Data'!$B$7:$R$2292,10,0)</f>
        <v>9.2157999999999998</v>
      </c>
      <c r="G14" s="61">
        <f t="shared" si="1"/>
        <v>3</v>
      </c>
      <c r="H14" s="60">
        <f>VLOOKUP($A14,'Return Data'!$B$7:$R$2292,11,0)</f>
        <v>5.6788999999999996</v>
      </c>
      <c r="I14" s="61">
        <f t="shared" si="2"/>
        <v>10</v>
      </c>
      <c r="J14" s="60">
        <f>VLOOKUP($A14,'Return Data'!$B$7:$R$2292,12,0)</f>
        <v>3.4897</v>
      </c>
      <c r="K14" s="61">
        <f t="shared" si="3"/>
        <v>18</v>
      </c>
      <c r="L14" s="60">
        <f>VLOOKUP($A14,'Return Data'!$B$7:$R$2292,13,0)</f>
        <v>2.1</v>
      </c>
      <c r="M14" s="61">
        <f t="shared" si="4"/>
        <v>17</v>
      </c>
      <c r="N14" s="60">
        <f>VLOOKUP($A14,'Return Data'!$B$7:$R$2292,17,0)</f>
        <v>3.0089000000000001</v>
      </c>
      <c r="O14" s="61">
        <f t="shared" si="5"/>
        <v>17</v>
      </c>
      <c r="P14" s="60">
        <f>VLOOKUP($A14,'Return Data'!$B$7:$R$2292,14,0)</f>
        <v>5.3327999999999998</v>
      </c>
      <c r="Q14" s="61">
        <f t="shared" si="6"/>
        <v>15</v>
      </c>
      <c r="R14" s="60">
        <f>VLOOKUP($A14,'Return Data'!$B$7:$R$2292,16,0)</f>
        <v>7.5364000000000004</v>
      </c>
      <c r="S14" s="62">
        <f t="shared" si="7"/>
        <v>13</v>
      </c>
    </row>
    <row r="15" spans="1:19" x14ac:dyDescent="0.3">
      <c r="A15" s="77" t="s">
        <v>564</v>
      </c>
      <c r="B15" s="59">
        <f>VLOOKUP($A15,'Return Data'!$B$7:$R$2292,3,0)</f>
        <v>44942</v>
      </c>
      <c r="C15" s="60">
        <f>VLOOKUP($A15,'Return Data'!$B$7:$R$2292,4,0)</f>
        <v>28.066600000000001</v>
      </c>
      <c r="D15" s="60">
        <f>VLOOKUP($A15,'Return Data'!$B$7:$R$2292,9,0)</f>
        <v>5.4832000000000001</v>
      </c>
      <c r="E15" s="61">
        <f t="shared" si="0"/>
        <v>12</v>
      </c>
      <c r="F15" s="60">
        <f>VLOOKUP($A15,'Return Data'!$B$7:$R$2292,10,0)</f>
        <v>6.8723000000000001</v>
      </c>
      <c r="G15" s="61">
        <f t="shared" si="1"/>
        <v>17</v>
      </c>
      <c r="H15" s="60">
        <f>VLOOKUP($A15,'Return Data'!$B$7:$R$2292,11,0)</f>
        <v>7.0922000000000001</v>
      </c>
      <c r="I15" s="61">
        <f t="shared" si="2"/>
        <v>2</v>
      </c>
      <c r="J15" s="60">
        <f>VLOOKUP($A15,'Return Data'!$B$7:$R$2292,12,0)</f>
        <v>5.8878000000000004</v>
      </c>
      <c r="K15" s="61">
        <f t="shared" si="3"/>
        <v>2</v>
      </c>
      <c r="L15" s="60">
        <f>VLOOKUP($A15,'Return Data'!$B$7:$R$2292,13,0)</f>
        <v>5.2179000000000002</v>
      </c>
      <c r="M15" s="61">
        <f t="shared" si="4"/>
        <v>2</v>
      </c>
      <c r="N15" s="60">
        <f>VLOOKUP($A15,'Return Data'!$B$7:$R$2292,17,0)</f>
        <v>4.8118999999999996</v>
      </c>
      <c r="O15" s="61">
        <f t="shared" si="5"/>
        <v>2</v>
      </c>
      <c r="P15" s="60">
        <f>VLOOKUP($A15,'Return Data'!$B$7:$R$2292,14,0)</f>
        <v>6.3677000000000001</v>
      </c>
      <c r="Q15" s="61">
        <f t="shared" si="6"/>
        <v>4</v>
      </c>
      <c r="R15" s="60">
        <f>VLOOKUP($A15,'Return Data'!$B$7:$R$2292,16,0)</f>
        <v>8.2292000000000005</v>
      </c>
      <c r="S15" s="62">
        <f t="shared" si="7"/>
        <v>4</v>
      </c>
    </row>
    <row r="16" spans="1:19" x14ac:dyDescent="0.3">
      <c r="A16" s="77" t="s">
        <v>565</v>
      </c>
      <c r="B16" s="59">
        <f>VLOOKUP($A16,'Return Data'!$B$7:$R$2292,3,0)</f>
        <v>44942</v>
      </c>
      <c r="C16" s="60">
        <f>VLOOKUP($A16,'Return Data'!$B$7:$R$2292,4,0)</f>
        <v>21.045100000000001</v>
      </c>
      <c r="D16" s="60">
        <f>VLOOKUP($A16,'Return Data'!$B$7:$R$2292,9,0)</f>
        <v>6.6276999999999999</v>
      </c>
      <c r="E16" s="61">
        <f t="shared" si="0"/>
        <v>2</v>
      </c>
      <c r="F16" s="60">
        <f>VLOOKUP($A16,'Return Data'!$B$7:$R$2292,10,0)</f>
        <v>6.5822000000000003</v>
      </c>
      <c r="G16" s="61">
        <f t="shared" si="1"/>
        <v>18</v>
      </c>
      <c r="H16" s="60">
        <f>VLOOKUP($A16,'Return Data'!$B$7:$R$2292,11,0)</f>
        <v>5.4965000000000002</v>
      </c>
      <c r="I16" s="61">
        <f t="shared" si="2"/>
        <v>13</v>
      </c>
      <c r="J16" s="60">
        <f>VLOOKUP($A16,'Return Data'!$B$7:$R$2292,12,0)</f>
        <v>4.4073000000000002</v>
      </c>
      <c r="K16" s="61">
        <f t="shared" si="3"/>
        <v>9</v>
      </c>
      <c r="L16" s="60">
        <f>VLOOKUP($A16,'Return Data'!$B$7:$R$2292,13,0)</f>
        <v>4.0035999999999996</v>
      </c>
      <c r="M16" s="61">
        <f t="shared" si="4"/>
        <v>7</v>
      </c>
      <c r="N16" s="60">
        <f>VLOOKUP($A16,'Return Data'!$B$7:$R$2292,17,0)</f>
        <v>4.101</v>
      </c>
      <c r="O16" s="61">
        <f t="shared" si="5"/>
        <v>10</v>
      </c>
      <c r="P16" s="60">
        <f>VLOOKUP($A16,'Return Data'!$B$7:$R$2292,14,0)</f>
        <v>6.2220000000000004</v>
      </c>
      <c r="Q16" s="61">
        <f t="shared" si="6"/>
        <v>8</v>
      </c>
      <c r="R16" s="60">
        <f>VLOOKUP($A16,'Return Data'!$B$7:$R$2292,16,0)</f>
        <v>7.8315000000000001</v>
      </c>
      <c r="S16" s="62">
        <f t="shared" si="7"/>
        <v>11</v>
      </c>
    </row>
    <row r="17" spans="1:19" x14ac:dyDescent="0.3">
      <c r="A17" s="77" t="s">
        <v>570</v>
      </c>
      <c r="B17" s="59">
        <f>VLOOKUP($A17,'Return Data'!$B$7:$R$2292,3,0)</f>
        <v>44942</v>
      </c>
      <c r="C17" s="60">
        <f>VLOOKUP($A17,'Return Data'!$B$7:$R$2292,4,0)</f>
        <v>2004.5008</v>
      </c>
      <c r="D17" s="60">
        <f>VLOOKUP($A17,'Return Data'!$B$7:$R$2292,9,0)</f>
        <v>5.5677000000000003</v>
      </c>
      <c r="E17" s="61">
        <f t="shared" si="0"/>
        <v>9</v>
      </c>
      <c r="F17" s="60">
        <f>VLOOKUP($A17,'Return Data'!$B$7:$R$2292,10,0)</f>
        <v>7.9954000000000001</v>
      </c>
      <c r="G17" s="61">
        <f t="shared" si="1"/>
        <v>7</v>
      </c>
      <c r="H17" s="60">
        <f>VLOOKUP($A17,'Return Data'!$B$7:$R$2292,11,0)</f>
        <v>5.6403999999999996</v>
      </c>
      <c r="I17" s="61">
        <f t="shared" si="2"/>
        <v>11</v>
      </c>
      <c r="J17" s="60">
        <f>VLOOKUP($A17,'Return Data'!$B$7:$R$2292,12,0)</f>
        <v>3.5024000000000002</v>
      </c>
      <c r="K17" s="61">
        <f t="shared" si="3"/>
        <v>17</v>
      </c>
      <c r="L17" s="60">
        <f>VLOOKUP($A17,'Return Data'!$B$7:$R$2292,13,0)</f>
        <v>1.857</v>
      </c>
      <c r="M17" s="61">
        <f t="shared" si="4"/>
        <v>18</v>
      </c>
      <c r="N17" s="60">
        <f>VLOOKUP($A17,'Return Data'!$B$7:$R$2292,17,0)</f>
        <v>2.7130000000000001</v>
      </c>
      <c r="O17" s="61">
        <f t="shared" si="5"/>
        <v>18</v>
      </c>
      <c r="P17" s="60">
        <f>VLOOKUP($A17,'Return Data'!$B$7:$R$2292,14,0)</f>
        <v>4.9236000000000004</v>
      </c>
      <c r="Q17" s="61">
        <f t="shared" si="6"/>
        <v>17</v>
      </c>
      <c r="R17" s="60">
        <f>VLOOKUP($A17,'Return Data'!$B$7:$R$2292,16,0)</f>
        <v>7.1273</v>
      </c>
      <c r="S17" s="62">
        <f t="shared" si="7"/>
        <v>15</v>
      </c>
    </row>
    <row r="18" spans="1:19" x14ac:dyDescent="0.3">
      <c r="A18" s="109" t="s">
        <v>572</v>
      </c>
      <c r="B18" s="59">
        <f>VLOOKUP($A18,'Return Data'!$B$7:$R$2292,3,0)</f>
        <v>44942</v>
      </c>
      <c r="C18" s="60">
        <f>VLOOKUP($A18,'Return Data'!$B$7:$R$2292,4,0)</f>
        <v>56.102800000000002</v>
      </c>
      <c r="D18" s="60">
        <f>VLOOKUP($A18,'Return Data'!$B$7:$R$2292,9,0)</f>
        <v>4.5380000000000003</v>
      </c>
      <c r="E18" s="61">
        <f t="shared" si="0"/>
        <v>18</v>
      </c>
      <c r="F18" s="60">
        <f>VLOOKUP($A18,'Return Data'!$B$7:$R$2292,10,0)</f>
        <v>7.7735000000000003</v>
      </c>
      <c r="G18" s="61">
        <f t="shared" si="1"/>
        <v>10</v>
      </c>
      <c r="H18" s="60">
        <f>VLOOKUP($A18,'Return Data'!$B$7:$R$2292,11,0)</f>
        <v>6.5185000000000004</v>
      </c>
      <c r="I18" s="61">
        <f t="shared" si="2"/>
        <v>3</v>
      </c>
      <c r="J18" s="60">
        <f>VLOOKUP($A18,'Return Data'!$B$7:$R$2292,12,0)</f>
        <v>4.9577999999999998</v>
      </c>
      <c r="K18" s="61">
        <f t="shared" si="3"/>
        <v>4</v>
      </c>
      <c r="L18" s="60">
        <f>VLOOKUP($A18,'Return Data'!$B$7:$R$2292,13,0)</f>
        <v>4.2690999999999999</v>
      </c>
      <c r="M18" s="61">
        <f t="shared" si="4"/>
        <v>3</v>
      </c>
      <c r="N18" s="60">
        <f>VLOOKUP($A18,'Return Data'!$B$7:$R$2292,17,0)</f>
        <v>4.3205999999999998</v>
      </c>
      <c r="O18" s="61">
        <f t="shared" si="5"/>
        <v>3</v>
      </c>
      <c r="P18" s="60">
        <f>VLOOKUP($A18,'Return Data'!$B$7:$R$2292,14,0)</f>
        <v>6.3235999999999999</v>
      </c>
      <c r="Q18" s="61">
        <f t="shared" si="6"/>
        <v>6</v>
      </c>
      <c r="R18" s="60">
        <f>VLOOKUP($A18,'Return Data'!$B$7:$R$2292,16,0)</f>
        <v>8.2369000000000003</v>
      </c>
      <c r="S18" s="62">
        <f t="shared" si="7"/>
        <v>3</v>
      </c>
    </row>
    <row r="19" spans="1:19" x14ac:dyDescent="0.3">
      <c r="A19" s="77" t="s">
        <v>574</v>
      </c>
      <c r="B19" s="59">
        <f>VLOOKUP($A19,'Return Data'!$B$7:$R$2292,3,0)</f>
        <v>44942</v>
      </c>
      <c r="C19" s="60">
        <f>VLOOKUP($A19,'Return Data'!$B$7:$R$2292,4,0)</f>
        <v>30.943100000000001</v>
      </c>
      <c r="D19" s="60">
        <f>VLOOKUP($A19,'Return Data'!$B$7:$R$2292,9,0)</f>
        <v>5.4089999999999998</v>
      </c>
      <c r="E19" s="61">
        <f t="shared" si="0"/>
        <v>13</v>
      </c>
      <c r="F19" s="60">
        <f>VLOOKUP($A19,'Return Data'!$B$7:$R$2292,10,0)</f>
        <v>7.5659000000000001</v>
      </c>
      <c r="G19" s="61">
        <f t="shared" si="1"/>
        <v>12</v>
      </c>
      <c r="H19" s="60">
        <f>VLOOKUP($A19,'Return Data'!$B$7:$R$2292,11,0)</f>
        <v>5.0556999999999999</v>
      </c>
      <c r="I19" s="61">
        <f t="shared" si="2"/>
        <v>17</v>
      </c>
      <c r="J19" s="60">
        <f>VLOOKUP($A19,'Return Data'!$B$7:$R$2292,12,0)</f>
        <v>4.1369999999999996</v>
      </c>
      <c r="K19" s="61">
        <f t="shared" si="3"/>
        <v>14</v>
      </c>
      <c r="L19" s="60">
        <f>VLOOKUP($A19,'Return Data'!$B$7:$R$2292,13,0)</f>
        <v>3.7921</v>
      </c>
      <c r="M19" s="61">
        <f t="shared" si="4"/>
        <v>10</v>
      </c>
      <c r="N19" s="60">
        <f>VLOOKUP($A19,'Return Data'!$B$7:$R$2292,17,0)</f>
        <v>3.6629999999999998</v>
      </c>
      <c r="O19" s="61">
        <f t="shared" si="5"/>
        <v>14</v>
      </c>
      <c r="P19" s="60">
        <f>VLOOKUP($A19,'Return Data'!$B$7:$R$2292,14,0)</f>
        <v>5.2496</v>
      </c>
      <c r="Q19" s="61">
        <f t="shared" si="6"/>
        <v>16</v>
      </c>
      <c r="R19" s="60">
        <f>VLOOKUP($A19,'Return Data'!$B$7:$R$2292,16,0)</f>
        <v>7.3560999999999996</v>
      </c>
      <c r="S19" s="62">
        <f t="shared" si="7"/>
        <v>14</v>
      </c>
    </row>
    <row r="20" spans="1:19" x14ac:dyDescent="0.3">
      <c r="A20" s="77" t="s">
        <v>576</v>
      </c>
      <c r="B20" s="59">
        <f>VLOOKUP($A20,'Return Data'!$B$7:$R$2292,3,0)</f>
        <v>44942</v>
      </c>
      <c r="C20" s="60">
        <f>VLOOKUP($A20,'Return Data'!$B$7:$R$2292,4,0)</f>
        <v>17.7577</v>
      </c>
      <c r="D20" s="60">
        <f>VLOOKUP($A20,'Return Data'!$B$7:$R$2292,9,0)</f>
        <v>6.1519000000000004</v>
      </c>
      <c r="E20" s="61">
        <f t="shared" si="0"/>
        <v>3</v>
      </c>
      <c r="F20" s="60">
        <f>VLOOKUP($A20,'Return Data'!$B$7:$R$2292,10,0)</f>
        <v>8.1669999999999998</v>
      </c>
      <c r="G20" s="61">
        <f t="shared" si="1"/>
        <v>5</v>
      </c>
      <c r="H20" s="60">
        <f>VLOOKUP($A20,'Return Data'!$B$7:$R$2292,11,0)</f>
        <v>6.0650000000000004</v>
      </c>
      <c r="I20" s="61">
        <f t="shared" si="2"/>
        <v>4</v>
      </c>
      <c r="J20" s="60">
        <f>VLOOKUP($A20,'Return Data'!$B$7:$R$2292,12,0)</f>
        <v>4.4852999999999996</v>
      </c>
      <c r="K20" s="61">
        <f t="shared" si="3"/>
        <v>8</v>
      </c>
      <c r="L20" s="60">
        <f>VLOOKUP($A20,'Return Data'!$B$7:$R$2292,13,0)</f>
        <v>3.8481999999999998</v>
      </c>
      <c r="M20" s="61">
        <f t="shared" si="4"/>
        <v>9</v>
      </c>
      <c r="N20" s="60">
        <f>VLOOKUP($A20,'Return Data'!$B$7:$R$2292,17,0)</f>
        <v>4.2253999999999996</v>
      </c>
      <c r="O20" s="61">
        <f t="shared" si="5"/>
        <v>4</v>
      </c>
      <c r="P20" s="60">
        <f>VLOOKUP($A20,'Return Data'!$B$7:$R$2292,14,0)</f>
        <v>6.3947000000000003</v>
      </c>
      <c r="Q20" s="61">
        <f t="shared" si="6"/>
        <v>3</v>
      </c>
      <c r="R20" s="60">
        <f>VLOOKUP($A20,'Return Data'!$B$7:$R$2292,16,0)</f>
        <v>7.7641999999999998</v>
      </c>
      <c r="S20" s="62">
        <f t="shared" si="7"/>
        <v>12</v>
      </c>
    </row>
    <row r="21" spans="1:19" x14ac:dyDescent="0.3">
      <c r="A21" s="77" t="s">
        <v>578</v>
      </c>
      <c r="B21" s="59">
        <f>VLOOKUP($A21,'Return Data'!$B$7:$R$2292,3,0)</f>
        <v>44942</v>
      </c>
      <c r="C21" s="60">
        <f>VLOOKUP($A21,'Return Data'!$B$7:$R$2292,4,0)</f>
        <v>21.3245</v>
      </c>
      <c r="D21" s="60">
        <f>VLOOKUP($A21,'Return Data'!$B$7:$R$2292,9,0)</f>
        <v>6.0659999999999998</v>
      </c>
      <c r="E21" s="61">
        <f t="shared" si="0"/>
        <v>4</v>
      </c>
      <c r="F21" s="60">
        <f>VLOOKUP($A21,'Return Data'!$B$7:$R$2292,10,0)</f>
        <v>7.5042</v>
      </c>
      <c r="G21" s="61">
        <f t="shared" si="1"/>
        <v>13</v>
      </c>
      <c r="H21" s="60">
        <f>VLOOKUP($A21,'Return Data'!$B$7:$R$2292,11,0)</f>
        <v>5.0461</v>
      </c>
      <c r="I21" s="61">
        <f t="shared" si="2"/>
        <v>18</v>
      </c>
      <c r="J21" s="60">
        <f>VLOOKUP($A21,'Return Data'!$B$7:$R$2292,12,0)</f>
        <v>4.2544000000000004</v>
      </c>
      <c r="K21" s="61">
        <f t="shared" si="3"/>
        <v>12</v>
      </c>
      <c r="L21" s="60">
        <f>VLOOKUP($A21,'Return Data'!$B$7:$R$2292,13,0)</f>
        <v>3.7267000000000001</v>
      </c>
      <c r="M21" s="61">
        <f t="shared" si="4"/>
        <v>11</v>
      </c>
      <c r="N21" s="60">
        <f>VLOOKUP($A21,'Return Data'!$B$7:$R$2292,17,0)</f>
        <v>4.1100000000000003</v>
      </c>
      <c r="O21" s="61">
        <f t="shared" si="5"/>
        <v>9</v>
      </c>
      <c r="P21" s="60">
        <f>VLOOKUP($A21,'Return Data'!$B$7:$R$2292,14,0)</f>
        <v>5.9650999999999996</v>
      </c>
      <c r="Q21" s="61">
        <f t="shared" si="6"/>
        <v>10</v>
      </c>
      <c r="R21" s="60">
        <f>VLOOKUP($A21,'Return Data'!$B$7:$R$2292,16,0)</f>
        <v>7.9779999999999998</v>
      </c>
      <c r="S21" s="62">
        <f t="shared" si="7"/>
        <v>7</v>
      </c>
    </row>
    <row r="22" spans="1:19" x14ac:dyDescent="0.3">
      <c r="A22" s="77" t="s">
        <v>579</v>
      </c>
      <c r="B22" s="59">
        <f>VLOOKUP($A22,'Return Data'!$B$7:$R$2292,3,0)</f>
        <v>44942</v>
      </c>
      <c r="C22" s="60">
        <f>VLOOKUP($A22,'Return Data'!$B$7:$R$2292,4,0)</f>
        <v>2737.8638999999998</v>
      </c>
      <c r="D22" s="60">
        <f>VLOOKUP($A22,'Return Data'!$B$7:$R$2292,9,0)</f>
        <v>6.0594000000000001</v>
      </c>
      <c r="E22" s="61">
        <f t="shared" si="0"/>
        <v>5</v>
      </c>
      <c r="F22" s="60">
        <f>VLOOKUP($A22,'Return Data'!$B$7:$R$2292,10,0)</f>
        <v>7.8255999999999997</v>
      </c>
      <c r="G22" s="61">
        <f t="shared" si="1"/>
        <v>8</v>
      </c>
      <c r="H22" s="60">
        <f>VLOOKUP($A22,'Return Data'!$B$7:$R$2292,11,0)</f>
        <v>5.6212</v>
      </c>
      <c r="I22" s="61">
        <f t="shared" si="2"/>
        <v>12</v>
      </c>
      <c r="J22" s="60">
        <f>VLOOKUP($A22,'Return Data'!$B$7:$R$2292,12,0)</f>
        <v>4.0970000000000004</v>
      </c>
      <c r="K22" s="61">
        <f t="shared" si="3"/>
        <v>16</v>
      </c>
      <c r="L22" s="60">
        <f>VLOOKUP($A22,'Return Data'!$B$7:$R$2292,13,0)</f>
        <v>3.5665</v>
      </c>
      <c r="M22" s="61">
        <f t="shared" si="4"/>
        <v>15</v>
      </c>
      <c r="N22" s="60">
        <f>VLOOKUP($A22,'Return Data'!$B$7:$R$2292,17,0)</f>
        <v>3.4430999999999998</v>
      </c>
      <c r="O22" s="61">
        <f t="shared" si="5"/>
        <v>15</v>
      </c>
      <c r="P22" s="60">
        <f>VLOOKUP($A22,'Return Data'!$B$7:$R$2292,14,0)</f>
        <v>5.6714000000000002</v>
      </c>
      <c r="Q22" s="61">
        <f t="shared" si="6"/>
        <v>13</v>
      </c>
      <c r="R22" s="60">
        <f>VLOOKUP($A22,'Return Data'!$B$7:$R$2292,16,0)</f>
        <v>7.9698000000000002</v>
      </c>
      <c r="S22" s="62">
        <f t="shared" si="7"/>
        <v>8</v>
      </c>
    </row>
    <row r="23" spans="1:19" x14ac:dyDescent="0.3">
      <c r="A23" s="77" t="s">
        <v>582</v>
      </c>
      <c r="B23" s="59">
        <f>VLOOKUP($A23,'Return Data'!$B$7:$R$2292,3,0)</f>
        <v>44942</v>
      </c>
      <c r="C23" s="60">
        <f>VLOOKUP($A23,'Return Data'!$B$7:$R$2292,4,0)</f>
        <v>36.188499999999998</v>
      </c>
      <c r="D23" s="60">
        <f>VLOOKUP($A23,'Return Data'!$B$7:$R$2292,9,0)</f>
        <v>5.4981</v>
      </c>
      <c r="E23" s="61">
        <f t="shared" si="0"/>
        <v>11</v>
      </c>
      <c r="F23" s="60">
        <f>VLOOKUP($A23,'Return Data'!$B$7:$R$2292,10,0)</f>
        <v>7.8141999999999996</v>
      </c>
      <c r="G23" s="61">
        <f t="shared" si="1"/>
        <v>9</v>
      </c>
      <c r="H23" s="60">
        <f>VLOOKUP($A23,'Return Data'!$B$7:$R$2292,11,0)</f>
        <v>5.4398</v>
      </c>
      <c r="I23" s="61">
        <f t="shared" si="2"/>
        <v>14</v>
      </c>
      <c r="J23" s="60">
        <f>VLOOKUP($A23,'Return Data'!$B$7:$R$2292,12,0)</f>
        <v>4.1360999999999999</v>
      </c>
      <c r="K23" s="61">
        <f t="shared" si="3"/>
        <v>15</v>
      </c>
      <c r="L23" s="60">
        <f>VLOOKUP($A23,'Return Data'!$B$7:$R$2292,13,0)</f>
        <v>3.4668999999999999</v>
      </c>
      <c r="M23" s="61">
        <f t="shared" si="4"/>
        <v>16</v>
      </c>
      <c r="N23" s="60">
        <f>VLOOKUP($A23,'Return Data'!$B$7:$R$2292,17,0)</f>
        <v>3.2675999999999998</v>
      </c>
      <c r="O23" s="61">
        <f t="shared" si="5"/>
        <v>16</v>
      </c>
      <c r="P23" s="60">
        <f>VLOOKUP($A23,'Return Data'!$B$7:$R$2292,14,0)</f>
        <v>4.6399999999999997</v>
      </c>
      <c r="Q23" s="61">
        <f t="shared" si="6"/>
        <v>18</v>
      </c>
      <c r="R23" s="60">
        <f>VLOOKUP($A23,'Return Data'!$B$7:$R$2292,16,0)</f>
        <v>7.0942999999999996</v>
      </c>
      <c r="S23" s="62">
        <f t="shared" si="7"/>
        <v>17</v>
      </c>
    </row>
    <row r="24" spans="1:19" x14ac:dyDescent="0.3">
      <c r="A24" s="77" t="s">
        <v>583</v>
      </c>
      <c r="B24" s="59">
        <f>VLOOKUP($A24,'Return Data'!$B$7:$R$2292,3,0)</f>
        <v>44942</v>
      </c>
      <c r="C24" s="60">
        <f>VLOOKUP($A24,'Return Data'!$B$7:$R$2292,4,0)</f>
        <v>12.1997</v>
      </c>
      <c r="D24" s="60">
        <f>VLOOKUP($A24,'Return Data'!$B$7:$R$2292,9,0)</f>
        <v>6.7069999999999999</v>
      </c>
      <c r="E24" s="61">
        <f t="shared" si="0"/>
        <v>1</v>
      </c>
      <c r="F24" s="60">
        <f>VLOOKUP($A24,'Return Data'!$B$7:$R$2292,10,0)</f>
        <v>7.3818999999999999</v>
      </c>
      <c r="G24" s="61">
        <f t="shared" si="1"/>
        <v>14</v>
      </c>
      <c r="H24" s="60">
        <f>VLOOKUP($A24,'Return Data'!$B$7:$R$2292,11,0)</f>
        <v>5.7846000000000002</v>
      </c>
      <c r="I24" s="61">
        <f t="shared" si="2"/>
        <v>9</v>
      </c>
      <c r="J24" s="60">
        <f>VLOOKUP($A24,'Return Data'!$B$7:$R$2292,12,0)</f>
        <v>4.2290999999999999</v>
      </c>
      <c r="K24" s="61">
        <f t="shared" si="3"/>
        <v>13</v>
      </c>
      <c r="L24" s="60">
        <f>VLOOKUP($A24,'Return Data'!$B$7:$R$2292,13,0)</f>
        <v>3.5800999999999998</v>
      </c>
      <c r="M24" s="61">
        <f t="shared" si="4"/>
        <v>14</v>
      </c>
      <c r="N24" s="60">
        <f>VLOOKUP($A24,'Return Data'!$B$7:$R$2292,17,0)</f>
        <v>3.8915000000000002</v>
      </c>
      <c r="O24" s="61">
        <f t="shared" si="5"/>
        <v>12</v>
      </c>
      <c r="P24" s="60">
        <f>VLOOKUP($A24,'Return Data'!$B$7:$R$2292,14,0)</f>
        <v>6.1384999999999996</v>
      </c>
      <c r="Q24" s="61">
        <f t="shared" si="6"/>
        <v>9</v>
      </c>
      <c r="R24" s="60">
        <f>VLOOKUP($A24,'Return Data'!$B$7:$R$2292,16,0)</f>
        <v>6.2664999999999997</v>
      </c>
      <c r="S24" s="62">
        <f t="shared" si="7"/>
        <v>18</v>
      </c>
    </row>
    <row r="25" spans="1:19" x14ac:dyDescent="0.3">
      <c r="A25" s="77" t="s">
        <v>585</v>
      </c>
      <c r="B25" s="59">
        <f>VLOOKUP($A25,'Return Data'!$B$7:$R$2292,3,0)</f>
        <v>44942</v>
      </c>
      <c r="C25" s="60">
        <f>VLOOKUP($A25,'Return Data'!$B$7:$R$2292,4,0)</f>
        <v>18.518599999999999</v>
      </c>
      <c r="D25" s="60">
        <f>VLOOKUP($A25,'Return Data'!$B$7:$R$2292,9,0)</f>
        <v>5.0186999999999999</v>
      </c>
      <c r="E25" s="61">
        <f t="shared" si="0"/>
        <v>16</v>
      </c>
      <c r="F25" s="60">
        <f>VLOOKUP($A25,'Return Data'!$B$7:$R$2292,10,0)</f>
        <v>9.7499000000000002</v>
      </c>
      <c r="G25" s="61">
        <f t="shared" si="1"/>
        <v>2</v>
      </c>
      <c r="H25" s="60">
        <f>VLOOKUP($A25,'Return Data'!$B$7:$R$2292,11,0)</f>
        <v>6.0640000000000001</v>
      </c>
      <c r="I25" s="61">
        <f t="shared" si="2"/>
        <v>5</v>
      </c>
      <c r="J25" s="60">
        <f>VLOOKUP($A25,'Return Data'!$B$7:$R$2292,12,0)</f>
        <v>13.7004</v>
      </c>
      <c r="K25" s="61">
        <f t="shared" si="3"/>
        <v>1</v>
      </c>
      <c r="L25" s="60">
        <f>VLOOKUP($A25,'Return Data'!$B$7:$R$2292,13,0)</f>
        <v>10.8034</v>
      </c>
      <c r="M25" s="61">
        <f t="shared" si="4"/>
        <v>1</v>
      </c>
      <c r="N25" s="60">
        <f>VLOOKUP($A25,'Return Data'!$B$7:$R$2292,17,0)</f>
        <v>6.9417999999999997</v>
      </c>
      <c r="O25" s="61">
        <f t="shared" si="5"/>
        <v>1</v>
      </c>
      <c r="P25" s="60">
        <f>VLOOKUP($A25,'Return Data'!$B$7:$R$2292,14,0)</f>
        <v>7.4534000000000002</v>
      </c>
      <c r="Q25" s="61">
        <f t="shared" si="6"/>
        <v>1</v>
      </c>
      <c r="R25" s="60">
        <f>VLOOKUP($A25,'Return Data'!$B$7:$R$2292,16,0)</f>
        <v>7.1223000000000001</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5.66845</v>
      </c>
      <c r="E27" s="83"/>
      <c r="F27" s="84">
        <f>AVERAGE(F8:F25)</f>
        <v>7.9757222222222213</v>
      </c>
      <c r="G27" s="83"/>
      <c r="H27" s="84">
        <f>AVERAGE(H8:H25)</f>
        <v>5.8187333333333333</v>
      </c>
      <c r="I27" s="83"/>
      <c r="J27" s="84">
        <f>AVERAGE(J8:J25)</f>
        <v>4.9574166666666661</v>
      </c>
      <c r="K27" s="83"/>
      <c r="L27" s="84">
        <f>AVERAGE(L8:L25)</f>
        <v>4.1000777777777779</v>
      </c>
      <c r="M27" s="83"/>
      <c r="N27" s="84">
        <f>AVERAGE(N8:N25)</f>
        <v>4.0490777777777778</v>
      </c>
      <c r="O27" s="83"/>
      <c r="P27" s="84">
        <f>AVERAGE(P8:P25)</f>
        <v>5.9779111111111121</v>
      </c>
      <c r="Q27" s="83"/>
      <c r="R27" s="84">
        <f>AVERAGE(R8:R25)</f>
        <v>7.7353222222222229</v>
      </c>
      <c r="S27" s="85"/>
    </row>
    <row r="28" spans="1:19" x14ac:dyDescent="0.3">
      <c r="A28" s="82" t="s">
        <v>28</v>
      </c>
      <c r="B28" s="83"/>
      <c r="C28" s="83"/>
      <c r="D28" s="84">
        <f>MIN(D8:D25)</f>
        <v>4.5380000000000003</v>
      </c>
      <c r="E28" s="83"/>
      <c r="F28" s="84">
        <f>MIN(F8:F25)</f>
        <v>6.5822000000000003</v>
      </c>
      <c r="G28" s="83"/>
      <c r="H28" s="84">
        <f>MIN(H8:H25)</f>
        <v>5.0461</v>
      </c>
      <c r="I28" s="83"/>
      <c r="J28" s="84">
        <f>MIN(J8:J25)</f>
        <v>3.4897</v>
      </c>
      <c r="K28" s="83"/>
      <c r="L28" s="84">
        <f>MIN(L8:L25)</f>
        <v>1.857</v>
      </c>
      <c r="M28" s="83"/>
      <c r="N28" s="84">
        <f>MIN(N8:N25)</f>
        <v>2.7130000000000001</v>
      </c>
      <c r="O28" s="83"/>
      <c r="P28" s="84">
        <f>MIN(P8:P25)</f>
        <v>4.6399999999999997</v>
      </c>
      <c r="Q28" s="83"/>
      <c r="R28" s="84">
        <f>MIN(R8:R25)</f>
        <v>6.2664999999999997</v>
      </c>
      <c r="S28" s="85"/>
    </row>
    <row r="29" spans="1:19" ht="15" thickBot="1" x14ac:dyDescent="0.35">
      <c r="A29" s="86" t="s">
        <v>29</v>
      </c>
      <c r="B29" s="87"/>
      <c r="C29" s="87"/>
      <c r="D29" s="88">
        <f>MAX(D8:D25)</f>
        <v>6.7069999999999999</v>
      </c>
      <c r="E29" s="87"/>
      <c r="F29" s="88">
        <f>MAX(F8:F25)</f>
        <v>10.889699999999999</v>
      </c>
      <c r="G29" s="87"/>
      <c r="H29" s="88">
        <f>MAX(H8:H25)</f>
        <v>7.1406999999999998</v>
      </c>
      <c r="I29" s="87"/>
      <c r="J29" s="88">
        <f>MAX(J8:J25)</f>
        <v>13.7004</v>
      </c>
      <c r="K29" s="87"/>
      <c r="L29" s="88">
        <f>MAX(L8:L25)</f>
        <v>10.8034</v>
      </c>
      <c r="M29" s="87"/>
      <c r="N29" s="88">
        <f>MAX(N8:N25)</f>
        <v>6.9417999999999997</v>
      </c>
      <c r="O29" s="87"/>
      <c r="P29" s="88">
        <f>MAX(P8:P25)</f>
        <v>7.4534000000000002</v>
      </c>
      <c r="Q29" s="87"/>
      <c r="R29" s="88">
        <f>MAX(R8:R25)</f>
        <v>8.5794999999999995</v>
      </c>
      <c r="S29" s="89"/>
    </row>
    <row r="30" spans="1:19" x14ac:dyDescent="0.3">
      <c r="A30" s="99" t="s">
        <v>429</v>
      </c>
    </row>
    <row r="31" spans="1:19" x14ac:dyDescent="0.3">
      <c r="A31" s="14" t="s">
        <v>340</v>
      </c>
    </row>
  </sheetData>
  <sheetProtection algorithmName="SHA-512" hashValue="e2oOnuVNXgZVk/k6P2eXfryz9vtznm4fhAnSvi2xaWo4310w5b2n10M3OokFpmN5Q1KclaoFGlHLRkk4ftZ+xg==" saltValue="m+x6tJ8PYC3UJuCSA6w4tQ=="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551</v>
      </c>
      <c r="B8" s="59">
        <f>VLOOKUP($A8,'Return Data'!$B$7:$R$2292,3,0)</f>
        <v>44942</v>
      </c>
      <c r="C8" s="60">
        <f>VLOOKUP($A8,'Return Data'!$B$7:$R$2292,4,0)</f>
        <v>305.36169999999998</v>
      </c>
      <c r="D8" s="60">
        <f>VLOOKUP($A8,'Return Data'!$B$7:$R$2292,9,0)</f>
        <v>5.6024000000000003</v>
      </c>
      <c r="E8" s="61">
        <f t="shared" ref="E8:E27" si="0">RANK(D8,D$8:D$27,0)</f>
        <v>7</v>
      </c>
      <c r="F8" s="60">
        <f>VLOOKUP($A8,'Return Data'!$B$7:$R$2292,10,0)</f>
        <v>7.2873999999999999</v>
      </c>
      <c r="G8" s="61">
        <f t="shared" ref="G8:G27" si="1">RANK(F8,F$8:F$27,0)</f>
        <v>13</v>
      </c>
      <c r="H8" s="60">
        <f>VLOOKUP($A8,'Return Data'!$B$7:$R$2292,11,0)</f>
        <v>5.4564000000000004</v>
      </c>
      <c r="I8" s="61">
        <f t="shared" ref="I8:I27" si="2">RANK(H8,H$8:H$27,0)</f>
        <v>10</v>
      </c>
      <c r="J8" s="60">
        <f>VLOOKUP($A8,'Return Data'!$B$7:$R$2292,12,0)</f>
        <v>4.4063999999999997</v>
      </c>
      <c r="K8" s="61">
        <f t="shared" ref="K8:K27" si="3">RANK(J8,J$8:J$27,0)</f>
        <v>7</v>
      </c>
      <c r="L8" s="60">
        <f>VLOOKUP($A8,'Return Data'!$B$7:$R$2292,13,0)</f>
        <v>3.8553000000000002</v>
      </c>
      <c r="M8" s="61">
        <f t="shared" ref="M8:M27" si="4">RANK(L8,L$8:L$27,0)</f>
        <v>6</v>
      </c>
      <c r="N8" s="60">
        <f>VLOOKUP($A8,'Return Data'!$B$7:$R$2292,17,0)</f>
        <v>3.8527</v>
      </c>
      <c r="O8" s="61">
        <f t="shared" ref="O8:O27" si="5">RANK(N8,N$8:N$27,0)</f>
        <v>7</v>
      </c>
      <c r="P8" s="60">
        <f>VLOOKUP($A8,'Return Data'!$B$7:$R$2292,14,0)</f>
        <v>5.9794999999999998</v>
      </c>
      <c r="Q8" s="61">
        <f>RANK(P8,P$8:P$27,0)</f>
        <v>3</v>
      </c>
      <c r="R8" s="60">
        <f>VLOOKUP($A8,'Return Data'!$B$7:$R$2292,16,0)</f>
        <v>7.8785999999999996</v>
      </c>
      <c r="S8" s="62">
        <f t="shared" ref="S8:S27" si="6">RANK(R8,R$8:R$27,0)</f>
        <v>3</v>
      </c>
    </row>
    <row r="9" spans="1:19" x14ac:dyDescent="0.3">
      <c r="A9" s="77" t="s">
        <v>554</v>
      </c>
      <c r="B9" s="59">
        <f>VLOOKUP($A9,'Return Data'!$B$7:$R$2292,3,0)</f>
        <v>44942</v>
      </c>
      <c r="C9" s="60">
        <f>VLOOKUP($A9,'Return Data'!$B$7:$R$2292,4,0)</f>
        <v>2207.6936999999998</v>
      </c>
      <c r="D9" s="60">
        <f>VLOOKUP($A9,'Return Data'!$B$7:$R$2292,9,0)</f>
        <v>5.0731999999999999</v>
      </c>
      <c r="E9" s="61">
        <f t="shared" si="0"/>
        <v>14</v>
      </c>
      <c r="F9" s="60">
        <f>VLOOKUP($A9,'Return Data'!$B$7:$R$2292,10,0)</f>
        <v>7.7051999999999996</v>
      </c>
      <c r="G9" s="61">
        <f t="shared" si="1"/>
        <v>6</v>
      </c>
      <c r="H9" s="60">
        <f>VLOOKUP($A9,'Return Data'!$B$7:$R$2292,11,0)</f>
        <v>4.8631000000000002</v>
      </c>
      <c r="I9" s="61">
        <f t="shared" si="2"/>
        <v>18</v>
      </c>
      <c r="J9" s="60">
        <f>VLOOKUP($A9,'Return Data'!$B$7:$R$2292,12,0)</f>
        <v>4.1923000000000004</v>
      </c>
      <c r="K9" s="61">
        <f t="shared" si="3"/>
        <v>9</v>
      </c>
      <c r="L9" s="60">
        <f>VLOOKUP($A9,'Return Data'!$B$7:$R$2292,13,0)</f>
        <v>3.9034</v>
      </c>
      <c r="M9" s="61">
        <f t="shared" si="4"/>
        <v>5</v>
      </c>
      <c r="N9" s="60">
        <f>VLOOKUP($A9,'Return Data'!$B$7:$R$2292,17,0)</f>
        <v>3.8529</v>
      </c>
      <c r="O9" s="61">
        <f t="shared" si="5"/>
        <v>6</v>
      </c>
      <c r="P9" s="60">
        <f>VLOOKUP($A9,'Return Data'!$B$7:$R$2292,14,0)</f>
        <v>5.5225</v>
      </c>
      <c r="Q9" s="61">
        <f>RANK(P9,P$8:P$27,0)</f>
        <v>11</v>
      </c>
      <c r="R9" s="60">
        <f>VLOOKUP($A9,'Return Data'!$B$7:$R$2292,16,0)</f>
        <v>7.7469999999999999</v>
      </c>
      <c r="S9" s="62">
        <f t="shared" si="6"/>
        <v>4</v>
      </c>
    </row>
    <row r="10" spans="1:19" x14ac:dyDescent="0.3">
      <c r="A10" s="77" t="s">
        <v>682</v>
      </c>
      <c r="B10" s="59">
        <f>VLOOKUP($A10,'Return Data'!$B$7:$R$2292,3,0)</f>
        <v>44942</v>
      </c>
      <c r="C10" s="60">
        <f>VLOOKUP($A10,'Return Data'!$B$7:$R$2292,4,0)</f>
        <v>1211.5887</v>
      </c>
      <c r="D10" s="60">
        <f>VLOOKUP($A10,'Return Data'!$B$7:$R$2292,9,0)</f>
        <v>7.1683000000000003</v>
      </c>
      <c r="E10" s="61">
        <f t="shared" si="0"/>
        <v>1</v>
      </c>
      <c r="F10" s="60">
        <f>VLOOKUP($A10,'Return Data'!$B$7:$R$2292,10,0)</f>
        <v>6.976</v>
      </c>
      <c r="G10" s="61">
        <f t="shared" si="1"/>
        <v>15</v>
      </c>
      <c r="H10" s="60">
        <f>VLOOKUP($A10,'Return Data'!$B$7:$R$2292,11,0)</f>
        <v>5.8909000000000002</v>
      </c>
      <c r="I10" s="61">
        <f t="shared" si="2"/>
        <v>5</v>
      </c>
      <c r="J10" s="60">
        <f>VLOOKUP($A10,'Return Data'!$B$7:$R$2292,12,0)</f>
        <v>4.8019999999999996</v>
      </c>
      <c r="K10" s="61">
        <f t="shared" si="3"/>
        <v>5</v>
      </c>
      <c r="L10" s="60">
        <f>VLOOKUP($A10,'Return Data'!$B$7:$R$2292,13,0)</f>
        <v>4.3822999999999999</v>
      </c>
      <c r="M10" s="61">
        <f t="shared" si="4"/>
        <v>3</v>
      </c>
      <c r="N10" s="60">
        <f>VLOOKUP($A10,'Return Data'!$B$7:$R$2292,17,0)</f>
        <v>4.5018000000000002</v>
      </c>
      <c r="O10" s="61">
        <f t="shared" si="5"/>
        <v>2</v>
      </c>
      <c r="P10" s="60"/>
      <c r="Q10" s="61"/>
      <c r="R10" s="60">
        <f>VLOOKUP($A10,'Return Data'!$B$7:$R$2292,16,0)</f>
        <v>6.4745999999999997</v>
      </c>
      <c r="S10" s="62">
        <f t="shared" si="6"/>
        <v>18</v>
      </c>
    </row>
    <row r="11" spans="1:19" x14ac:dyDescent="0.3">
      <c r="A11" s="77" t="s">
        <v>683</v>
      </c>
      <c r="B11" s="59">
        <f>VLOOKUP($A11,'Return Data'!$B$7:$R$2292,3,0)</f>
        <v>44942</v>
      </c>
      <c r="C11" s="60">
        <f>VLOOKUP($A11,'Return Data'!$B$7:$R$2292,4,0)</f>
        <v>1235.0959</v>
      </c>
      <c r="D11" s="60">
        <f>VLOOKUP($A11,'Return Data'!$B$7:$R$2292,9,0)</f>
        <v>4.6643999999999997</v>
      </c>
      <c r="E11" s="61">
        <f t="shared" si="0"/>
        <v>18</v>
      </c>
      <c r="F11" s="60">
        <f>VLOOKUP($A11,'Return Data'!$B$7:$R$2292,10,0)</f>
        <v>10.953799999999999</v>
      </c>
      <c r="G11" s="61">
        <f t="shared" si="1"/>
        <v>1</v>
      </c>
      <c r="H11" s="60">
        <f>VLOOKUP($A11,'Return Data'!$B$7:$R$2292,11,0)</f>
        <v>7.7262000000000004</v>
      </c>
      <c r="I11" s="61">
        <f t="shared" si="2"/>
        <v>1</v>
      </c>
      <c r="J11" s="60">
        <f>VLOOKUP($A11,'Return Data'!$B$7:$R$2292,12,0)</f>
        <v>5.6155999999999997</v>
      </c>
      <c r="K11" s="61">
        <f t="shared" si="3"/>
        <v>2</v>
      </c>
      <c r="L11" s="60">
        <f>VLOOKUP($A11,'Return Data'!$B$7:$R$2292,13,0)</f>
        <v>4.0050999999999997</v>
      </c>
      <c r="M11" s="61">
        <f t="shared" si="4"/>
        <v>4</v>
      </c>
      <c r="N11" s="60">
        <f>VLOOKUP($A11,'Return Data'!$B$7:$R$2292,17,0)</f>
        <v>4.4423000000000004</v>
      </c>
      <c r="O11" s="61">
        <f t="shared" si="5"/>
        <v>3</v>
      </c>
      <c r="P11" s="60"/>
      <c r="Q11" s="61"/>
      <c r="R11" s="60">
        <f>VLOOKUP($A11,'Return Data'!$B$7:$R$2292,16,0)</f>
        <v>7.1475</v>
      </c>
      <c r="S11" s="62">
        <f t="shared" si="6"/>
        <v>14</v>
      </c>
    </row>
    <row r="12" spans="1:19" x14ac:dyDescent="0.3">
      <c r="A12" s="77" t="s">
        <v>556</v>
      </c>
      <c r="B12" s="59">
        <f>VLOOKUP($A12,'Return Data'!$B$7:$R$2292,3,0)</f>
        <v>44942</v>
      </c>
      <c r="C12" s="60">
        <f>VLOOKUP($A12,'Return Data'!$B$7:$R$2292,4,0)</f>
        <v>19.972799999999999</v>
      </c>
      <c r="D12" s="60">
        <f>VLOOKUP($A12,'Return Data'!$B$7:$R$2292,9,0)</f>
        <v>5.0500999999999996</v>
      </c>
      <c r="E12" s="61">
        <f t="shared" si="0"/>
        <v>15</v>
      </c>
      <c r="F12" s="60">
        <f>VLOOKUP($A12,'Return Data'!$B$7:$R$2292,10,0)</f>
        <v>6.8997000000000002</v>
      </c>
      <c r="G12" s="61">
        <f t="shared" si="1"/>
        <v>16</v>
      </c>
      <c r="H12" s="60">
        <f>VLOOKUP($A12,'Return Data'!$B$7:$R$2292,11,0)</f>
        <v>5.0701000000000001</v>
      </c>
      <c r="I12" s="61">
        <f t="shared" si="2"/>
        <v>17</v>
      </c>
      <c r="J12" s="60">
        <f>VLOOKUP($A12,'Return Data'!$B$7:$R$2292,12,0)</f>
        <v>4.0091000000000001</v>
      </c>
      <c r="K12" s="61">
        <f t="shared" si="3"/>
        <v>12</v>
      </c>
      <c r="L12" s="60">
        <f>VLOOKUP($A12,'Return Data'!$B$7:$R$2292,13,0)</f>
        <v>3.3637000000000001</v>
      </c>
      <c r="M12" s="61">
        <f t="shared" si="4"/>
        <v>12</v>
      </c>
      <c r="N12" s="60">
        <f>VLOOKUP($A12,'Return Data'!$B$7:$R$2292,17,0)</f>
        <v>3.4805000000000001</v>
      </c>
      <c r="O12" s="61">
        <f t="shared" si="5"/>
        <v>14</v>
      </c>
      <c r="P12" s="60">
        <f>VLOOKUP($A12,'Return Data'!$B$7:$R$2292,14,0)</f>
        <v>5.6418999999999997</v>
      </c>
      <c r="Q12" s="61">
        <f t="shared" ref="Q12:Q27" si="7">RANK(P12,P$8:P$27,0)</f>
        <v>9</v>
      </c>
      <c r="R12" s="60">
        <f>VLOOKUP($A12,'Return Data'!$B$7:$R$2292,16,0)</f>
        <v>7.6835000000000004</v>
      </c>
      <c r="S12" s="62">
        <f t="shared" si="6"/>
        <v>5</v>
      </c>
    </row>
    <row r="13" spans="1:19" x14ac:dyDescent="0.3">
      <c r="A13" s="77" t="s">
        <v>558</v>
      </c>
      <c r="B13" s="59">
        <f>VLOOKUP($A13,'Return Data'!$B$7:$R$2292,3,0)</f>
        <v>44942</v>
      </c>
      <c r="C13" s="60">
        <f>VLOOKUP($A13,'Return Data'!$B$7:$R$2292,4,0)</f>
        <v>20.5092</v>
      </c>
      <c r="D13" s="60">
        <f>VLOOKUP($A13,'Return Data'!$B$7:$R$2292,9,0)</f>
        <v>4.5818000000000003</v>
      </c>
      <c r="E13" s="61">
        <f t="shared" si="0"/>
        <v>19</v>
      </c>
      <c r="F13" s="60">
        <f>VLOOKUP($A13,'Return Data'!$B$7:$R$2292,10,0)</f>
        <v>10.542199999999999</v>
      </c>
      <c r="G13" s="61">
        <f t="shared" si="1"/>
        <v>2</v>
      </c>
      <c r="H13" s="60">
        <f>VLOOKUP($A13,'Return Data'!$B$7:$R$2292,11,0)</f>
        <v>6.7843999999999998</v>
      </c>
      <c r="I13" s="61">
        <f t="shared" si="2"/>
        <v>2</v>
      </c>
      <c r="J13" s="60">
        <f>VLOOKUP($A13,'Return Data'!$B$7:$R$2292,12,0)</f>
        <v>5.0118</v>
      </c>
      <c r="K13" s="61">
        <f t="shared" si="3"/>
        <v>4</v>
      </c>
      <c r="L13" s="60">
        <f>VLOOKUP($A13,'Return Data'!$B$7:$R$2292,13,0)</f>
        <v>3.2656000000000001</v>
      </c>
      <c r="M13" s="61">
        <f t="shared" si="4"/>
        <v>15</v>
      </c>
      <c r="N13" s="60">
        <f>VLOOKUP($A13,'Return Data'!$B$7:$R$2292,17,0)</f>
        <v>3.7787999999999999</v>
      </c>
      <c r="O13" s="61">
        <f t="shared" si="5"/>
        <v>8</v>
      </c>
      <c r="P13" s="60">
        <f>VLOOKUP($A13,'Return Data'!$B$7:$R$2292,14,0)</f>
        <v>6.5975000000000001</v>
      </c>
      <c r="Q13" s="61">
        <f t="shared" si="7"/>
        <v>2</v>
      </c>
      <c r="R13" s="60">
        <f>VLOOKUP($A13,'Return Data'!$B$7:$R$2292,16,0)</f>
        <v>7.9867999999999997</v>
      </c>
      <c r="S13" s="62">
        <f t="shared" si="6"/>
        <v>1</v>
      </c>
    </row>
    <row r="14" spans="1:19" x14ac:dyDescent="0.3">
      <c r="A14" s="77" t="s">
        <v>559</v>
      </c>
      <c r="B14" s="59">
        <f>VLOOKUP($A14,'Return Data'!$B$7:$R$2292,3,0)</f>
        <v>44942</v>
      </c>
      <c r="C14" s="60">
        <f>VLOOKUP($A14,'Return Data'!$B$7:$R$2292,4,0)</f>
        <v>18.738700000000001</v>
      </c>
      <c r="D14" s="60">
        <f>VLOOKUP($A14,'Return Data'!$B$7:$R$2292,9,0)</f>
        <v>5.4286000000000003</v>
      </c>
      <c r="E14" s="61">
        <f t="shared" si="0"/>
        <v>9</v>
      </c>
      <c r="F14" s="60">
        <f>VLOOKUP($A14,'Return Data'!$B$7:$R$2292,10,0)</f>
        <v>7.8948</v>
      </c>
      <c r="G14" s="61">
        <f t="shared" si="1"/>
        <v>5</v>
      </c>
      <c r="H14" s="60">
        <f>VLOOKUP($A14,'Return Data'!$B$7:$R$2292,11,0)</f>
        <v>5.4843999999999999</v>
      </c>
      <c r="I14" s="61">
        <f t="shared" si="2"/>
        <v>9</v>
      </c>
      <c r="J14" s="60">
        <f>VLOOKUP($A14,'Return Data'!$B$7:$R$2292,12,0)</f>
        <v>4.0468000000000002</v>
      </c>
      <c r="K14" s="61">
        <f t="shared" si="3"/>
        <v>11</v>
      </c>
      <c r="L14" s="60">
        <f>VLOOKUP($A14,'Return Data'!$B$7:$R$2292,13,0)</f>
        <v>3.5373999999999999</v>
      </c>
      <c r="M14" s="61">
        <f t="shared" si="4"/>
        <v>10</v>
      </c>
      <c r="N14" s="60">
        <f>VLOOKUP($A14,'Return Data'!$B$7:$R$2292,17,0)</f>
        <v>3.6991999999999998</v>
      </c>
      <c r="O14" s="61">
        <f t="shared" si="5"/>
        <v>11</v>
      </c>
      <c r="P14" s="60">
        <f>VLOOKUP($A14,'Return Data'!$B$7:$R$2292,14,0)</f>
        <v>5.2975000000000003</v>
      </c>
      <c r="Q14" s="61">
        <f t="shared" si="7"/>
        <v>13</v>
      </c>
      <c r="R14" s="60">
        <f>VLOOKUP($A14,'Return Data'!$B$7:$R$2292,16,0)</f>
        <v>7.4550000000000001</v>
      </c>
      <c r="S14" s="62">
        <f t="shared" si="6"/>
        <v>10</v>
      </c>
    </row>
    <row r="15" spans="1:19" x14ac:dyDescent="0.3">
      <c r="A15" s="77" t="s">
        <v>562</v>
      </c>
      <c r="B15" s="59">
        <f>VLOOKUP($A15,'Return Data'!$B$7:$R$2292,3,0)</f>
        <v>44942</v>
      </c>
      <c r="C15" s="60">
        <f>VLOOKUP($A15,'Return Data'!$B$7:$R$2292,4,0)</f>
        <v>19.156199999999998</v>
      </c>
      <c r="D15" s="60">
        <f>VLOOKUP($A15,'Return Data'!$B$7:$R$2292,9,0)</f>
        <v>5.6136999999999997</v>
      </c>
      <c r="E15" s="61">
        <f t="shared" si="0"/>
        <v>6</v>
      </c>
      <c r="F15" s="60">
        <f>VLOOKUP($A15,'Return Data'!$B$7:$R$2292,10,0)</f>
        <v>6.7370999999999999</v>
      </c>
      <c r="G15" s="61">
        <f t="shared" si="1"/>
        <v>18</v>
      </c>
      <c r="H15" s="60">
        <f>VLOOKUP($A15,'Return Data'!$B$7:$R$2292,11,0)</f>
        <v>5.5095000000000001</v>
      </c>
      <c r="I15" s="61">
        <f t="shared" si="2"/>
        <v>8</v>
      </c>
      <c r="J15" s="60">
        <f>VLOOKUP($A15,'Return Data'!$B$7:$R$2292,12,0)</f>
        <v>4.2226999999999997</v>
      </c>
      <c r="K15" s="61">
        <f t="shared" si="3"/>
        <v>8</v>
      </c>
      <c r="L15" s="60">
        <f>VLOOKUP($A15,'Return Data'!$B$7:$R$2292,13,0)</f>
        <v>3.5834000000000001</v>
      </c>
      <c r="M15" s="61">
        <f t="shared" si="4"/>
        <v>9</v>
      </c>
      <c r="N15" s="60">
        <f>VLOOKUP($A15,'Return Data'!$B$7:$R$2292,17,0)</f>
        <v>3.6556000000000002</v>
      </c>
      <c r="O15" s="61">
        <f t="shared" si="5"/>
        <v>13</v>
      </c>
      <c r="P15" s="60">
        <f>VLOOKUP($A15,'Return Data'!$B$7:$R$2292,14,0)</f>
        <v>5.7613000000000003</v>
      </c>
      <c r="Q15" s="61">
        <f t="shared" si="7"/>
        <v>8</v>
      </c>
      <c r="R15" s="60">
        <f>VLOOKUP($A15,'Return Data'!$B$7:$R$2292,16,0)</f>
        <v>7.6516999999999999</v>
      </c>
      <c r="S15" s="62">
        <f t="shared" si="6"/>
        <v>6</v>
      </c>
    </row>
    <row r="16" spans="1:19" x14ac:dyDescent="0.3">
      <c r="A16" s="102" t="s">
        <v>2016</v>
      </c>
      <c r="B16" s="59">
        <f>VLOOKUP($A16,'Return Data'!$B$7:$R$2292,3,0)</f>
        <v>44942</v>
      </c>
      <c r="C16" s="60">
        <f>VLOOKUP($A16,'Return Data'!$B$7:$R$2292,4,0)</f>
        <v>20.385400000000001</v>
      </c>
      <c r="D16" s="60">
        <f>VLOOKUP($A16,'Return Data'!$B$7:$R$2292,9,0)</f>
        <v>5.1338999999999997</v>
      </c>
      <c r="E16" s="61">
        <f t="shared" si="0"/>
        <v>12</v>
      </c>
      <c r="F16" s="60">
        <f>VLOOKUP($A16,'Return Data'!$B$7:$R$2292,10,0)</f>
        <v>8.8268000000000004</v>
      </c>
      <c r="G16" s="61">
        <f t="shared" si="1"/>
        <v>4</v>
      </c>
      <c r="H16" s="60">
        <f>VLOOKUP($A16,'Return Data'!$B$7:$R$2292,11,0)</f>
        <v>5.2878999999999996</v>
      </c>
      <c r="I16" s="61">
        <f t="shared" si="2"/>
        <v>11</v>
      </c>
      <c r="J16" s="60">
        <f>VLOOKUP($A16,'Return Data'!$B$7:$R$2292,12,0)</f>
        <v>3.0998999999999999</v>
      </c>
      <c r="K16" s="61">
        <f t="shared" si="3"/>
        <v>19</v>
      </c>
      <c r="L16" s="60">
        <f>VLOOKUP($A16,'Return Data'!$B$7:$R$2292,13,0)</f>
        <v>1.7125999999999999</v>
      </c>
      <c r="M16" s="61">
        <f t="shared" si="4"/>
        <v>19</v>
      </c>
      <c r="N16" s="60">
        <f>VLOOKUP($A16,'Return Data'!$B$7:$R$2292,17,0)</f>
        <v>2.6160000000000001</v>
      </c>
      <c r="O16" s="61">
        <f t="shared" si="5"/>
        <v>19</v>
      </c>
      <c r="P16" s="60">
        <f>VLOOKUP($A16,'Return Data'!$B$7:$R$2292,14,0)</f>
        <v>4.9245000000000001</v>
      </c>
      <c r="Q16" s="61">
        <f t="shared" si="7"/>
        <v>15</v>
      </c>
      <c r="R16" s="60">
        <f>VLOOKUP($A16,'Return Data'!$B$7:$R$2292,16,0)</f>
        <v>4.7542999999999997</v>
      </c>
      <c r="S16" s="62">
        <f t="shared" si="6"/>
        <v>20</v>
      </c>
    </row>
    <row r="17" spans="1:19" x14ac:dyDescent="0.3">
      <c r="A17" s="77" t="s">
        <v>563</v>
      </c>
      <c r="B17" s="59">
        <f>VLOOKUP($A17,'Return Data'!$B$7:$R$2292,3,0)</f>
        <v>44942</v>
      </c>
      <c r="C17" s="60">
        <f>VLOOKUP($A17,'Return Data'!$B$7:$R$2292,4,0)</f>
        <v>27.152799999999999</v>
      </c>
      <c r="D17" s="60">
        <f>VLOOKUP($A17,'Return Data'!$B$7:$R$2292,9,0)</f>
        <v>5.0998000000000001</v>
      </c>
      <c r="E17" s="61">
        <f t="shared" si="0"/>
        <v>13</v>
      </c>
      <c r="F17" s="60">
        <f>VLOOKUP($A17,'Return Data'!$B$7:$R$2292,10,0)</f>
        <v>6.4535</v>
      </c>
      <c r="G17" s="61">
        <f t="shared" si="1"/>
        <v>19</v>
      </c>
      <c r="H17" s="60">
        <f>VLOOKUP($A17,'Return Data'!$B$7:$R$2292,11,0)</f>
        <v>6.6464999999999996</v>
      </c>
      <c r="I17" s="61">
        <f t="shared" si="2"/>
        <v>3</v>
      </c>
      <c r="J17" s="60">
        <f>VLOOKUP($A17,'Return Data'!$B$7:$R$2292,12,0)</f>
        <v>5.4322999999999997</v>
      </c>
      <c r="K17" s="61">
        <f t="shared" si="3"/>
        <v>3</v>
      </c>
      <c r="L17" s="60">
        <f>VLOOKUP($A17,'Return Data'!$B$7:$R$2292,13,0)</f>
        <v>4.7556000000000003</v>
      </c>
      <c r="M17" s="61">
        <f t="shared" si="4"/>
        <v>2</v>
      </c>
      <c r="N17" s="60">
        <f>VLOOKUP($A17,'Return Data'!$B$7:$R$2292,17,0)</f>
        <v>4.3452999999999999</v>
      </c>
      <c r="O17" s="61">
        <f t="shared" si="5"/>
        <v>4</v>
      </c>
      <c r="P17" s="60">
        <f>VLOOKUP($A17,'Return Data'!$B$7:$R$2292,14,0)</f>
        <v>5.8918999999999997</v>
      </c>
      <c r="Q17" s="61">
        <f t="shared" si="7"/>
        <v>6</v>
      </c>
      <c r="R17" s="60">
        <f>VLOOKUP($A17,'Return Data'!$B$7:$R$2292,16,0)</f>
        <v>7.9554</v>
      </c>
      <c r="S17" s="62">
        <f t="shared" si="6"/>
        <v>2</v>
      </c>
    </row>
    <row r="18" spans="1:19" x14ac:dyDescent="0.3">
      <c r="A18" s="109" t="s">
        <v>566</v>
      </c>
      <c r="B18" s="59">
        <f>VLOOKUP($A18,'Return Data'!$B$7:$R$2292,3,0)</f>
        <v>44942</v>
      </c>
      <c r="C18" s="60">
        <f>VLOOKUP($A18,'Return Data'!$B$7:$R$2292,4,0)</f>
        <v>20.6005</v>
      </c>
      <c r="D18" s="60">
        <f>VLOOKUP($A18,'Return Data'!$B$7:$R$2292,9,0)</f>
        <v>6.3208000000000002</v>
      </c>
      <c r="E18" s="61">
        <f t="shared" si="0"/>
        <v>2</v>
      </c>
      <c r="F18" s="60">
        <f>VLOOKUP($A18,'Return Data'!$B$7:$R$2292,10,0)</f>
        <v>6.2747000000000002</v>
      </c>
      <c r="G18" s="61">
        <f t="shared" si="1"/>
        <v>20</v>
      </c>
      <c r="H18" s="60">
        <f>VLOOKUP($A18,'Return Data'!$B$7:$R$2292,11,0)</f>
        <v>5.1858000000000004</v>
      </c>
      <c r="I18" s="61">
        <f t="shared" si="2"/>
        <v>15</v>
      </c>
      <c r="J18" s="60">
        <f>VLOOKUP($A18,'Return Data'!$B$7:$R$2292,12,0)</f>
        <v>4.0957999999999997</v>
      </c>
      <c r="K18" s="61">
        <f t="shared" si="3"/>
        <v>10</v>
      </c>
      <c r="L18" s="60">
        <f>VLOOKUP($A18,'Return Data'!$B$7:$R$2292,13,0)</f>
        <v>3.6875</v>
      </c>
      <c r="M18" s="61">
        <f t="shared" si="4"/>
        <v>8</v>
      </c>
      <c r="N18" s="60">
        <f>VLOOKUP($A18,'Return Data'!$B$7:$R$2292,17,0)</f>
        <v>3.7776000000000001</v>
      </c>
      <c r="O18" s="61">
        <f t="shared" si="5"/>
        <v>9</v>
      </c>
      <c r="P18" s="60">
        <f>VLOOKUP($A18,'Return Data'!$B$7:$R$2292,14,0)</f>
        <v>5.8796999999999997</v>
      </c>
      <c r="Q18" s="61">
        <f t="shared" si="7"/>
        <v>7</v>
      </c>
      <c r="R18" s="60">
        <f>VLOOKUP($A18,'Return Data'!$B$7:$R$2292,16,0)</f>
        <v>7.5984999999999996</v>
      </c>
      <c r="S18" s="62">
        <f t="shared" si="6"/>
        <v>7</v>
      </c>
    </row>
    <row r="19" spans="1:19" x14ac:dyDescent="0.3">
      <c r="A19" s="77" t="s">
        <v>569</v>
      </c>
      <c r="B19" s="59">
        <f>VLOOKUP($A19,'Return Data'!$B$7:$R$2292,3,0)</f>
        <v>44942</v>
      </c>
      <c r="C19" s="60">
        <f>VLOOKUP($A19,'Return Data'!$B$7:$R$2292,4,0)</f>
        <v>1887.9992999999999</v>
      </c>
      <c r="D19" s="60">
        <f>VLOOKUP($A19,'Return Data'!$B$7:$R$2292,9,0)</f>
        <v>5.1429999999999998</v>
      </c>
      <c r="E19" s="61">
        <f t="shared" si="0"/>
        <v>11</v>
      </c>
      <c r="F19" s="60">
        <f>VLOOKUP($A19,'Return Data'!$B$7:$R$2292,10,0)</f>
        <v>7.5648</v>
      </c>
      <c r="G19" s="61">
        <f t="shared" si="1"/>
        <v>9</v>
      </c>
      <c r="H19" s="60">
        <f>VLOOKUP($A19,'Return Data'!$B$7:$R$2292,11,0)</f>
        <v>5.2070999999999996</v>
      </c>
      <c r="I19" s="61">
        <f t="shared" si="2"/>
        <v>14</v>
      </c>
      <c r="J19" s="60">
        <f>VLOOKUP($A19,'Return Data'!$B$7:$R$2292,12,0)</f>
        <v>3.0703</v>
      </c>
      <c r="K19" s="61">
        <f t="shared" si="3"/>
        <v>20</v>
      </c>
      <c r="L19" s="60">
        <f>VLOOKUP($A19,'Return Data'!$B$7:$R$2292,13,0)</f>
        <v>1.4288000000000001</v>
      </c>
      <c r="M19" s="61">
        <f t="shared" si="4"/>
        <v>20</v>
      </c>
      <c r="N19" s="60">
        <f>VLOOKUP($A19,'Return Data'!$B$7:$R$2292,17,0)</f>
        <v>2.2822</v>
      </c>
      <c r="O19" s="61">
        <f t="shared" si="5"/>
        <v>20</v>
      </c>
      <c r="P19" s="60">
        <f>VLOOKUP($A19,'Return Data'!$B$7:$R$2292,14,0)</f>
        <v>4.4653</v>
      </c>
      <c r="Q19" s="61">
        <f t="shared" si="7"/>
        <v>18</v>
      </c>
      <c r="R19" s="60">
        <f>VLOOKUP($A19,'Return Data'!$B$7:$R$2292,16,0)</f>
        <v>6.5246000000000004</v>
      </c>
      <c r="S19" s="62">
        <f t="shared" si="6"/>
        <v>17</v>
      </c>
    </row>
    <row r="20" spans="1:19" x14ac:dyDescent="0.3">
      <c r="A20" s="77" t="s">
        <v>571</v>
      </c>
      <c r="B20" s="59">
        <f>VLOOKUP($A20,'Return Data'!$B$7:$R$2292,3,0)</f>
        <v>44942</v>
      </c>
      <c r="C20" s="60">
        <f>VLOOKUP($A20,'Return Data'!$B$7:$R$2292,4,0)</f>
        <v>54.381999999999998</v>
      </c>
      <c r="D20" s="60">
        <f>VLOOKUP($A20,'Return Data'!$B$7:$R$2292,9,0)</f>
        <v>4.1040999999999999</v>
      </c>
      <c r="E20" s="61">
        <f t="shared" si="0"/>
        <v>20</v>
      </c>
      <c r="F20" s="60">
        <f>VLOOKUP($A20,'Return Data'!$B$7:$R$2292,10,0)</f>
        <v>7.3331999999999997</v>
      </c>
      <c r="G20" s="61">
        <f t="shared" si="1"/>
        <v>11</v>
      </c>
      <c r="H20" s="60">
        <f>VLOOKUP($A20,'Return Data'!$B$7:$R$2292,11,0)</f>
        <v>6.0739999999999998</v>
      </c>
      <c r="I20" s="61">
        <f t="shared" si="2"/>
        <v>4</v>
      </c>
      <c r="J20" s="60">
        <f>VLOOKUP($A20,'Return Data'!$B$7:$R$2292,12,0)</f>
        <v>4.5167000000000002</v>
      </c>
      <c r="K20" s="61">
        <f t="shared" si="3"/>
        <v>6</v>
      </c>
      <c r="L20" s="60">
        <f>VLOOKUP($A20,'Return Data'!$B$7:$R$2292,13,0)</f>
        <v>3.831</v>
      </c>
      <c r="M20" s="61">
        <f t="shared" si="4"/>
        <v>7</v>
      </c>
      <c r="N20" s="60">
        <f>VLOOKUP($A20,'Return Data'!$B$7:$R$2292,17,0)</f>
        <v>3.8896999999999999</v>
      </c>
      <c r="O20" s="61">
        <f t="shared" si="5"/>
        <v>5</v>
      </c>
      <c r="P20" s="60">
        <f>VLOOKUP($A20,'Return Data'!$B$7:$R$2292,14,0)</f>
        <v>5.8968999999999996</v>
      </c>
      <c r="Q20" s="61">
        <f t="shared" si="7"/>
        <v>4</v>
      </c>
      <c r="R20" s="60">
        <f>VLOOKUP($A20,'Return Data'!$B$7:$R$2292,16,0)</f>
        <v>7.2901999999999996</v>
      </c>
      <c r="S20" s="62">
        <f t="shared" si="6"/>
        <v>13</v>
      </c>
    </row>
    <row r="21" spans="1:19" x14ac:dyDescent="0.3">
      <c r="A21" s="77" t="s">
        <v>573</v>
      </c>
      <c r="B21" s="59">
        <f>VLOOKUP($A21,'Return Data'!$B$7:$R$2292,3,0)</f>
        <v>44942</v>
      </c>
      <c r="C21" s="60">
        <f>VLOOKUP($A21,'Return Data'!$B$7:$R$2292,4,0)</f>
        <v>29.052499999999998</v>
      </c>
      <c r="D21" s="60">
        <f>VLOOKUP($A21,'Return Data'!$B$7:$R$2292,9,0)</f>
        <v>4.8548</v>
      </c>
      <c r="E21" s="61">
        <f t="shared" si="0"/>
        <v>16</v>
      </c>
      <c r="F21" s="60">
        <f>VLOOKUP($A21,'Return Data'!$B$7:$R$2292,10,0)</f>
        <v>7.0045999999999999</v>
      </c>
      <c r="G21" s="61">
        <f t="shared" si="1"/>
        <v>14</v>
      </c>
      <c r="H21" s="60">
        <f>VLOOKUP($A21,'Return Data'!$B$7:$R$2292,11,0)</f>
        <v>4.4917999999999996</v>
      </c>
      <c r="I21" s="61">
        <f t="shared" si="2"/>
        <v>20</v>
      </c>
      <c r="J21" s="60">
        <f>VLOOKUP($A21,'Return Data'!$B$7:$R$2292,12,0)</f>
        <v>3.5703</v>
      </c>
      <c r="K21" s="61">
        <f t="shared" si="3"/>
        <v>18</v>
      </c>
      <c r="L21" s="60">
        <f>VLOOKUP($A21,'Return Data'!$B$7:$R$2292,13,0)</f>
        <v>3.2225000000000001</v>
      </c>
      <c r="M21" s="61">
        <f t="shared" si="4"/>
        <v>16</v>
      </c>
      <c r="N21" s="60">
        <f>VLOOKUP($A21,'Return Data'!$B$7:$R$2292,17,0)</f>
        <v>3.0941000000000001</v>
      </c>
      <c r="O21" s="61">
        <f t="shared" si="5"/>
        <v>16</v>
      </c>
      <c r="P21" s="60">
        <f>VLOOKUP($A21,'Return Data'!$B$7:$R$2292,14,0)</f>
        <v>4.6746999999999996</v>
      </c>
      <c r="Q21" s="61">
        <f t="shared" si="7"/>
        <v>16</v>
      </c>
      <c r="R21" s="60">
        <f>VLOOKUP($A21,'Return Data'!$B$7:$R$2292,16,0)</f>
        <v>7.0552999999999999</v>
      </c>
      <c r="S21" s="62">
        <f t="shared" si="6"/>
        <v>15</v>
      </c>
    </row>
    <row r="22" spans="1:19" x14ac:dyDescent="0.3">
      <c r="A22" s="77" t="s">
        <v>575</v>
      </c>
      <c r="B22" s="59">
        <f>VLOOKUP($A22,'Return Data'!$B$7:$R$2292,3,0)</f>
        <v>44942</v>
      </c>
      <c r="C22" s="60">
        <f>VLOOKUP($A22,'Return Data'!$B$7:$R$2292,4,0)</f>
        <v>17.2821</v>
      </c>
      <c r="D22" s="60">
        <f>VLOOKUP($A22,'Return Data'!$B$7:$R$2292,9,0)</f>
        <v>5.6475999999999997</v>
      </c>
      <c r="E22" s="61">
        <f t="shared" si="0"/>
        <v>5</v>
      </c>
      <c r="F22" s="60">
        <f>VLOOKUP($A22,'Return Data'!$B$7:$R$2292,10,0)</f>
        <v>7.6849999999999996</v>
      </c>
      <c r="G22" s="61">
        <f t="shared" si="1"/>
        <v>7</v>
      </c>
      <c r="H22" s="60">
        <f>VLOOKUP($A22,'Return Data'!$B$7:$R$2292,11,0)</f>
        <v>5.5843999999999996</v>
      </c>
      <c r="I22" s="61">
        <f t="shared" si="2"/>
        <v>7</v>
      </c>
      <c r="J22" s="60">
        <f>VLOOKUP($A22,'Return Data'!$B$7:$R$2292,12,0)</f>
        <v>4.0061</v>
      </c>
      <c r="K22" s="61">
        <f t="shared" si="3"/>
        <v>13</v>
      </c>
      <c r="L22" s="60">
        <f>VLOOKUP($A22,'Return Data'!$B$7:$R$2292,13,0)</f>
        <v>3.3681000000000001</v>
      </c>
      <c r="M22" s="61">
        <f t="shared" si="4"/>
        <v>11</v>
      </c>
      <c r="N22" s="60">
        <f>VLOOKUP($A22,'Return Data'!$B$7:$R$2292,17,0)</f>
        <v>3.7431000000000001</v>
      </c>
      <c r="O22" s="61">
        <f t="shared" si="5"/>
        <v>10</v>
      </c>
      <c r="P22" s="60">
        <f>VLOOKUP($A22,'Return Data'!$B$7:$R$2292,14,0)</f>
        <v>5.8933</v>
      </c>
      <c r="Q22" s="61">
        <f t="shared" si="7"/>
        <v>5</v>
      </c>
      <c r="R22" s="60">
        <f>VLOOKUP($A22,'Return Data'!$B$7:$R$2292,16,0)</f>
        <v>7.3838999999999997</v>
      </c>
      <c r="S22" s="62">
        <f t="shared" si="6"/>
        <v>11</v>
      </c>
    </row>
    <row r="23" spans="1:19" x14ac:dyDescent="0.3">
      <c r="A23" s="77" t="s">
        <v>577</v>
      </c>
      <c r="B23" s="59">
        <f>VLOOKUP($A23,'Return Data'!$B$7:$R$2292,3,0)</f>
        <v>44942</v>
      </c>
      <c r="C23" s="60">
        <f>VLOOKUP($A23,'Return Data'!$B$7:$R$2292,4,0)</f>
        <v>20.365100000000002</v>
      </c>
      <c r="D23" s="60">
        <f>VLOOKUP($A23,'Return Data'!$B$7:$R$2292,9,0)</f>
        <v>5.9035000000000002</v>
      </c>
      <c r="E23" s="61">
        <f t="shared" si="0"/>
        <v>4</v>
      </c>
      <c r="F23" s="60">
        <f>VLOOKUP($A23,'Return Data'!$B$7:$R$2292,10,0)</f>
        <v>7.3118999999999996</v>
      </c>
      <c r="G23" s="61">
        <f t="shared" si="1"/>
        <v>12</v>
      </c>
      <c r="H23" s="60">
        <f>VLOOKUP($A23,'Return Data'!$B$7:$R$2292,11,0)</f>
        <v>4.7939999999999996</v>
      </c>
      <c r="I23" s="61">
        <f t="shared" si="2"/>
        <v>19</v>
      </c>
      <c r="J23" s="60">
        <f>VLOOKUP($A23,'Return Data'!$B$7:$R$2292,12,0)</f>
        <v>3.9186000000000001</v>
      </c>
      <c r="K23" s="61">
        <f t="shared" si="3"/>
        <v>15</v>
      </c>
      <c r="L23" s="60">
        <f>VLOOKUP($A23,'Return Data'!$B$7:$R$2292,13,0)</f>
        <v>3.3515000000000001</v>
      </c>
      <c r="M23" s="61">
        <f t="shared" si="4"/>
        <v>13</v>
      </c>
      <c r="N23" s="60">
        <f>VLOOKUP($A23,'Return Data'!$B$7:$R$2292,17,0)</f>
        <v>3.6766999999999999</v>
      </c>
      <c r="O23" s="61">
        <f t="shared" si="5"/>
        <v>12</v>
      </c>
      <c r="P23" s="60">
        <f>VLOOKUP($A23,'Return Data'!$B$7:$R$2292,14,0)</f>
        <v>5.5049999999999999</v>
      </c>
      <c r="Q23" s="61">
        <f t="shared" si="7"/>
        <v>12</v>
      </c>
      <c r="R23" s="60">
        <f>VLOOKUP($A23,'Return Data'!$B$7:$R$2292,16,0)</f>
        <v>7.4753999999999996</v>
      </c>
      <c r="S23" s="62">
        <f t="shared" si="6"/>
        <v>9</v>
      </c>
    </row>
    <row r="24" spans="1:19" x14ac:dyDescent="0.3">
      <c r="A24" s="77" t="s">
        <v>580</v>
      </c>
      <c r="B24" s="59">
        <f>VLOOKUP($A24,'Return Data'!$B$7:$R$2292,3,0)</f>
        <v>44942</v>
      </c>
      <c r="C24" s="60">
        <f>VLOOKUP($A24,'Return Data'!$B$7:$R$2292,4,0)</f>
        <v>2605.2874999999999</v>
      </c>
      <c r="D24" s="60">
        <f>VLOOKUP($A24,'Return Data'!$B$7:$R$2292,9,0)</f>
        <v>5.5875000000000004</v>
      </c>
      <c r="E24" s="61">
        <f t="shared" si="0"/>
        <v>8</v>
      </c>
      <c r="F24" s="60">
        <f>VLOOKUP($A24,'Return Data'!$B$7:$R$2292,10,0)</f>
        <v>7.3468</v>
      </c>
      <c r="G24" s="61">
        <f t="shared" si="1"/>
        <v>10</v>
      </c>
      <c r="H24" s="60">
        <f>VLOOKUP($A24,'Return Data'!$B$7:$R$2292,11,0)</f>
        <v>5.1384999999999996</v>
      </c>
      <c r="I24" s="61">
        <f t="shared" si="2"/>
        <v>16</v>
      </c>
      <c r="J24" s="60">
        <f>VLOOKUP($A24,'Return Data'!$B$7:$R$2292,12,0)</f>
        <v>3.6135999999999999</v>
      </c>
      <c r="K24" s="61">
        <f t="shared" si="3"/>
        <v>17</v>
      </c>
      <c r="L24" s="60">
        <f>VLOOKUP($A24,'Return Data'!$B$7:$R$2292,13,0)</f>
        <v>3.0811000000000002</v>
      </c>
      <c r="M24" s="61">
        <f t="shared" si="4"/>
        <v>17</v>
      </c>
      <c r="N24" s="60">
        <f>VLOOKUP($A24,'Return Data'!$B$7:$R$2292,17,0)</f>
        <v>2.9582999999999999</v>
      </c>
      <c r="O24" s="61">
        <f t="shared" si="5"/>
        <v>18</v>
      </c>
      <c r="P24" s="60">
        <f>VLOOKUP($A24,'Return Data'!$B$7:$R$2292,14,0)</f>
        <v>5.1757999999999997</v>
      </c>
      <c r="Q24" s="61">
        <f t="shared" si="7"/>
        <v>14</v>
      </c>
      <c r="R24" s="60">
        <f>VLOOKUP($A24,'Return Data'!$B$7:$R$2292,16,0)</f>
        <v>7.4770000000000003</v>
      </c>
      <c r="S24" s="62">
        <f t="shared" si="6"/>
        <v>8</v>
      </c>
    </row>
    <row r="25" spans="1:19" x14ac:dyDescent="0.3">
      <c r="A25" s="77" t="s">
        <v>581</v>
      </c>
      <c r="B25" s="59">
        <f>VLOOKUP($A25,'Return Data'!$B$7:$R$2292,3,0)</f>
        <v>44942</v>
      </c>
      <c r="C25" s="60">
        <f>VLOOKUP($A25,'Return Data'!$B$7:$R$2292,4,0)</f>
        <v>35.795999999999999</v>
      </c>
      <c r="D25" s="60">
        <f>VLOOKUP($A25,'Return Data'!$B$7:$R$2292,9,0)</f>
        <v>5.3163</v>
      </c>
      <c r="E25" s="61">
        <f t="shared" si="0"/>
        <v>10</v>
      </c>
      <c r="F25" s="60">
        <f>VLOOKUP($A25,'Return Data'!$B$7:$R$2292,10,0)</f>
        <v>7.6273999999999997</v>
      </c>
      <c r="G25" s="61">
        <f t="shared" si="1"/>
        <v>8</v>
      </c>
      <c r="H25" s="60">
        <f>VLOOKUP($A25,'Return Data'!$B$7:$R$2292,11,0)</f>
        <v>5.2515999999999998</v>
      </c>
      <c r="I25" s="61">
        <f t="shared" si="2"/>
        <v>13</v>
      </c>
      <c r="J25" s="60">
        <f>VLOOKUP($A25,'Return Data'!$B$7:$R$2292,12,0)</f>
        <v>3.9866999999999999</v>
      </c>
      <c r="K25" s="61">
        <f t="shared" si="3"/>
        <v>14</v>
      </c>
      <c r="L25" s="60">
        <f>VLOOKUP($A25,'Return Data'!$B$7:$R$2292,13,0)</f>
        <v>3.3073999999999999</v>
      </c>
      <c r="M25" s="61">
        <f t="shared" si="4"/>
        <v>14</v>
      </c>
      <c r="N25" s="60">
        <f>VLOOKUP($A25,'Return Data'!$B$7:$R$2292,17,0)</f>
        <v>3.0924</v>
      </c>
      <c r="O25" s="61">
        <f t="shared" si="5"/>
        <v>17</v>
      </c>
      <c r="P25" s="60">
        <f>VLOOKUP($A25,'Return Data'!$B$7:$R$2292,14,0)</f>
        <v>4.4733999999999998</v>
      </c>
      <c r="Q25" s="61">
        <f t="shared" si="7"/>
        <v>17</v>
      </c>
      <c r="R25" s="60">
        <f>VLOOKUP($A25,'Return Data'!$B$7:$R$2292,16,0)</f>
        <v>7.3174999999999999</v>
      </c>
      <c r="S25" s="62">
        <f t="shared" si="6"/>
        <v>12</v>
      </c>
    </row>
    <row r="26" spans="1:19" x14ac:dyDescent="0.3">
      <c r="A26" s="77" t="s">
        <v>584</v>
      </c>
      <c r="B26" s="59">
        <f>VLOOKUP($A26,'Return Data'!$B$7:$R$2292,3,0)</f>
        <v>44942</v>
      </c>
      <c r="C26" s="60">
        <f>VLOOKUP($A26,'Return Data'!$B$7:$R$2292,4,0)</f>
        <v>12.0001</v>
      </c>
      <c r="D26" s="60">
        <f>VLOOKUP($A26,'Return Data'!$B$7:$R$2292,9,0)</f>
        <v>6.2041000000000004</v>
      </c>
      <c r="E26" s="61">
        <f t="shared" si="0"/>
        <v>3</v>
      </c>
      <c r="F26" s="60">
        <f>VLOOKUP($A26,'Return Data'!$B$7:$R$2292,10,0)</f>
        <v>6.8726000000000003</v>
      </c>
      <c r="G26" s="61">
        <f t="shared" si="1"/>
        <v>17</v>
      </c>
      <c r="H26" s="60">
        <f>VLOOKUP($A26,'Return Data'!$B$7:$R$2292,11,0)</f>
        <v>5.2752999999999997</v>
      </c>
      <c r="I26" s="61">
        <f t="shared" si="2"/>
        <v>12</v>
      </c>
      <c r="J26" s="60">
        <f>VLOOKUP($A26,'Return Data'!$B$7:$R$2292,12,0)</f>
        <v>3.7208000000000001</v>
      </c>
      <c r="K26" s="61">
        <f t="shared" si="3"/>
        <v>16</v>
      </c>
      <c r="L26" s="60">
        <f>VLOOKUP($A26,'Return Data'!$B$7:$R$2292,13,0)</f>
        <v>3.0741000000000001</v>
      </c>
      <c r="M26" s="61">
        <f t="shared" si="4"/>
        <v>18</v>
      </c>
      <c r="N26" s="60">
        <f>VLOOKUP($A26,'Return Data'!$B$7:$R$2292,17,0)</f>
        <v>3.3837999999999999</v>
      </c>
      <c r="O26" s="61">
        <f t="shared" si="5"/>
        <v>15</v>
      </c>
      <c r="P26" s="60">
        <f>VLOOKUP($A26,'Return Data'!$B$7:$R$2292,14,0)</f>
        <v>5.6066000000000003</v>
      </c>
      <c r="Q26" s="61">
        <f t="shared" si="7"/>
        <v>10</v>
      </c>
      <c r="R26" s="60">
        <f>VLOOKUP($A26,'Return Data'!$B$7:$R$2292,16,0)</f>
        <v>5.7320000000000002</v>
      </c>
      <c r="S26" s="62">
        <f t="shared" si="6"/>
        <v>19</v>
      </c>
    </row>
    <row r="27" spans="1:19" x14ac:dyDescent="0.3">
      <c r="A27" s="77" t="s">
        <v>586</v>
      </c>
      <c r="B27" s="59">
        <f>VLOOKUP($A27,'Return Data'!$B$7:$R$2292,3,0)</f>
        <v>44942</v>
      </c>
      <c r="C27" s="60">
        <f>VLOOKUP($A27,'Return Data'!$B$7:$R$2292,4,0)</f>
        <v>18.3309</v>
      </c>
      <c r="D27" s="60">
        <f>VLOOKUP($A27,'Return Data'!$B$7:$R$2292,9,0)</f>
        <v>4.6882000000000001</v>
      </c>
      <c r="E27" s="61">
        <f t="shared" si="0"/>
        <v>17</v>
      </c>
      <c r="F27" s="60">
        <f>VLOOKUP($A27,'Return Data'!$B$7:$R$2292,10,0)</f>
        <v>9.4117999999999995</v>
      </c>
      <c r="G27" s="61">
        <f t="shared" si="1"/>
        <v>3</v>
      </c>
      <c r="H27" s="60">
        <f>VLOOKUP($A27,'Return Data'!$B$7:$R$2292,11,0)</f>
        <v>5.7248999999999999</v>
      </c>
      <c r="I27" s="61">
        <f t="shared" si="2"/>
        <v>6</v>
      </c>
      <c r="J27" s="60">
        <f>VLOOKUP($A27,'Return Data'!$B$7:$R$2292,12,0)</f>
        <v>13.399100000000001</v>
      </c>
      <c r="K27" s="61">
        <f t="shared" si="3"/>
        <v>1</v>
      </c>
      <c r="L27" s="60">
        <f>VLOOKUP($A27,'Return Data'!$B$7:$R$2292,13,0)</f>
        <v>10.5366</v>
      </c>
      <c r="M27" s="61">
        <f t="shared" si="4"/>
        <v>1</v>
      </c>
      <c r="N27" s="60">
        <f>VLOOKUP($A27,'Return Data'!$B$7:$R$2292,17,0)</f>
        <v>6.7408000000000001</v>
      </c>
      <c r="O27" s="61">
        <f t="shared" si="5"/>
        <v>1</v>
      </c>
      <c r="P27" s="60">
        <f>VLOOKUP($A27,'Return Data'!$B$7:$R$2292,14,0)</f>
        <v>7.3021000000000003</v>
      </c>
      <c r="Q27" s="61">
        <f t="shared" si="7"/>
        <v>1</v>
      </c>
      <c r="R27" s="60">
        <f>VLOOKUP($A27,'Return Data'!$B$7:$R$2292,16,0)</f>
        <v>7.0004999999999997</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5.3593049999999991</v>
      </c>
      <c r="E29" s="83"/>
      <c r="F29" s="84">
        <f>AVERAGE(F8:F27)</f>
        <v>7.7354650000000005</v>
      </c>
      <c r="G29" s="83"/>
      <c r="H29" s="84">
        <f>AVERAGE(H8:H27)</f>
        <v>5.5723399999999996</v>
      </c>
      <c r="I29" s="83"/>
      <c r="J29" s="84">
        <f>AVERAGE(J8:J27)</f>
        <v>4.6368450000000001</v>
      </c>
      <c r="K29" s="83"/>
      <c r="L29" s="84">
        <f>AVERAGE(L8:L27)</f>
        <v>3.7626500000000007</v>
      </c>
      <c r="M29" s="83"/>
      <c r="N29" s="84">
        <f>AVERAGE(N8:N27)</f>
        <v>3.7431899999999998</v>
      </c>
      <c r="O29" s="83"/>
      <c r="P29" s="84">
        <f>AVERAGE(P8:P27)</f>
        <v>5.582744444444443</v>
      </c>
      <c r="Q29" s="83"/>
      <c r="R29" s="84">
        <f>AVERAGE(R8:R27)</f>
        <v>7.1794649999999987</v>
      </c>
      <c r="S29" s="85"/>
    </row>
    <row r="30" spans="1:19" x14ac:dyDescent="0.3">
      <c r="A30" s="82" t="s">
        <v>28</v>
      </c>
      <c r="B30" s="83"/>
      <c r="C30" s="83"/>
      <c r="D30" s="84">
        <f>MIN(D8:D27)</f>
        <v>4.1040999999999999</v>
      </c>
      <c r="E30" s="83"/>
      <c r="F30" s="84">
        <f>MIN(F8:F27)</f>
        <v>6.2747000000000002</v>
      </c>
      <c r="G30" s="83"/>
      <c r="H30" s="84">
        <f>MIN(H8:H27)</f>
        <v>4.4917999999999996</v>
      </c>
      <c r="I30" s="83"/>
      <c r="J30" s="84">
        <f>MIN(J8:J27)</f>
        <v>3.0703</v>
      </c>
      <c r="K30" s="83"/>
      <c r="L30" s="84">
        <f>MIN(L8:L27)</f>
        <v>1.4288000000000001</v>
      </c>
      <c r="M30" s="83"/>
      <c r="N30" s="84">
        <f>MIN(N8:N27)</f>
        <v>2.2822</v>
      </c>
      <c r="O30" s="83"/>
      <c r="P30" s="84">
        <f>MIN(P8:P27)</f>
        <v>4.4653</v>
      </c>
      <c r="Q30" s="83"/>
      <c r="R30" s="84">
        <f>MIN(R8:R27)</f>
        <v>4.7542999999999997</v>
      </c>
      <c r="S30" s="85"/>
    </row>
    <row r="31" spans="1:19" ht="15" thickBot="1" x14ac:dyDescent="0.35">
      <c r="A31" s="86" t="s">
        <v>29</v>
      </c>
      <c r="B31" s="87"/>
      <c r="C31" s="87"/>
      <c r="D31" s="88">
        <f>MAX(D8:D27)</f>
        <v>7.1683000000000003</v>
      </c>
      <c r="E31" s="87"/>
      <c r="F31" s="88">
        <f>MAX(F8:F27)</f>
        <v>10.953799999999999</v>
      </c>
      <c r="G31" s="87"/>
      <c r="H31" s="88">
        <f>MAX(H8:H27)</f>
        <v>7.7262000000000004</v>
      </c>
      <c r="I31" s="87"/>
      <c r="J31" s="88">
        <f>MAX(J8:J27)</f>
        <v>13.399100000000001</v>
      </c>
      <c r="K31" s="87"/>
      <c r="L31" s="88">
        <f>MAX(L8:L27)</f>
        <v>10.5366</v>
      </c>
      <c r="M31" s="87"/>
      <c r="N31" s="88">
        <f>MAX(N8:N27)</f>
        <v>6.7408000000000001</v>
      </c>
      <c r="O31" s="87"/>
      <c r="P31" s="88">
        <f>MAX(P8:P27)</f>
        <v>7.3021000000000003</v>
      </c>
      <c r="Q31" s="87"/>
      <c r="R31" s="88">
        <f>MAX(R8:R27)</f>
        <v>7.9867999999999997</v>
      </c>
      <c r="S31" s="89"/>
    </row>
    <row r="32" spans="1:19" x14ac:dyDescent="0.3">
      <c r="A32" s="99" t="s">
        <v>429</v>
      </c>
    </row>
    <row r="33" spans="1:1" x14ac:dyDescent="0.3">
      <c r="A33" s="14" t="s">
        <v>340</v>
      </c>
    </row>
  </sheetData>
  <sheetProtection algorithmName="SHA-512" hashValue="8XzC5IdGDm/o36XyEztNawaBMBfjb8B21enprbtU3YB1TQvZOIKyvTcp25OaUIJUVirIFdmZXPdkv2dA3UbVcA==" saltValue="JeudfO+5qfTVn+agvp9hTA=="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821</v>
      </c>
      <c r="B8" s="59">
        <f>VLOOKUP($A8,'Return Data'!$B$7:$R$2292,3,0)</f>
        <v>44942</v>
      </c>
      <c r="C8" s="60">
        <f>VLOOKUP($A8,'Return Data'!$B$7:$R$2292,4,0)</f>
        <v>52.076000000000001</v>
      </c>
      <c r="D8" s="60">
        <f>VLOOKUP($A8,'Return Data'!$B$7:$R$2292,9,0)</f>
        <v>62.997399999999999</v>
      </c>
      <c r="E8" s="61">
        <f>RANK(D8,D$8:D$18,0)</f>
        <v>9</v>
      </c>
      <c r="F8" s="60">
        <f>VLOOKUP($A8,'Return Data'!$B$7:$R$2292,10,0)</f>
        <v>54.139899999999997</v>
      </c>
      <c r="G8" s="61">
        <f>RANK(F8,F$8:F$18,0)</f>
        <v>7</v>
      </c>
      <c r="H8" s="60">
        <f>VLOOKUP($A8,'Return Data'!$B$7:$R$2292,11,0)</f>
        <v>25.793700000000001</v>
      </c>
      <c r="I8" s="61">
        <f>RANK(H8,H$8:H$18,0)</f>
        <v>10</v>
      </c>
      <c r="J8" s="60">
        <f>VLOOKUP($A8,'Return Data'!$B$7:$R$2292,12,0)</f>
        <v>9.2814999999999994</v>
      </c>
      <c r="K8" s="61">
        <f>RANK(J8,J$8:J$18,0)</f>
        <v>5</v>
      </c>
      <c r="L8" s="60">
        <f>VLOOKUP($A8,'Return Data'!$B$7:$R$2292,13,0)</f>
        <v>18.6114</v>
      </c>
      <c r="M8" s="61">
        <f>RANK(L8,L$8:L$18,0)</f>
        <v>5</v>
      </c>
      <c r="N8" s="60">
        <f>VLOOKUP($A8,'Return Data'!$B$7:$R$2292,17,0)</f>
        <v>7.5189000000000004</v>
      </c>
      <c r="O8" s="61">
        <f>RANK(N8,N$8:N$18,0)</f>
        <v>4</v>
      </c>
      <c r="P8" s="60">
        <f>VLOOKUP($A8,'Return Data'!$B$7:$R$2292,14,0)</f>
        <v>12.1716</v>
      </c>
      <c r="Q8" s="61">
        <f>RANK(P8,P$8:P$18,0)</f>
        <v>3</v>
      </c>
      <c r="R8" s="60">
        <f>VLOOKUP($A8,'Return Data'!$B$7:$R$2292,16,0)</f>
        <v>7.5313999999999997</v>
      </c>
      <c r="S8" s="62">
        <f>RANK(R8,R$8:R$18,0)</f>
        <v>10</v>
      </c>
    </row>
    <row r="9" spans="1:19" x14ac:dyDescent="0.3">
      <c r="A9" s="77" t="s">
        <v>823</v>
      </c>
      <c r="B9" s="59">
        <f>VLOOKUP($A9,'Return Data'!$B$7:$R$2292,3,0)</f>
        <v>44942</v>
      </c>
      <c r="C9" s="60">
        <f>VLOOKUP($A9,'Return Data'!$B$7:$R$2292,4,0)</f>
        <v>49.396700000000003</v>
      </c>
      <c r="D9" s="60">
        <f>VLOOKUP($A9,'Return Data'!$B$7:$R$2292,9,0)</f>
        <v>63.118499999999997</v>
      </c>
      <c r="E9" s="61">
        <f t="shared" ref="E9:E18" si="0">RANK(D9,D$8:D$18,0)</f>
        <v>5</v>
      </c>
      <c r="F9" s="60">
        <f>VLOOKUP($A9,'Return Data'!$B$7:$R$2292,10,0)</f>
        <v>53.558500000000002</v>
      </c>
      <c r="G9" s="61">
        <f t="shared" ref="G9:G18" si="1">RANK(F9,F$8:F$18,0)</f>
        <v>11</v>
      </c>
      <c r="H9" s="60">
        <f>VLOOKUP($A9,'Return Data'!$B$7:$R$2292,11,0)</f>
        <v>25.7925</v>
      </c>
      <c r="I9" s="61">
        <f t="shared" ref="I9:I18" si="2">RANK(H9,H$8:H$18,0)</f>
        <v>11</v>
      </c>
      <c r="J9" s="60">
        <f>VLOOKUP($A9,'Return Data'!$B$7:$R$2292,12,0)</f>
        <v>9.3657000000000004</v>
      </c>
      <c r="K9" s="61">
        <f t="shared" ref="K9:K18" si="3">RANK(J9,J$8:J$18,0)</f>
        <v>2</v>
      </c>
      <c r="L9" s="60">
        <f>VLOOKUP($A9,'Return Data'!$B$7:$R$2292,13,0)</f>
        <v>18.6465</v>
      </c>
      <c r="M9" s="61">
        <f t="shared" ref="M9:M18" si="4">RANK(L9,L$8:L$18,0)</f>
        <v>4</v>
      </c>
      <c r="N9" s="60">
        <f>VLOOKUP($A9,'Return Data'!$B$7:$R$2292,17,0)</f>
        <v>7.5621</v>
      </c>
      <c r="O9" s="61">
        <f t="shared" ref="O9:O18" si="5">RANK(N9,N$8:N$18,0)</f>
        <v>3</v>
      </c>
      <c r="P9" s="60">
        <f>VLOOKUP($A9,'Return Data'!$B$7:$R$2292,14,0)</f>
        <v>12.0318</v>
      </c>
      <c r="Q9" s="61">
        <f t="shared" ref="Q9:Q18" si="6">RANK(P9,P$8:P$18,0)</f>
        <v>7</v>
      </c>
      <c r="R9" s="60">
        <f>VLOOKUP($A9,'Return Data'!$B$7:$R$2292,16,0)</f>
        <v>7.5803000000000003</v>
      </c>
      <c r="S9" s="62">
        <f t="shared" ref="S9:S18" si="7">RANK(R9,R$8:R$18,0)</f>
        <v>9</v>
      </c>
    </row>
    <row r="10" spans="1:19" x14ac:dyDescent="0.3">
      <c r="A10" s="77" t="s">
        <v>826</v>
      </c>
      <c r="B10" s="59">
        <f>VLOOKUP($A10,'Return Data'!$B$7:$R$2292,3,0)</f>
        <v>44942</v>
      </c>
      <c r="C10" s="60">
        <f>VLOOKUP($A10,'Return Data'!$B$7:$R$2292,4,0)</f>
        <v>50.700400000000002</v>
      </c>
      <c r="D10" s="60">
        <f>VLOOKUP($A10,'Return Data'!$B$7:$R$2292,9,0)</f>
        <v>63.001600000000003</v>
      </c>
      <c r="E10" s="61">
        <f t="shared" si="0"/>
        <v>8</v>
      </c>
      <c r="F10" s="60">
        <f>VLOOKUP($A10,'Return Data'!$B$7:$R$2292,10,0)</f>
        <v>54.129300000000001</v>
      </c>
      <c r="G10" s="61">
        <f t="shared" si="1"/>
        <v>8</v>
      </c>
      <c r="H10" s="60">
        <f>VLOOKUP($A10,'Return Data'!$B$7:$R$2292,11,0)</f>
        <v>25.863099999999999</v>
      </c>
      <c r="I10" s="61">
        <f t="shared" si="2"/>
        <v>6</v>
      </c>
      <c r="J10" s="60">
        <f>VLOOKUP($A10,'Return Data'!$B$7:$R$2292,12,0)</f>
        <v>9.2524999999999995</v>
      </c>
      <c r="K10" s="61">
        <f t="shared" si="3"/>
        <v>7</v>
      </c>
      <c r="L10" s="60">
        <f>VLOOKUP($A10,'Return Data'!$B$7:$R$2292,13,0)</f>
        <v>18.5471</v>
      </c>
      <c r="M10" s="61">
        <f t="shared" si="4"/>
        <v>9</v>
      </c>
      <c r="N10" s="60">
        <f>VLOOKUP($A10,'Return Data'!$B$7:$R$2292,17,0)</f>
        <v>7.4504999999999999</v>
      </c>
      <c r="O10" s="61">
        <f t="shared" si="5"/>
        <v>8</v>
      </c>
      <c r="P10" s="60">
        <f>VLOOKUP($A10,'Return Data'!$B$7:$R$2292,14,0)</f>
        <v>12.0716</v>
      </c>
      <c r="Q10" s="61">
        <f t="shared" si="6"/>
        <v>5</v>
      </c>
      <c r="R10" s="60">
        <f>VLOOKUP($A10,'Return Data'!$B$7:$R$2292,16,0)</f>
        <v>8.6822999999999997</v>
      </c>
      <c r="S10" s="62">
        <f t="shared" si="7"/>
        <v>7</v>
      </c>
    </row>
    <row r="11" spans="1:19" x14ac:dyDescent="0.3">
      <c r="A11" s="77" t="s">
        <v>828</v>
      </c>
      <c r="B11" s="59">
        <f>VLOOKUP($A11,'Return Data'!$B$7:$R$2292,3,0)</f>
        <v>44942</v>
      </c>
      <c r="C11" s="60">
        <f>VLOOKUP($A11,'Return Data'!$B$7:$R$2292,4,0)</f>
        <v>50.653399999999998</v>
      </c>
      <c r="D11" s="60">
        <f>VLOOKUP($A11,'Return Data'!$B$7:$R$2292,9,0)</f>
        <v>62.947099999999999</v>
      </c>
      <c r="E11" s="61">
        <f t="shared" si="0"/>
        <v>10</v>
      </c>
      <c r="F11" s="60">
        <f>VLOOKUP($A11,'Return Data'!$B$7:$R$2292,10,0)</f>
        <v>54.122799999999998</v>
      </c>
      <c r="G11" s="61">
        <f t="shared" si="1"/>
        <v>9</v>
      </c>
      <c r="H11" s="60">
        <f>VLOOKUP($A11,'Return Data'!$B$7:$R$2292,11,0)</f>
        <v>25.913599999999999</v>
      </c>
      <c r="I11" s="61">
        <f t="shared" si="2"/>
        <v>5</v>
      </c>
      <c r="J11" s="60">
        <f>VLOOKUP($A11,'Return Data'!$B$7:$R$2292,12,0)</f>
        <v>9.3514999999999997</v>
      </c>
      <c r="K11" s="61">
        <f t="shared" si="3"/>
        <v>3</v>
      </c>
      <c r="L11" s="60">
        <f>VLOOKUP($A11,'Return Data'!$B$7:$R$2292,13,0)</f>
        <v>18.646699999999999</v>
      </c>
      <c r="M11" s="61">
        <f t="shared" si="4"/>
        <v>3</v>
      </c>
      <c r="N11" s="60">
        <f>VLOOKUP($A11,'Return Data'!$B$7:$R$2292,17,0)</f>
        <v>7.5077999999999996</v>
      </c>
      <c r="O11" s="61">
        <f t="shared" si="5"/>
        <v>5</v>
      </c>
      <c r="P11" s="60">
        <f>VLOOKUP($A11,'Return Data'!$B$7:$R$2292,14,0)</f>
        <v>11.891299999999999</v>
      </c>
      <c r="Q11" s="61">
        <f t="shared" si="6"/>
        <v>9</v>
      </c>
      <c r="R11" s="60">
        <f>VLOOKUP($A11,'Return Data'!$B$7:$R$2292,16,0)</f>
        <v>8.2598000000000003</v>
      </c>
      <c r="S11" s="62">
        <f t="shared" si="7"/>
        <v>8</v>
      </c>
    </row>
    <row r="12" spans="1:19" x14ac:dyDescent="0.3">
      <c r="A12" s="77" t="s">
        <v>830</v>
      </c>
      <c r="B12" s="59">
        <f>VLOOKUP($A12,'Return Data'!$B$7:$R$2292,3,0)</f>
        <v>44942</v>
      </c>
      <c r="C12" s="60">
        <f>VLOOKUP($A12,'Return Data'!$B$7:$R$2292,4,0)</f>
        <v>5288.0707000000002</v>
      </c>
      <c r="D12" s="60">
        <f>VLOOKUP($A12,'Return Data'!$B$7:$R$2292,9,0)</f>
        <v>64.135800000000003</v>
      </c>
      <c r="E12" s="61">
        <f t="shared" si="0"/>
        <v>1</v>
      </c>
      <c r="F12" s="60">
        <f>VLOOKUP($A12,'Return Data'!$B$7:$R$2292,10,0)</f>
        <v>55.233800000000002</v>
      </c>
      <c r="G12" s="61">
        <f t="shared" si="1"/>
        <v>1</v>
      </c>
      <c r="H12" s="60">
        <f>VLOOKUP($A12,'Return Data'!$B$7:$R$2292,11,0)</f>
        <v>26.557700000000001</v>
      </c>
      <c r="I12" s="61">
        <f t="shared" si="2"/>
        <v>1</v>
      </c>
      <c r="J12" s="60">
        <f>VLOOKUP($A12,'Return Data'!$B$7:$R$2292,12,0)</f>
        <v>9.6945999999999994</v>
      </c>
      <c r="K12" s="61">
        <f t="shared" si="3"/>
        <v>1</v>
      </c>
      <c r="L12" s="60">
        <f>VLOOKUP($A12,'Return Data'!$B$7:$R$2292,13,0)</f>
        <v>19.167300000000001</v>
      </c>
      <c r="M12" s="61">
        <f t="shared" si="4"/>
        <v>1</v>
      </c>
      <c r="N12" s="60">
        <f>VLOOKUP($A12,'Return Data'!$B$7:$R$2292,17,0)</f>
        <v>7.8764000000000003</v>
      </c>
      <c r="O12" s="61">
        <f t="shared" si="5"/>
        <v>1</v>
      </c>
      <c r="P12" s="60">
        <f>VLOOKUP($A12,'Return Data'!$B$7:$R$2292,14,0)</f>
        <v>12.199299999999999</v>
      </c>
      <c r="Q12" s="61">
        <f t="shared" si="6"/>
        <v>1</v>
      </c>
      <c r="R12" s="60">
        <f>VLOOKUP($A12,'Return Data'!$B$7:$R$2292,16,0)</f>
        <v>5.5079000000000002</v>
      </c>
      <c r="S12" s="62">
        <f t="shared" si="7"/>
        <v>11</v>
      </c>
    </row>
    <row r="13" spans="1:19" x14ac:dyDescent="0.3">
      <c r="A13" s="77" t="s">
        <v>832</v>
      </c>
      <c r="B13" s="59">
        <f>VLOOKUP($A13,'Return Data'!$B$7:$R$2292,3,0)</f>
        <v>44942</v>
      </c>
      <c r="C13" s="60">
        <f>VLOOKUP($A13,'Return Data'!$B$7:$R$2292,4,0)</f>
        <v>5143.6808000000001</v>
      </c>
      <c r="D13" s="60">
        <f>VLOOKUP($A13,'Return Data'!$B$7:$R$2292,9,0)</f>
        <v>63.097499999999997</v>
      </c>
      <c r="E13" s="61">
        <f t="shared" si="0"/>
        <v>6</v>
      </c>
      <c r="F13" s="60">
        <f>VLOOKUP($A13,'Return Data'!$B$7:$R$2292,10,0)</f>
        <v>54.375700000000002</v>
      </c>
      <c r="G13" s="61">
        <f t="shared" si="1"/>
        <v>4</v>
      </c>
      <c r="H13" s="60">
        <f>VLOOKUP($A13,'Return Data'!$B$7:$R$2292,11,0)</f>
        <v>26.006900000000002</v>
      </c>
      <c r="I13" s="61">
        <f t="shared" si="2"/>
        <v>2</v>
      </c>
      <c r="J13" s="60">
        <f>VLOOKUP($A13,'Return Data'!$B$7:$R$2292,12,0)</f>
        <v>9.3459000000000003</v>
      </c>
      <c r="K13" s="61">
        <f t="shared" si="3"/>
        <v>4</v>
      </c>
      <c r="L13" s="60">
        <f>VLOOKUP($A13,'Return Data'!$B$7:$R$2292,13,0)</f>
        <v>18.703099999999999</v>
      </c>
      <c r="M13" s="61">
        <f t="shared" si="4"/>
        <v>2</v>
      </c>
      <c r="N13" s="60">
        <f>VLOOKUP($A13,'Return Data'!$B$7:$R$2292,17,0)</f>
        <v>7.5796000000000001</v>
      </c>
      <c r="O13" s="61">
        <f t="shared" si="5"/>
        <v>2</v>
      </c>
      <c r="P13" s="60">
        <f>VLOOKUP($A13,'Return Data'!$B$7:$R$2292,14,0)</f>
        <v>12.1813</v>
      </c>
      <c r="Q13" s="61">
        <f t="shared" si="6"/>
        <v>2</v>
      </c>
      <c r="R13" s="60">
        <f>VLOOKUP($A13,'Return Data'!$B$7:$R$2292,16,0)</f>
        <v>9.0775000000000006</v>
      </c>
      <c r="S13" s="62">
        <f t="shared" si="7"/>
        <v>6</v>
      </c>
    </row>
    <row r="14" spans="1:19" x14ac:dyDescent="0.3">
      <c r="A14" s="77" t="s">
        <v>834</v>
      </c>
      <c r="B14" s="59">
        <f>VLOOKUP($A14,'Return Data'!$B$7:$R$2292,3,0)</f>
        <v>44942</v>
      </c>
      <c r="C14" s="60">
        <f>VLOOKUP($A14,'Return Data'!$B$7:$R$2292,4,0)</f>
        <v>49.481699999999996</v>
      </c>
      <c r="D14" s="60">
        <f>VLOOKUP($A14,'Return Data'!$B$7:$R$2292,9,0)</f>
        <v>62.9039</v>
      </c>
      <c r="E14" s="61">
        <f t="shared" si="0"/>
        <v>11</v>
      </c>
      <c r="F14" s="60">
        <f>VLOOKUP($A14,'Return Data'!$B$7:$R$2292,10,0)</f>
        <v>54.061100000000003</v>
      </c>
      <c r="G14" s="61">
        <f t="shared" si="1"/>
        <v>10</v>
      </c>
      <c r="H14" s="60">
        <f>VLOOKUP($A14,'Return Data'!$B$7:$R$2292,11,0)</f>
        <v>25.856100000000001</v>
      </c>
      <c r="I14" s="61">
        <f t="shared" si="2"/>
        <v>8</v>
      </c>
      <c r="J14" s="60">
        <f>VLOOKUP($A14,'Return Data'!$B$7:$R$2292,12,0)</f>
        <v>9.2640999999999991</v>
      </c>
      <c r="K14" s="61">
        <f t="shared" si="3"/>
        <v>6</v>
      </c>
      <c r="L14" s="60">
        <f>VLOOKUP($A14,'Return Data'!$B$7:$R$2292,13,0)</f>
        <v>18.566199999999998</v>
      </c>
      <c r="M14" s="61">
        <f t="shared" si="4"/>
        <v>6</v>
      </c>
      <c r="N14" s="60">
        <f>VLOOKUP($A14,'Return Data'!$B$7:$R$2292,17,0)</f>
        <v>7.4835000000000003</v>
      </c>
      <c r="O14" s="61">
        <f t="shared" si="5"/>
        <v>7</v>
      </c>
      <c r="P14" s="60">
        <f>VLOOKUP($A14,'Return Data'!$B$7:$R$2292,14,0)</f>
        <v>12.060700000000001</v>
      </c>
      <c r="Q14" s="61">
        <f t="shared" si="6"/>
        <v>6</v>
      </c>
      <c r="R14" s="60">
        <f>VLOOKUP($A14,'Return Data'!$B$7:$R$2292,16,0)</f>
        <v>11.7974</v>
      </c>
      <c r="S14" s="62">
        <f t="shared" si="7"/>
        <v>1</v>
      </c>
    </row>
    <row r="15" spans="1:19" x14ac:dyDescent="0.3">
      <c r="A15" s="77" t="s">
        <v>836</v>
      </c>
      <c r="B15" s="59">
        <f>VLOOKUP($A15,'Return Data'!$B$7:$R$2292,3,0)</f>
        <v>44942</v>
      </c>
      <c r="C15" s="60">
        <f>VLOOKUP($A15,'Return Data'!$B$7:$R$2292,4,0)</f>
        <v>49.311300000000003</v>
      </c>
      <c r="D15" s="60">
        <f>VLOOKUP($A15,'Return Data'!$B$7:$R$2292,9,0)</f>
        <v>63.273400000000002</v>
      </c>
      <c r="E15" s="61">
        <f t="shared" si="0"/>
        <v>4</v>
      </c>
      <c r="F15" s="60">
        <f>VLOOKUP($A15,'Return Data'!$B$7:$R$2292,10,0)</f>
        <v>54.331299999999999</v>
      </c>
      <c r="G15" s="61">
        <f t="shared" si="1"/>
        <v>5</v>
      </c>
      <c r="H15" s="60">
        <f>VLOOKUP($A15,'Return Data'!$B$7:$R$2292,11,0)</f>
        <v>25.841000000000001</v>
      </c>
      <c r="I15" s="61">
        <f t="shared" si="2"/>
        <v>9</v>
      </c>
      <c r="J15" s="60">
        <f>VLOOKUP($A15,'Return Data'!$B$7:$R$2292,12,0)</f>
        <v>9.1170000000000009</v>
      </c>
      <c r="K15" s="61">
        <f t="shared" si="3"/>
        <v>10</v>
      </c>
      <c r="L15" s="60">
        <f>VLOOKUP($A15,'Return Data'!$B$7:$R$2292,13,0)</f>
        <v>18.486799999999999</v>
      </c>
      <c r="M15" s="61">
        <f t="shared" si="4"/>
        <v>10</v>
      </c>
      <c r="N15" s="60">
        <f>VLOOKUP($A15,'Return Data'!$B$7:$R$2292,17,0)</f>
        <v>6.9326999999999996</v>
      </c>
      <c r="O15" s="61">
        <f t="shared" si="5"/>
        <v>11</v>
      </c>
      <c r="P15" s="60">
        <f>VLOOKUP($A15,'Return Data'!$B$7:$R$2292,14,0)</f>
        <v>11.8332</v>
      </c>
      <c r="Q15" s="61">
        <f t="shared" si="6"/>
        <v>10</v>
      </c>
      <c r="R15" s="60">
        <f>VLOOKUP($A15,'Return Data'!$B$7:$R$2292,16,0)</f>
        <v>10.9651</v>
      </c>
      <c r="S15" s="62">
        <f t="shared" si="7"/>
        <v>3</v>
      </c>
    </row>
    <row r="16" spans="1:19" x14ac:dyDescent="0.3">
      <c r="A16" s="77" t="s">
        <v>838</v>
      </c>
      <c r="B16" s="59">
        <f>VLOOKUP($A16,'Return Data'!$B$7:$R$2292,3,0)</f>
        <v>44942</v>
      </c>
      <c r="C16" s="60">
        <f>VLOOKUP($A16,'Return Data'!$B$7:$R$2292,4,0)</f>
        <v>49.107199999999999</v>
      </c>
      <c r="D16" s="60">
        <f>VLOOKUP($A16,'Return Data'!$B$7:$R$2292,9,0)</f>
        <v>63.465400000000002</v>
      </c>
      <c r="E16" s="61">
        <f t="shared" si="0"/>
        <v>3</v>
      </c>
      <c r="F16" s="60">
        <f>VLOOKUP($A16,'Return Data'!$B$7:$R$2292,10,0)</f>
        <v>54.465400000000002</v>
      </c>
      <c r="G16" s="61">
        <f t="shared" si="1"/>
        <v>3</v>
      </c>
      <c r="H16" s="60">
        <f>VLOOKUP($A16,'Return Data'!$B$7:$R$2292,11,0)</f>
        <v>25.918299999999999</v>
      </c>
      <c r="I16" s="61">
        <f t="shared" si="2"/>
        <v>4</v>
      </c>
      <c r="J16" s="60">
        <f>VLOOKUP($A16,'Return Data'!$B$7:$R$2292,12,0)</f>
        <v>9.2379999999999995</v>
      </c>
      <c r="K16" s="61">
        <f t="shared" si="3"/>
        <v>8</v>
      </c>
      <c r="L16" s="60">
        <f>VLOOKUP($A16,'Return Data'!$B$7:$R$2292,13,0)</f>
        <v>18.565999999999999</v>
      </c>
      <c r="M16" s="61">
        <f t="shared" si="4"/>
        <v>7</v>
      </c>
      <c r="N16" s="60">
        <f>VLOOKUP($A16,'Return Data'!$B$7:$R$2292,17,0)</f>
        <v>7.3701999999999996</v>
      </c>
      <c r="O16" s="61">
        <f t="shared" si="5"/>
        <v>9</v>
      </c>
      <c r="P16" s="60">
        <f>VLOOKUP($A16,'Return Data'!$B$7:$R$2292,14,0)</f>
        <v>11.8993</v>
      </c>
      <c r="Q16" s="61">
        <f t="shared" si="6"/>
        <v>8</v>
      </c>
      <c r="R16" s="60">
        <f>VLOOKUP($A16,'Return Data'!$B$7:$R$2292,16,0)</f>
        <v>10.0001</v>
      </c>
      <c r="S16" s="62">
        <f t="shared" si="7"/>
        <v>4</v>
      </c>
    </row>
    <row r="17" spans="1:19" x14ac:dyDescent="0.3">
      <c r="A17" s="77" t="s">
        <v>1999</v>
      </c>
      <c r="B17" s="59">
        <f>VLOOKUP($A17,'Return Data'!$B$7:$R$2292,3,0)</f>
        <v>44942</v>
      </c>
      <c r="C17" s="60">
        <f>VLOOKUP($A17,'Return Data'!$B$7:$R$2292,4,0)</f>
        <v>50.79</v>
      </c>
      <c r="D17" s="60">
        <f>VLOOKUP($A17,'Return Data'!$B$7:$R$2292,9,0)</f>
        <v>63.005499999999998</v>
      </c>
      <c r="E17" s="61">
        <f t="shared" si="0"/>
        <v>7</v>
      </c>
      <c r="F17" s="60">
        <f>VLOOKUP($A17,'Return Data'!$B$7:$R$2292,10,0)</f>
        <v>54.157400000000003</v>
      </c>
      <c r="G17" s="61">
        <f t="shared" si="1"/>
        <v>6</v>
      </c>
      <c r="H17" s="60">
        <f>VLOOKUP($A17,'Return Data'!$B$7:$R$2292,11,0)</f>
        <v>25.8582</v>
      </c>
      <c r="I17" s="61">
        <f t="shared" si="2"/>
        <v>7</v>
      </c>
      <c r="J17" s="60">
        <f>VLOOKUP($A17,'Return Data'!$B$7:$R$2292,12,0)</f>
        <v>9.2202000000000002</v>
      </c>
      <c r="K17" s="61">
        <f t="shared" si="3"/>
        <v>9</v>
      </c>
      <c r="L17" s="60">
        <f>VLOOKUP($A17,'Return Data'!$B$7:$R$2292,13,0)</f>
        <v>18.560099999999998</v>
      </c>
      <c r="M17" s="61">
        <f t="shared" si="4"/>
        <v>8</v>
      </c>
      <c r="N17" s="60">
        <f>VLOOKUP($A17,'Return Data'!$B$7:$R$2292,17,0)</f>
        <v>7.4893000000000001</v>
      </c>
      <c r="O17" s="61">
        <f t="shared" si="5"/>
        <v>6</v>
      </c>
      <c r="P17" s="60">
        <f>VLOOKUP($A17,'Return Data'!$B$7:$R$2292,14,0)</f>
        <v>12.087199999999999</v>
      </c>
      <c r="Q17" s="61">
        <f t="shared" si="6"/>
        <v>4</v>
      </c>
      <c r="R17" s="60">
        <f>VLOOKUP($A17,'Return Data'!$B$7:$R$2292,16,0)</f>
        <v>9.5288000000000004</v>
      </c>
      <c r="S17" s="62">
        <f t="shared" si="7"/>
        <v>5</v>
      </c>
    </row>
    <row r="18" spans="1:19" x14ac:dyDescent="0.3">
      <c r="A18" s="77" t="s">
        <v>841</v>
      </c>
      <c r="B18" s="59">
        <f>VLOOKUP($A18,'Return Data'!$B$7:$R$2292,3,0)</f>
        <v>44942</v>
      </c>
      <c r="C18" s="60">
        <f>VLOOKUP($A18,'Return Data'!$B$7:$R$2292,4,0)</f>
        <v>49.387999999999998</v>
      </c>
      <c r="D18" s="60">
        <f>VLOOKUP($A18,'Return Data'!$B$7:$R$2292,9,0)</f>
        <v>63.966999999999999</v>
      </c>
      <c r="E18" s="61">
        <f t="shared" si="0"/>
        <v>2</v>
      </c>
      <c r="F18" s="60">
        <f>VLOOKUP($A18,'Return Data'!$B$7:$R$2292,10,0)</f>
        <v>54.912199999999999</v>
      </c>
      <c r="G18" s="61">
        <f t="shared" si="1"/>
        <v>2</v>
      </c>
      <c r="H18" s="60">
        <f>VLOOKUP($A18,'Return Data'!$B$7:$R$2292,11,0)</f>
        <v>25.943899999999999</v>
      </c>
      <c r="I18" s="61">
        <f t="shared" si="2"/>
        <v>3</v>
      </c>
      <c r="J18" s="60">
        <f>VLOOKUP($A18,'Return Data'!$B$7:$R$2292,12,0)</f>
        <v>8.9525000000000006</v>
      </c>
      <c r="K18" s="61">
        <f t="shared" si="3"/>
        <v>11</v>
      </c>
      <c r="L18" s="60">
        <f>VLOOKUP($A18,'Return Data'!$B$7:$R$2292,13,0)</f>
        <v>18.4117</v>
      </c>
      <c r="M18" s="61">
        <f t="shared" si="4"/>
        <v>11</v>
      </c>
      <c r="N18" s="60">
        <f>VLOOKUP($A18,'Return Data'!$B$7:$R$2292,17,0)</f>
        <v>7.0884</v>
      </c>
      <c r="O18" s="61">
        <f t="shared" si="5"/>
        <v>10</v>
      </c>
      <c r="P18" s="60">
        <f>VLOOKUP($A18,'Return Data'!$B$7:$R$2292,14,0)</f>
        <v>11.631399999999999</v>
      </c>
      <c r="Q18" s="61">
        <f t="shared" si="6"/>
        <v>11</v>
      </c>
      <c r="R18" s="60">
        <f>VLOOKUP($A18,'Return Data'!$B$7:$R$2292,16,0)</f>
        <v>11.0482</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63.264827272727274</v>
      </c>
      <c r="E20" s="83"/>
      <c r="F20" s="84">
        <f>AVERAGE(F8:F18)</f>
        <v>54.317036363636362</v>
      </c>
      <c r="G20" s="83"/>
      <c r="H20" s="84">
        <f>AVERAGE(H8:H18)</f>
        <v>25.940454545454543</v>
      </c>
      <c r="I20" s="83"/>
      <c r="J20" s="84">
        <f>AVERAGE(J8:J18)</f>
        <v>9.280318181818183</v>
      </c>
      <c r="K20" s="83"/>
      <c r="L20" s="84">
        <f>AVERAGE(L8:L18)</f>
        <v>18.628445454545457</v>
      </c>
      <c r="M20" s="83"/>
      <c r="N20" s="84">
        <f>AVERAGE(N8:N18)</f>
        <v>7.4417636363636355</v>
      </c>
      <c r="O20" s="83"/>
      <c r="P20" s="84">
        <f>AVERAGE(P8:P18)</f>
        <v>12.005336363636362</v>
      </c>
      <c r="Q20" s="83"/>
      <c r="R20" s="84">
        <f>AVERAGE(R8:R18)</f>
        <v>9.0889818181818196</v>
      </c>
      <c r="S20" s="85"/>
    </row>
    <row r="21" spans="1:19" x14ac:dyDescent="0.3">
      <c r="A21" s="82" t="s">
        <v>28</v>
      </c>
      <c r="B21" s="83"/>
      <c r="C21" s="83"/>
      <c r="D21" s="84">
        <f>MIN(D8:D18)</f>
        <v>62.9039</v>
      </c>
      <c r="E21" s="83"/>
      <c r="F21" s="84">
        <f>MIN(F8:F18)</f>
        <v>53.558500000000002</v>
      </c>
      <c r="G21" s="83"/>
      <c r="H21" s="84">
        <f>MIN(H8:H18)</f>
        <v>25.7925</v>
      </c>
      <c r="I21" s="83"/>
      <c r="J21" s="84">
        <f>MIN(J8:J18)</f>
        <v>8.9525000000000006</v>
      </c>
      <c r="K21" s="83"/>
      <c r="L21" s="84">
        <f>MIN(L8:L18)</f>
        <v>18.4117</v>
      </c>
      <c r="M21" s="83"/>
      <c r="N21" s="84">
        <f>MIN(N8:N18)</f>
        <v>6.9326999999999996</v>
      </c>
      <c r="O21" s="83"/>
      <c r="P21" s="84">
        <f>MIN(P8:P18)</f>
        <v>11.631399999999999</v>
      </c>
      <c r="Q21" s="83"/>
      <c r="R21" s="84">
        <f>MIN(R8:R18)</f>
        <v>5.5079000000000002</v>
      </c>
      <c r="S21" s="85"/>
    </row>
    <row r="22" spans="1:19" ht="15" thickBot="1" x14ac:dyDescent="0.35">
      <c r="A22" s="86" t="s">
        <v>29</v>
      </c>
      <c r="B22" s="87"/>
      <c r="C22" s="87"/>
      <c r="D22" s="88">
        <f>MAX(D8:D18)</f>
        <v>64.135800000000003</v>
      </c>
      <c r="E22" s="87"/>
      <c r="F22" s="88">
        <f>MAX(F8:F18)</f>
        <v>55.233800000000002</v>
      </c>
      <c r="G22" s="87"/>
      <c r="H22" s="88">
        <f>MAX(H8:H18)</f>
        <v>26.557700000000001</v>
      </c>
      <c r="I22" s="87"/>
      <c r="J22" s="88">
        <f>MAX(J8:J18)</f>
        <v>9.6945999999999994</v>
      </c>
      <c r="K22" s="87"/>
      <c r="L22" s="88">
        <f>MAX(L8:L18)</f>
        <v>19.167300000000001</v>
      </c>
      <c r="M22" s="87"/>
      <c r="N22" s="88">
        <f>MAX(N8:N18)</f>
        <v>7.8764000000000003</v>
      </c>
      <c r="O22" s="87"/>
      <c r="P22" s="88">
        <f>MAX(P8:P18)</f>
        <v>12.199299999999999</v>
      </c>
      <c r="Q22" s="87"/>
      <c r="R22" s="88">
        <f>MAX(R8:R18)</f>
        <v>11.7974</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822</v>
      </c>
      <c r="B8" s="59">
        <f>VLOOKUP($A8,'Return Data'!$B$7:$R$2292,3,0)</f>
        <v>44942</v>
      </c>
      <c r="C8" s="60">
        <f>VLOOKUP($A8,'Return Data'!$B$7:$R$2292,4,0)</f>
        <v>17.104600000000001</v>
      </c>
      <c r="D8" s="60">
        <f>VLOOKUP($A8,'Return Data'!$B$7:$R$2292,9,0)</f>
        <v>54.152999999999999</v>
      </c>
      <c r="E8" s="61">
        <f>RANK(D8,D$8:D$18,0)</f>
        <v>11</v>
      </c>
      <c r="F8" s="60">
        <f>VLOOKUP($A8,'Return Data'!$B$7:$R$2292,10,0)</f>
        <v>46.472299999999997</v>
      </c>
      <c r="G8" s="61">
        <f>RANK(F8,F$8:F$18,0)</f>
        <v>11</v>
      </c>
      <c r="H8" s="60">
        <f>VLOOKUP($A8,'Return Data'!$B$7:$R$2292,11,0)</f>
        <v>23.656400000000001</v>
      </c>
      <c r="I8" s="61">
        <f>RANK(H8,H$8:H$18,0)</f>
        <v>10</v>
      </c>
      <c r="J8" s="60">
        <f>VLOOKUP($A8,'Return Data'!$B$7:$R$2292,12,0)</f>
        <v>6.6662999999999997</v>
      </c>
      <c r="K8" s="61">
        <f>RANK(J8,J$8:J$18,0)</f>
        <v>10</v>
      </c>
      <c r="L8" s="60">
        <f>VLOOKUP($A8,'Return Data'!$B$7:$R$2292,13,0)</f>
        <v>15.867800000000001</v>
      </c>
      <c r="M8" s="61">
        <f>RANK(L8,L$8:L$18,0)</f>
        <v>10</v>
      </c>
      <c r="N8" s="60">
        <f>VLOOKUP($A8,'Return Data'!$B$7:$R$2292,17,0)</f>
        <v>5.601</v>
      </c>
      <c r="O8" s="61">
        <f>RANK(N8,N$8:N$18,0)</f>
        <v>10</v>
      </c>
      <c r="P8" s="60">
        <f>VLOOKUP($A8,'Return Data'!$B$7:$R$2292,14,0)</f>
        <v>10.876899999999999</v>
      </c>
      <c r="Q8" s="61">
        <f>RANK(P8,P$8:P$18,0)</f>
        <v>10</v>
      </c>
      <c r="R8" s="60">
        <f>VLOOKUP($A8,'Return Data'!$B$7:$R$2292,16,0)</f>
        <v>5.0796999999999999</v>
      </c>
      <c r="S8" s="62">
        <f>RANK(R8,R$8:R$18,0)</f>
        <v>6</v>
      </c>
    </row>
    <row r="9" spans="1:19" x14ac:dyDescent="0.3">
      <c r="A9" s="77" t="s">
        <v>824</v>
      </c>
      <c r="B9" s="59">
        <f>VLOOKUP($A9,'Return Data'!$B$7:$R$2292,3,0)</f>
        <v>44942</v>
      </c>
      <c r="C9" s="60">
        <f>VLOOKUP($A9,'Return Data'!$B$7:$R$2292,4,0)</f>
        <v>17.257200000000001</v>
      </c>
      <c r="D9" s="60">
        <f>VLOOKUP($A9,'Return Data'!$B$7:$R$2292,9,0)</f>
        <v>68.240899999999996</v>
      </c>
      <c r="E9" s="61">
        <f t="shared" ref="E9:E18" si="0">RANK(D9,D$8:D$18,0)</f>
        <v>4</v>
      </c>
      <c r="F9" s="60">
        <f>VLOOKUP($A9,'Return Data'!$B$7:$R$2292,10,0)</f>
        <v>48.191000000000003</v>
      </c>
      <c r="G9" s="61">
        <f t="shared" ref="G9:G18" si="1">RANK(F9,F$8:F$18,0)</f>
        <v>8</v>
      </c>
      <c r="H9" s="60">
        <f>VLOOKUP($A9,'Return Data'!$B$7:$R$2292,11,0)</f>
        <v>25.213899999999999</v>
      </c>
      <c r="I9" s="61">
        <f t="shared" ref="I9:I18" si="2">RANK(H9,H$8:H$18,0)</f>
        <v>5</v>
      </c>
      <c r="J9" s="60">
        <f>VLOOKUP($A9,'Return Data'!$B$7:$R$2292,12,0)</f>
        <v>8.7177000000000007</v>
      </c>
      <c r="K9" s="61">
        <f t="shared" ref="K9:K18" si="3">RANK(J9,J$8:J$18,0)</f>
        <v>2</v>
      </c>
      <c r="L9" s="60">
        <f>VLOOKUP($A9,'Return Data'!$B$7:$R$2292,13,0)</f>
        <v>17.221699999999998</v>
      </c>
      <c r="M9" s="61">
        <f t="shared" ref="M9:M18" si="4">RANK(L9,L$8:L$18,0)</f>
        <v>1</v>
      </c>
      <c r="N9" s="60">
        <f>VLOOKUP($A9,'Return Data'!$B$7:$R$2292,17,0)</f>
        <v>6.3532999999999999</v>
      </c>
      <c r="O9" s="61">
        <f t="shared" ref="O9:O18" si="5">RANK(N9,N$8:N$18,0)</f>
        <v>1</v>
      </c>
      <c r="P9" s="60">
        <f>VLOOKUP($A9,'Return Data'!$B$7:$R$2292,14,0)</f>
        <v>11.662800000000001</v>
      </c>
      <c r="Q9" s="61">
        <f t="shared" ref="Q9:Q18" si="6">RANK(P9,P$8:P$18,0)</f>
        <v>1</v>
      </c>
      <c r="R9" s="60">
        <f>VLOOKUP($A9,'Return Data'!$B$7:$R$2292,16,0)</f>
        <v>4.97</v>
      </c>
      <c r="S9" s="62">
        <f t="shared" ref="S9:S18" si="7">RANK(R9,R$8:R$18,0)</f>
        <v>7</v>
      </c>
    </row>
    <row r="10" spans="1:19" x14ac:dyDescent="0.3">
      <c r="A10" s="77" t="s">
        <v>825</v>
      </c>
      <c r="B10" s="59">
        <f>VLOOKUP($A10,'Return Data'!$B$7:$R$2292,3,0)</f>
        <v>44942</v>
      </c>
      <c r="C10" s="60">
        <f>VLOOKUP($A10,'Return Data'!$B$7:$R$2292,4,0)</f>
        <v>17.8187</v>
      </c>
      <c r="D10" s="60">
        <f>VLOOKUP($A10,'Return Data'!$B$7:$R$2292,9,0)</f>
        <v>157.96449999999999</v>
      </c>
      <c r="E10" s="61">
        <f t="shared" si="0"/>
        <v>1</v>
      </c>
      <c r="F10" s="60">
        <f>VLOOKUP($A10,'Return Data'!$B$7:$R$2292,10,0)</f>
        <v>147.8107</v>
      </c>
      <c r="G10" s="61">
        <f t="shared" si="1"/>
        <v>1</v>
      </c>
      <c r="H10" s="60">
        <f>VLOOKUP($A10,'Return Data'!$B$7:$R$2292,11,0)</f>
        <v>67.671599999999998</v>
      </c>
      <c r="I10" s="61">
        <f t="shared" si="2"/>
        <v>1</v>
      </c>
      <c r="J10" s="60">
        <f>VLOOKUP($A10,'Return Data'!$B$7:$R$2292,12,0)</f>
        <v>-13.076599999999999</v>
      </c>
      <c r="K10" s="61">
        <f t="shared" si="3"/>
        <v>11</v>
      </c>
      <c r="L10" s="60">
        <f>VLOOKUP($A10,'Return Data'!$B$7:$R$2292,13,0)</f>
        <v>4.6261999999999999</v>
      </c>
      <c r="M10" s="61">
        <f t="shared" si="4"/>
        <v>11</v>
      </c>
      <c r="N10" s="60">
        <f>VLOOKUP($A10,'Return Data'!$B$7:$R$2292,17,0)</f>
        <v>-2.4134000000000002</v>
      </c>
      <c r="O10" s="61">
        <f t="shared" si="5"/>
        <v>11</v>
      </c>
      <c r="P10" s="60">
        <f>VLOOKUP($A10,'Return Data'!$B$7:$R$2292,14,0)</f>
        <v>7.5194999999999999</v>
      </c>
      <c r="Q10" s="61">
        <f t="shared" si="6"/>
        <v>11</v>
      </c>
      <c r="R10" s="60">
        <f>VLOOKUP($A10,'Return Data'!$B$7:$R$2292,16,0)</f>
        <v>3.8348</v>
      </c>
      <c r="S10" s="62">
        <f t="shared" si="7"/>
        <v>11</v>
      </c>
    </row>
    <row r="11" spans="1:19" x14ac:dyDescent="0.3">
      <c r="A11" s="77" t="s">
        <v>827</v>
      </c>
      <c r="B11" s="59">
        <f>VLOOKUP($A11,'Return Data'!$B$7:$R$2292,3,0)</f>
        <v>44942</v>
      </c>
      <c r="C11" s="60">
        <f>VLOOKUP($A11,'Return Data'!$B$7:$R$2292,4,0)</f>
        <v>17.717300000000002</v>
      </c>
      <c r="D11" s="60">
        <f>VLOOKUP($A11,'Return Data'!$B$7:$R$2292,9,0)</f>
        <v>66.205799999999996</v>
      </c>
      <c r="E11" s="61">
        <f t="shared" si="0"/>
        <v>8</v>
      </c>
      <c r="F11" s="60">
        <f>VLOOKUP($A11,'Return Data'!$B$7:$R$2292,10,0)</f>
        <v>49.619199999999999</v>
      </c>
      <c r="G11" s="61">
        <f t="shared" si="1"/>
        <v>3</v>
      </c>
      <c r="H11" s="60">
        <f>VLOOKUP($A11,'Return Data'!$B$7:$R$2292,11,0)</f>
        <v>24.479199999999999</v>
      </c>
      <c r="I11" s="61">
        <f t="shared" si="2"/>
        <v>9</v>
      </c>
      <c r="J11" s="60">
        <f>VLOOKUP($A11,'Return Data'!$B$7:$R$2292,12,0)</f>
        <v>8.4314</v>
      </c>
      <c r="K11" s="61">
        <f t="shared" si="3"/>
        <v>5</v>
      </c>
      <c r="L11" s="60">
        <f>VLOOKUP($A11,'Return Data'!$B$7:$R$2292,13,0)</f>
        <v>16.892700000000001</v>
      </c>
      <c r="M11" s="61">
        <f t="shared" si="4"/>
        <v>4</v>
      </c>
      <c r="N11" s="60">
        <f>VLOOKUP($A11,'Return Data'!$B$7:$R$2292,17,0)</f>
        <v>6.0366999999999997</v>
      </c>
      <c r="O11" s="61">
        <f t="shared" si="5"/>
        <v>7</v>
      </c>
      <c r="P11" s="60">
        <f>VLOOKUP($A11,'Return Data'!$B$7:$R$2292,14,0)</f>
        <v>11.5472</v>
      </c>
      <c r="Q11" s="61">
        <f t="shared" si="6"/>
        <v>2</v>
      </c>
      <c r="R11" s="60">
        <f>VLOOKUP($A11,'Return Data'!$B$7:$R$2292,16,0)</f>
        <v>5.2314999999999996</v>
      </c>
      <c r="S11" s="62">
        <f t="shared" si="7"/>
        <v>5</v>
      </c>
    </row>
    <row r="12" spans="1:19" x14ac:dyDescent="0.3">
      <c r="A12" s="77" t="s">
        <v>829</v>
      </c>
      <c r="B12" s="59">
        <f>VLOOKUP($A12,'Return Data'!$B$7:$R$2292,3,0)</f>
        <v>44942</v>
      </c>
      <c r="C12" s="60">
        <f>VLOOKUP($A12,'Return Data'!$B$7:$R$2292,4,0)</f>
        <v>18.302700000000002</v>
      </c>
      <c r="D12" s="60">
        <f>VLOOKUP($A12,'Return Data'!$B$7:$R$2292,9,0)</f>
        <v>69.013599999999997</v>
      </c>
      <c r="E12" s="61">
        <f t="shared" si="0"/>
        <v>3</v>
      </c>
      <c r="F12" s="60">
        <f>VLOOKUP($A12,'Return Data'!$B$7:$R$2292,10,0)</f>
        <v>47.9009</v>
      </c>
      <c r="G12" s="61">
        <f t="shared" si="1"/>
        <v>9</v>
      </c>
      <c r="H12" s="60">
        <f>VLOOKUP($A12,'Return Data'!$B$7:$R$2292,11,0)</f>
        <v>25.7517</v>
      </c>
      <c r="I12" s="61">
        <f t="shared" si="2"/>
        <v>2</v>
      </c>
      <c r="J12" s="60">
        <f>VLOOKUP($A12,'Return Data'!$B$7:$R$2292,12,0)</f>
        <v>8.2665000000000006</v>
      </c>
      <c r="K12" s="61">
        <f t="shared" si="3"/>
        <v>7</v>
      </c>
      <c r="L12" s="60">
        <f>VLOOKUP($A12,'Return Data'!$B$7:$R$2292,13,0)</f>
        <v>16.923999999999999</v>
      </c>
      <c r="M12" s="61">
        <f t="shared" si="4"/>
        <v>3</v>
      </c>
      <c r="N12" s="60">
        <f>VLOOKUP($A12,'Return Data'!$B$7:$R$2292,17,0)</f>
        <v>6.1</v>
      </c>
      <c r="O12" s="61">
        <f t="shared" si="5"/>
        <v>5</v>
      </c>
      <c r="P12" s="60">
        <f>VLOOKUP($A12,'Return Data'!$B$7:$R$2292,14,0)</f>
        <v>11.354699999999999</v>
      </c>
      <c r="Q12" s="61">
        <f t="shared" si="6"/>
        <v>5</v>
      </c>
      <c r="R12" s="60">
        <f>VLOOKUP($A12,'Return Data'!$B$7:$R$2292,16,0)</f>
        <v>5.5079000000000002</v>
      </c>
      <c r="S12" s="62">
        <f t="shared" si="7"/>
        <v>4</v>
      </c>
    </row>
    <row r="13" spans="1:19" x14ac:dyDescent="0.3">
      <c r="A13" s="77" t="s">
        <v>831</v>
      </c>
      <c r="B13" s="59">
        <f>VLOOKUP($A13,'Return Data'!$B$7:$R$2292,3,0)</f>
        <v>44942</v>
      </c>
      <c r="C13" s="60">
        <f>VLOOKUP($A13,'Return Data'!$B$7:$R$2292,4,0)</f>
        <v>15.4095</v>
      </c>
      <c r="D13" s="60">
        <f>VLOOKUP($A13,'Return Data'!$B$7:$R$2292,9,0)</f>
        <v>74.258300000000006</v>
      </c>
      <c r="E13" s="61">
        <f t="shared" si="0"/>
        <v>2</v>
      </c>
      <c r="F13" s="60">
        <f>VLOOKUP($A13,'Return Data'!$B$7:$R$2292,10,0)</f>
        <v>50.9208</v>
      </c>
      <c r="G13" s="61">
        <f t="shared" si="1"/>
        <v>2</v>
      </c>
      <c r="H13" s="60">
        <f>VLOOKUP($A13,'Return Data'!$B$7:$R$2292,11,0)</f>
        <v>25.3063</v>
      </c>
      <c r="I13" s="61">
        <f t="shared" si="2"/>
        <v>4</v>
      </c>
      <c r="J13" s="60">
        <f>VLOOKUP($A13,'Return Data'!$B$7:$R$2292,12,0)</f>
        <v>9.1292000000000009</v>
      </c>
      <c r="K13" s="61">
        <f t="shared" si="3"/>
        <v>1</v>
      </c>
      <c r="L13" s="60">
        <f>VLOOKUP($A13,'Return Data'!$B$7:$R$2292,13,0)</f>
        <v>16.794499999999999</v>
      </c>
      <c r="M13" s="61">
        <f t="shared" si="4"/>
        <v>5</v>
      </c>
      <c r="N13" s="60">
        <f>VLOOKUP($A13,'Return Data'!$B$7:$R$2292,17,0)</f>
        <v>6.2001999999999997</v>
      </c>
      <c r="O13" s="61">
        <f t="shared" si="5"/>
        <v>4</v>
      </c>
      <c r="P13" s="60">
        <f>VLOOKUP($A13,'Return Data'!$B$7:$R$2292,14,0)</f>
        <v>11.1609</v>
      </c>
      <c r="Q13" s="61">
        <f t="shared" si="6"/>
        <v>9</v>
      </c>
      <c r="R13" s="60">
        <f>VLOOKUP($A13,'Return Data'!$B$7:$R$2292,16,0)</f>
        <v>4.2328000000000001</v>
      </c>
      <c r="S13" s="62">
        <f t="shared" si="7"/>
        <v>10</v>
      </c>
    </row>
    <row r="14" spans="1:19" x14ac:dyDescent="0.3">
      <c r="A14" s="77" t="s">
        <v>833</v>
      </c>
      <c r="B14" s="59">
        <f>VLOOKUP($A14,'Return Data'!$B$7:$R$2292,3,0)</f>
        <v>44942</v>
      </c>
      <c r="C14" s="60">
        <f>VLOOKUP($A14,'Return Data'!$B$7:$R$2292,4,0)</f>
        <v>16.834199999999999</v>
      </c>
      <c r="D14" s="60">
        <f>VLOOKUP($A14,'Return Data'!$B$7:$R$2292,9,0)</f>
        <v>67.284499999999994</v>
      </c>
      <c r="E14" s="61">
        <f t="shared" si="0"/>
        <v>5</v>
      </c>
      <c r="F14" s="60">
        <f>VLOOKUP($A14,'Return Data'!$B$7:$R$2292,10,0)</f>
        <v>49.2517</v>
      </c>
      <c r="G14" s="61">
        <f t="shared" si="1"/>
        <v>4</v>
      </c>
      <c r="H14" s="60">
        <f>VLOOKUP($A14,'Return Data'!$B$7:$R$2292,11,0)</f>
        <v>24.7027</v>
      </c>
      <c r="I14" s="61">
        <f t="shared" si="2"/>
        <v>8</v>
      </c>
      <c r="J14" s="60">
        <f>VLOOKUP($A14,'Return Data'!$B$7:$R$2292,12,0)</f>
        <v>8.5718999999999994</v>
      </c>
      <c r="K14" s="61">
        <f t="shared" si="3"/>
        <v>3</v>
      </c>
      <c r="L14" s="60">
        <f>VLOOKUP($A14,'Return Data'!$B$7:$R$2292,13,0)</f>
        <v>16.658000000000001</v>
      </c>
      <c r="M14" s="61">
        <f t="shared" si="4"/>
        <v>7</v>
      </c>
      <c r="N14" s="60">
        <f>VLOOKUP($A14,'Return Data'!$B$7:$R$2292,17,0)</f>
        <v>6.3446999999999996</v>
      </c>
      <c r="O14" s="61">
        <f t="shared" si="5"/>
        <v>2</v>
      </c>
      <c r="P14" s="60">
        <f>VLOOKUP($A14,'Return Data'!$B$7:$R$2292,14,0)</f>
        <v>11.492800000000001</v>
      </c>
      <c r="Q14" s="61">
        <f t="shared" si="6"/>
        <v>3</v>
      </c>
      <c r="R14" s="60">
        <f>VLOOKUP($A14,'Return Data'!$B$7:$R$2292,16,0)</f>
        <v>4.7937000000000003</v>
      </c>
      <c r="S14" s="62">
        <f t="shared" si="7"/>
        <v>9</v>
      </c>
    </row>
    <row r="15" spans="1:19" x14ac:dyDescent="0.3">
      <c r="A15" s="77" t="s">
        <v>835</v>
      </c>
      <c r="B15" s="59">
        <f>VLOOKUP($A15,'Return Data'!$B$7:$R$2292,3,0)</f>
        <v>44942</v>
      </c>
      <c r="C15" s="60">
        <f>VLOOKUP($A15,'Return Data'!$B$7:$R$2292,4,0)</f>
        <v>22.8733</v>
      </c>
      <c r="D15" s="60">
        <f>VLOOKUP($A15,'Return Data'!$B$7:$R$2292,9,0)</f>
        <v>67.229600000000005</v>
      </c>
      <c r="E15" s="61">
        <f t="shared" si="0"/>
        <v>6</v>
      </c>
      <c r="F15" s="60">
        <f>VLOOKUP($A15,'Return Data'!$B$7:$R$2292,10,0)</f>
        <v>48.948500000000003</v>
      </c>
      <c r="G15" s="61">
        <f t="shared" si="1"/>
        <v>5</v>
      </c>
      <c r="H15" s="60">
        <f>VLOOKUP($A15,'Return Data'!$B$7:$R$2292,11,0)</f>
        <v>24.757400000000001</v>
      </c>
      <c r="I15" s="61">
        <f t="shared" si="2"/>
        <v>7</v>
      </c>
      <c r="J15" s="60">
        <f>VLOOKUP($A15,'Return Data'!$B$7:$R$2292,12,0)</f>
        <v>7.4116</v>
      </c>
      <c r="K15" s="61">
        <f t="shared" si="3"/>
        <v>9</v>
      </c>
      <c r="L15" s="60">
        <f>VLOOKUP($A15,'Return Data'!$B$7:$R$2292,13,0)</f>
        <v>16.3749</v>
      </c>
      <c r="M15" s="61">
        <f t="shared" si="4"/>
        <v>9</v>
      </c>
      <c r="N15" s="60">
        <f>VLOOKUP($A15,'Return Data'!$B$7:$R$2292,17,0)</f>
        <v>6.0495000000000001</v>
      </c>
      <c r="O15" s="61">
        <f t="shared" si="5"/>
        <v>6</v>
      </c>
      <c r="P15" s="60">
        <f>VLOOKUP($A15,'Return Data'!$B$7:$R$2292,14,0)</f>
        <v>11.3399</v>
      </c>
      <c r="Q15" s="61">
        <f t="shared" si="6"/>
        <v>6</v>
      </c>
      <c r="R15" s="60">
        <f>VLOOKUP($A15,'Return Data'!$B$7:$R$2292,16,0)</f>
        <v>7.2495000000000003</v>
      </c>
      <c r="S15" s="62">
        <f t="shared" si="7"/>
        <v>1</v>
      </c>
    </row>
    <row r="16" spans="1:19" x14ac:dyDescent="0.3">
      <c r="A16" s="77" t="s">
        <v>837</v>
      </c>
      <c r="B16" s="59">
        <f>VLOOKUP($A16,'Return Data'!$B$7:$R$2292,3,0)</f>
        <v>44942</v>
      </c>
      <c r="C16" s="60">
        <f>VLOOKUP($A16,'Return Data'!$B$7:$R$2292,4,0)</f>
        <v>22.681999999999999</v>
      </c>
      <c r="D16" s="60">
        <f>VLOOKUP($A16,'Return Data'!$B$7:$R$2292,9,0)</f>
        <v>65.974100000000007</v>
      </c>
      <c r="E16" s="61">
        <f t="shared" si="0"/>
        <v>9</v>
      </c>
      <c r="F16" s="60">
        <f>VLOOKUP($A16,'Return Data'!$B$7:$R$2292,10,0)</f>
        <v>48.439300000000003</v>
      </c>
      <c r="G16" s="61">
        <f t="shared" si="1"/>
        <v>7</v>
      </c>
      <c r="H16" s="60">
        <f>VLOOKUP($A16,'Return Data'!$B$7:$R$2292,11,0)</f>
        <v>25.176100000000002</v>
      </c>
      <c r="I16" s="61">
        <f t="shared" si="2"/>
        <v>6</v>
      </c>
      <c r="J16" s="60">
        <f>VLOOKUP($A16,'Return Data'!$B$7:$R$2292,12,0)</f>
        <v>8.1476000000000006</v>
      </c>
      <c r="K16" s="61">
        <f t="shared" si="3"/>
        <v>8</v>
      </c>
      <c r="L16" s="60">
        <f>VLOOKUP($A16,'Return Data'!$B$7:$R$2292,13,0)</f>
        <v>16.681699999999999</v>
      </c>
      <c r="M16" s="61">
        <f t="shared" si="4"/>
        <v>6</v>
      </c>
      <c r="N16" s="60">
        <f>VLOOKUP($A16,'Return Data'!$B$7:$R$2292,17,0)</f>
        <v>5.9516999999999998</v>
      </c>
      <c r="O16" s="61">
        <f t="shared" si="5"/>
        <v>9</v>
      </c>
      <c r="P16" s="60">
        <f>VLOOKUP($A16,'Return Data'!$B$7:$R$2292,14,0)</f>
        <v>11.2293</v>
      </c>
      <c r="Q16" s="61">
        <f t="shared" si="6"/>
        <v>8</v>
      </c>
      <c r="R16" s="60">
        <f>VLOOKUP($A16,'Return Data'!$B$7:$R$2292,16,0)</f>
        <v>7.1425000000000001</v>
      </c>
      <c r="S16" s="62">
        <f t="shared" si="7"/>
        <v>3</v>
      </c>
    </row>
    <row r="17" spans="1:19" x14ac:dyDescent="0.3">
      <c r="A17" s="77" t="s">
        <v>839</v>
      </c>
      <c r="B17" s="59">
        <f>VLOOKUP($A17,'Return Data'!$B$7:$R$2292,3,0)</f>
        <v>44942</v>
      </c>
      <c r="C17" s="60">
        <f>VLOOKUP($A17,'Return Data'!$B$7:$R$2292,4,0)</f>
        <v>22.46</v>
      </c>
      <c r="D17" s="60">
        <f>VLOOKUP($A17,'Return Data'!$B$7:$R$2292,9,0)</f>
        <v>66.423199999999994</v>
      </c>
      <c r="E17" s="61">
        <f t="shared" si="0"/>
        <v>7</v>
      </c>
      <c r="F17" s="60">
        <f>VLOOKUP($A17,'Return Data'!$B$7:$R$2292,10,0)</f>
        <v>48.509799999999998</v>
      </c>
      <c r="G17" s="61">
        <f t="shared" si="1"/>
        <v>6</v>
      </c>
      <c r="H17" s="60">
        <f>VLOOKUP($A17,'Return Data'!$B$7:$R$2292,11,0)</f>
        <v>25.322800000000001</v>
      </c>
      <c r="I17" s="61">
        <f t="shared" si="2"/>
        <v>3</v>
      </c>
      <c r="J17" s="60">
        <f>VLOOKUP($A17,'Return Data'!$B$7:$R$2292,12,0)</f>
        <v>8.4474</v>
      </c>
      <c r="K17" s="61">
        <f t="shared" si="3"/>
        <v>4</v>
      </c>
      <c r="L17" s="60">
        <f>VLOOKUP($A17,'Return Data'!$B$7:$R$2292,13,0)</f>
        <v>17.102799999999998</v>
      </c>
      <c r="M17" s="61">
        <f t="shared" si="4"/>
        <v>2</v>
      </c>
      <c r="N17" s="60">
        <f>VLOOKUP($A17,'Return Data'!$B$7:$R$2292,17,0)</f>
        <v>6.2306999999999997</v>
      </c>
      <c r="O17" s="61">
        <f t="shared" si="5"/>
        <v>3</v>
      </c>
      <c r="P17" s="60">
        <f>VLOOKUP($A17,'Return Data'!$B$7:$R$2292,14,0)</f>
        <v>11.4194</v>
      </c>
      <c r="Q17" s="61">
        <f t="shared" si="6"/>
        <v>4</v>
      </c>
      <c r="R17" s="60">
        <f>VLOOKUP($A17,'Return Data'!$B$7:$R$2292,16,0)</f>
        <v>7.1787999999999998</v>
      </c>
      <c r="S17" s="62">
        <f t="shared" si="7"/>
        <v>2</v>
      </c>
    </row>
    <row r="18" spans="1:19" x14ac:dyDescent="0.3">
      <c r="A18" s="77" t="s">
        <v>840</v>
      </c>
      <c r="B18" s="59">
        <f>VLOOKUP($A18,'Return Data'!$B$7:$R$2292,3,0)</f>
        <v>44942</v>
      </c>
      <c r="C18" s="60">
        <f>VLOOKUP($A18,'Return Data'!$B$7:$R$2292,4,0)</f>
        <v>17.1952</v>
      </c>
      <c r="D18" s="60">
        <f>VLOOKUP($A18,'Return Data'!$B$7:$R$2292,9,0)</f>
        <v>58.205599999999997</v>
      </c>
      <c r="E18" s="61">
        <f t="shared" si="0"/>
        <v>10</v>
      </c>
      <c r="F18" s="60">
        <f>VLOOKUP($A18,'Return Data'!$B$7:$R$2292,10,0)</f>
        <v>46.5124</v>
      </c>
      <c r="G18" s="61">
        <f t="shared" si="1"/>
        <v>10</v>
      </c>
      <c r="H18" s="60">
        <f>VLOOKUP($A18,'Return Data'!$B$7:$R$2292,11,0)</f>
        <v>21.901800000000001</v>
      </c>
      <c r="I18" s="61">
        <f t="shared" si="2"/>
        <v>11</v>
      </c>
      <c r="J18" s="60">
        <f>VLOOKUP($A18,'Return Data'!$B$7:$R$2292,12,0)</f>
        <v>8.3390000000000004</v>
      </c>
      <c r="K18" s="61">
        <f t="shared" si="3"/>
        <v>6</v>
      </c>
      <c r="L18" s="60">
        <f>VLOOKUP($A18,'Return Data'!$B$7:$R$2292,13,0)</f>
        <v>16.614000000000001</v>
      </c>
      <c r="M18" s="61">
        <f t="shared" si="4"/>
        <v>8</v>
      </c>
      <c r="N18" s="60">
        <f>VLOOKUP($A18,'Return Data'!$B$7:$R$2292,17,0)</f>
        <v>5.9837999999999996</v>
      </c>
      <c r="O18" s="61">
        <f t="shared" si="5"/>
        <v>8</v>
      </c>
      <c r="P18" s="60">
        <f>VLOOKUP($A18,'Return Data'!$B$7:$R$2292,14,0)</f>
        <v>11.241</v>
      </c>
      <c r="Q18" s="61">
        <f t="shared" si="6"/>
        <v>7</v>
      </c>
      <c r="R18" s="60">
        <f>VLOOKUP($A18,'Return Data'!$B$7:$R$2292,16,0)</f>
        <v>4.8901000000000003</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74.086645454545447</v>
      </c>
      <c r="E20" s="83"/>
      <c r="F20" s="84">
        <f>AVERAGE(F8:F18)</f>
        <v>57.506963636363636</v>
      </c>
      <c r="G20" s="83"/>
      <c r="H20" s="84">
        <f>AVERAGE(H8:H18)</f>
        <v>28.539990909090907</v>
      </c>
      <c r="I20" s="83"/>
      <c r="J20" s="84">
        <f>AVERAGE(J8:J18)</f>
        <v>6.2774545454545461</v>
      </c>
      <c r="K20" s="83"/>
      <c r="L20" s="84">
        <f>AVERAGE(L8:L18)</f>
        <v>15.614390909090908</v>
      </c>
      <c r="M20" s="83"/>
      <c r="N20" s="84">
        <f>AVERAGE(N8:N18)</f>
        <v>5.3125636363636364</v>
      </c>
      <c r="O20" s="83"/>
      <c r="P20" s="84">
        <f>AVERAGE(P8:P18)</f>
        <v>10.985854545454545</v>
      </c>
      <c r="Q20" s="83"/>
      <c r="R20" s="84">
        <f>AVERAGE(R8:R18)</f>
        <v>5.4646636363636363</v>
      </c>
      <c r="S20" s="85"/>
    </row>
    <row r="21" spans="1:19" x14ac:dyDescent="0.3">
      <c r="A21" s="82" t="s">
        <v>28</v>
      </c>
      <c r="B21" s="83"/>
      <c r="C21" s="83"/>
      <c r="D21" s="84">
        <f>MIN(D8:D18)</f>
        <v>54.152999999999999</v>
      </c>
      <c r="E21" s="83"/>
      <c r="F21" s="84">
        <f>MIN(F8:F18)</f>
        <v>46.472299999999997</v>
      </c>
      <c r="G21" s="83"/>
      <c r="H21" s="84">
        <f>MIN(H8:H18)</f>
        <v>21.901800000000001</v>
      </c>
      <c r="I21" s="83"/>
      <c r="J21" s="84">
        <f>MIN(J8:J18)</f>
        <v>-13.076599999999999</v>
      </c>
      <c r="K21" s="83"/>
      <c r="L21" s="84">
        <f>MIN(L8:L18)</f>
        <v>4.6261999999999999</v>
      </c>
      <c r="M21" s="83"/>
      <c r="N21" s="84">
        <f>MIN(N8:N18)</f>
        <v>-2.4134000000000002</v>
      </c>
      <c r="O21" s="83"/>
      <c r="P21" s="84">
        <f>MIN(P8:P18)</f>
        <v>7.5194999999999999</v>
      </c>
      <c r="Q21" s="83"/>
      <c r="R21" s="84">
        <f>MIN(R8:R18)</f>
        <v>3.8348</v>
      </c>
      <c r="S21" s="85"/>
    </row>
    <row r="22" spans="1:19" ht="15" thickBot="1" x14ac:dyDescent="0.35">
      <c r="A22" s="86" t="s">
        <v>29</v>
      </c>
      <c r="B22" s="87"/>
      <c r="C22" s="87"/>
      <c r="D22" s="88">
        <f>MAX(D8:D18)</f>
        <v>157.96449999999999</v>
      </c>
      <c r="E22" s="87"/>
      <c r="F22" s="88">
        <f>MAX(F8:F18)</f>
        <v>147.8107</v>
      </c>
      <c r="G22" s="87"/>
      <c r="H22" s="88">
        <f>MAX(H8:H18)</f>
        <v>67.671599999999998</v>
      </c>
      <c r="I22" s="87"/>
      <c r="J22" s="88">
        <f>MAX(J8:J18)</f>
        <v>9.1292000000000009</v>
      </c>
      <c r="K22" s="87"/>
      <c r="L22" s="88">
        <f>MAX(L8:L18)</f>
        <v>17.221699999999998</v>
      </c>
      <c r="M22" s="87"/>
      <c r="N22" s="88">
        <f>MAX(N8:N18)</f>
        <v>6.3532999999999999</v>
      </c>
      <c r="O22" s="87"/>
      <c r="P22" s="88">
        <f>MAX(P8:P18)</f>
        <v>11.662800000000001</v>
      </c>
      <c r="Q22" s="87"/>
      <c r="R22" s="88">
        <f>MAX(R8:R18)</f>
        <v>7.2495000000000003</v>
      </c>
      <c r="S22" s="89"/>
    </row>
    <row r="23" spans="1:19" x14ac:dyDescent="0.3">
      <c r="A23" s="99" t="s">
        <v>429</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630</v>
      </c>
      <c r="B8" s="59">
        <f>VLOOKUP($A8,'Return Data'!$B$7:$R$2292,3,0)</f>
        <v>44942</v>
      </c>
      <c r="C8" s="60">
        <f>VLOOKUP($A8,'Return Data'!$B$7:$R$2292,4,0)</f>
        <v>18.4634</v>
      </c>
      <c r="D8" s="60">
        <f>VLOOKUP($A8,'Return Data'!$B$7:$R$2292,9,0)</f>
        <v>6.0509000000000004</v>
      </c>
      <c r="E8" s="61">
        <f t="shared" ref="E8:E25" si="0">RANK(D8,D$8:D$25,0)</f>
        <v>10</v>
      </c>
      <c r="F8" s="60">
        <f>VLOOKUP($A8,'Return Data'!$B$7:$R$2292,10,0)</f>
        <v>8.3833000000000002</v>
      </c>
      <c r="G8" s="61">
        <f t="shared" ref="G8:G25" si="1">RANK(F8,F$8:F$25,0)</f>
        <v>7</v>
      </c>
      <c r="H8" s="60">
        <f>VLOOKUP($A8,'Return Data'!$B$7:$R$2292,11,0)</f>
        <v>7.0960000000000001</v>
      </c>
      <c r="I8" s="61">
        <f t="shared" ref="I8:I25" si="2">RANK(H8,H$8:H$25,0)</f>
        <v>2</v>
      </c>
      <c r="J8" s="60">
        <f>VLOOKUP($A8,'Return Data'!$B$7:$R$2292,12,0)</f>
        <v>9.3823000000000008</v>
      </c>
      <c r="K8" s="61">
        <f t="shared" ref="K8:K25" si="3">RANK(J8,J$8:J$25,0)</f>
        <v>1</v>
      </c>
      <c r="L8" s="60">
        <f>VLOOKUP($A8,'Return Data'!$B$7:$R$2292,13,0)</f>
        <v>8.2155000000000005</v>
      </c>
      <c r="M8" s="61">
        <f t="shared" ref="M8:M25" si="4">RANK(L8,L$8:L$25,0)</f>
        <v>3</v>
      </c>
      <c r="N8" s="60">
        <f>VLOOKUP($A8,'Return Data'!$B$7:$R$2292,17,0)</f>
        <v>7.6813000000000002</v>
      </c>
      <c r="O8" s="61">
        <f t="shared" ref="O8:O23" si="5">RANK(N8,N$8:N$25,0)</f>
        <v>6</v>
      </c>
      <c r="P8" s="60">
        <f>VLOOKUP($A8,'Return Data'!$B$7:$R$2292,14,0)</f>
        <v>8.4772999999999996</v>
      </c>
      <c r="Q8" s="61">
        <f>RANK(P8,P$8:P$25,0)</f>
        <v>3</v>
      </c>
      <c r="R8" s="60">
        <f>VLOOKUP($A8,'Return Data'!$B$7:$R$2292,16,0)</f>
        <v>8.2166999999999994</v>
      </c>
      <c r="S8" s="62">
        <f t="shared" ref="S8:S25" si="6">RANK(R8,R$8:R$25,0)</f>
        <v>6</v>
      </c>
    </row>
    <row r="9" spans="1:19" x14ac:dyDescent="0.3">
      <c r="A9" s="77" t="s">
        <v>632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634</v>
      </c>
      <c r="B10" s="59">
        <f>VLOOKUP($A10,'Return Data'!$B$7:$R$2292,3,0)</f>
        <v>44942</v>
      </c>
      <c r="C10" s="60">
        <f>VLOOKUP($A10,'Return Data'!$B$7:$R$2292,4,0)</f>
        <v>19.495999999999999</v>
      </c>
      <c r="D10" s="60">
        <f>VLOOKUP($A10,'Return Data'!$B$7:$R$2292,9,0)</f>
        <v>7.3471000000000002</v>
      </c>
      <c r="E10" s="61">
        <f t="shared" si="0"/>
        <v>1</v>
      </c>
      <c r="F10" s="60">
        <f>VLOOKUP($A10,'Return Data'!$B$7:$R$2292,10,0)</f>
        <v>8.5991999999999997</v>
      </c>
      <c r="G10" s="61">
        <f t="shared" si="1"/>
        <v>4</v>
      </c>
      <c r="H10" s="60">
        <f>VLOOKUP($A10,'Return Data'!$B$7:$R$2292,11,0)</f>
        <v>6.7453000000000003</v>
      </c>
      <c r="I10" s="61">
        <f t="shared" si="2"/>
        <v>6</v>
      </c>
      <c r="J10" s="60">
        <f>VLOOKUP($A10,'Return Data'!$B$7:$R$2292,12,0)</f>
        <v>5.4630000000000001</v>
      </c>
      <c r="K10" s="61">
        <f t="shared" si="3"/>
        <v>4</v>
      </c>
      <c r="L10" s="60">
        <f>VLOOKUP($A10,'Return Data'!$B$7:$R$2292,13,0)</f>
        <v>5.0747999999999998</v>
      </c>
      <c r="M10" s="61">
        <f t="shared" si="4"/>
        <v>6</v>
      </c>
      <c r="N10" s="60">
        <f>VLOOKUP($A10,'Return Data'!$B$7:$R$2292,17,0)</f>
        <v>6.0452000000000004</v>
      </c>
      <c r="O10" s="61">
        <f t="shared" si="5"/>
        <v>10</v>
      </c>
      <c r="P10" s="60">
        <f>VLOOKUP($A10,'Return Data'!$B$7:$R$2292,14,0)</f>
        <v>7.0712999999999999</v>
      </c>
      <c r="Q10" s="61">
        <f t="shared" ref="Q10:Q23" si="7">RANK(P10,P$8:P$25,0)</f>
        <v>6</v>
      </c>
      <c r="R10" s="60">
        <f>VLOOKUP($A10,'Return Data'!$B$7:$R$2292,16,0)</f>
        <v>8.1587999999999994</v>
      </c>
      <c r="S10" s="62">
        <f t="shared" si="6"/>
        <v>7</v>
      </c>
    </row>
    <row r="11" spans="1:19" x14ac:dyDescent="0.3">
      <c r="A11" s="77" t="s">
        <v>1964</v>
      </c>
      <c r="B11" s="59">
        <f>VLOOKUP($A11,'Return Data'!$B$7:$R$2292,3,0)</f>
        <v>44942</v>
      </c>
      <c r="C11" s="60">
        <f>VLOOKUP($A11,'Return Data'!$B$7:$R$2292,4,0)</f>
        <v>10.7387</v>
      </c>
      <c r="D11" s="60">
        <f>VLOOKUP($A11,'Return Data'!$B$7:$R$2292,9,0)</f>
        <v>4.8220000000000001</v>
      </c>
      <c r="E11" s="61">
        <f t="shared" si="0"/>
        <v>14</v>
      </c>
      <c r="F11" s="60">
        <f>VLOOKUP($A11,'Return Data'!$B$7:$R$2292,10,0)</f>
        <v>6.1787000000000001</v>
      </c>
      <c r="G11" s="61">
        <f t="shared" si="1"/>
        <v>16</v>
      </c>
      <c r="H11" s="60">
        <f>VLOOKUP($A11,'Return Data'!$B$7:$R$2292,11,0)</f>
        <v>4.6795</v>
      </c>
      <c r="I11" s="61">
        <f t="shared" si="2"/>
        <v>15</v>
      </c>
      <c r="J11" s="60">
        <f>VLOOKUP($A11,'Return Data'!$B$7:$R$2292,12,0)</f>
        <v>3.9106000000000001</v>
      </c>
      <c r="K11" s="61">
        <f t="shared" si="3"/>
        <v>14</v>
      </c>
      <c r="L11" s="60">
        <f>VLOOKUP($A11,'Return Data'!$B$7:$R$2292,13,0)</f>
        <v>143.38669999999999</v>
      </c>
      <c r="M11" s="61">
        <f t="shared" si="4"/>
        <v>1</v>
      </c>
      <c r="N11" s="60">
        <f>VLOOKUP($A11,'Return Data'!$B$7:$R$2292,17,0)</f>
        <v>63.431399999999996</v>
      </c>
      <c r="O11" s="61">
        <f t="shared" si="5"/>
        <v>1</v>
      </c>
      <c r="P11" s="60">
        <f>VLOOKUP($A11,'Return Data'!$B$7:$R$2292,14,0)</f>
        <v>14.1472</v>
      </c>
      <c r="Q11" s="61">
        <f t="shared" si="7"/>
        <v>1</v>
      </c>
      <c r="R11" s="60">
        <f>VLOOKUP($A11,'Return Data'!$B$7:$R$2292,16,0)</f>
        <v>0.9073</v>
      </c>
      <c r="S11" s="62">
        <f t="shared" si="6"/>
        <v>16</v>
      </c>
    </row>
    <row r="12" spans="1:19" x14ac:dyDescent="0.3">
      <c r="A12" s="77" t="s">
        <v>1936</v>
      </c>
      <c r="B12" s="59">
        <f>VLOOKUP($A12,'Return Data'!$B$7:$R$2292,3,0)</f>
        <v>44942</v>
      </c>
      <c r="C12" s="60">
        <f>VLOOKUP($A12,'Return Data'!$B$7:$R$2292,4,0)</f>
        <v>19.795300000000001</v>
      </c>
      <c r="D12" s="60">
        <f>VLOOKUP($A12,'Return Data'!$B$7:$R$2292,9,0)</f>
        <v>6.0743</v>
      </c>
      <c r="E12" s="61">
        <f t="shared" si="0"/>
        <v>9</v>
      </c>
      <c r="F12" s="60">
        <f>VLOOKUP($A12,'Return Data'!$B$7:$R$2292,10,0)</f>
        <v>7.9406999999999996</v>
      </c>
      <c r="G12" s="61">
        <f t="shared" si="1"/>
        <v>13</v>
      </c>
      <c r="H12" s="60">
        <f>VLOOKUP($A12,'Return Data'!$B$7:$R$2292,11,0)</f>
        <v>7.4856999999999996</v>
      </c>
      <c r="I12" s="61">
        <f t="shared" si="2"/>
        <v>1</v>
      </c>
      <c r="J12" s="60">
        <f>VLOOKUP($A12,'Return Data'!$B$7:$R$2292,12,0)</f>
        <v>5.7488999999999999</v>
      </c>
      <c r="K12" s="61">
        <f t="shared" si="3"/>
        <v>3</v>
      </c>
      <c r="L12" s="60">
        <f>VLOOKUP($A12,'Return Data'!$B$7:$R$2292,13,0)</f>
        <v>5.5636000000000001</v>
      </c>
      <c r="M12" s="61">
        <f t="shared" si="4"/>
        <v>5</v>
      </c>
      <c r="N12" s="60">
        <f>VLOOKUP($A12,'Return Data'!$B$7:$R$2292,17,0)</f>
        <v>12.4762</v>
      </c>
      <c r="O12" s="61">
        <f t="shared" si="5"/>
        <v>3</v>
      </c>
      <c r="P12" s="60">
        <f>VLOOKUP($A12,'Return Data'!$B$7:$R$2292,14,0)</f>
        <v>9.3108000000000004</v>
      </c>
      <c r="Q12" s="61">
        <f t="shared" si="7"/>
        <v>2</v>
      </c>
      <c r="R12" s="60">
        <f>VLOOKUP($A12,'Return Data'!$B$7:$R$2292,16,0)</f>
        <v>8.9266000000000005</v>
      </c>
      <c r="S12" s="62">
        <f t="shared" si="6"/>
        <v>3</v>
      </c>
    </row>
    <row r="13" spans="1:19" x14ac:dyDescent="0.3">
      <c r="A13" s="77" t="s">
        <v>636</v>
      </c>
      <c r="B13" s="59">
        <f>VLOOKUP($A13,'Return Data'!$B$7:$R$2292,3,0)</f>
        <v>44942</v>
      </c>
      <c r="C13" s="60">
        <f>VLOOKUP($A13,'Return Data'!$B$7:$R$2292,4,0)</f>
        <v>36.177999999999997</v>
      </c>
      <c r="D13" s="60">
        <f>VLOOKUP($A13,'Return Data'!$B$7:$R$2292,9,0)</f>
        <v>6.7229000000000001</v>
      </c>
      <c r="E13" s="61">
        <f t="shared" si="0"/>
        <v>4</v>
      </c>
      <c r="F13" s="60">
        <f>VLOOKUP($A13,'Return Data'!$B$7:$R$2292,10,0)</f>
        <v>8.3892000000000007</v>
      </c>
      <c r="G13" s="61">
        <f t="shared" si="1"/>
        <v>6</v>
      </c>
      <c r="H13" s="60">
        <f>VLOOKUP($A13,'Return Data'!$B$7:$R$2292,11,0)</f>
        <v>5.6696999999999997</v>
      </c>
      <c r="I13" s="61">
        <f t="shared" si="2"/>
        <v>14</v>
      </c>
      <c r="J13" s="60">
        <f>VLOOKUP($A13,'Return Data'!$B$7:$R$2292,12,0)</f>
        <v>4.4659000000000004</v>
      </c>
      <c r="K13" s="61">
        <f t="shared" si="3"/>
        <v>13</v>
      </c>
      <c r="L13" s="60">
        <f>VLOOKUP($A13,'Return Data'!$B$7:$R$2292,13,0)</f>
        <v>10.405799999999999</v>
      </c>
      <c r="M13" s="61">
        <f t="shared" si="4"/>
        <v>2</v>
      </c>
      <c r="N13" s="60">
        <f>VLOOKUP($A13,'Return Data'!$B$7:$R$2292,17,0)</f>
        <v>6.9762000000000004</v>
      </c>
      <c r="O13" s="61">
        <f t="shared" si="5"/>
        <v>8</v>
      </c>
      <c r="P13" s="60">
        <f>VLOOKUP($A13,'Return Data'!$B$7:$R$2292,14,0)</f>
        <v>6.4339000000000004</v>
      </c>
      <c r="Q13" s="61">
        <f t="shared" si="7"/>
        <v>9</v>
      </c>
      <c r="R13" s="60">
        <f>VLOOKUP($A13,'Return Data'!$B$7:$R$2292,16,0)</f>
        <v>7.0772000000000004</v>
      </c>
      <c r="S13" s="62">
        <f t="shared" si="6"/>
        <v>11</v>
      </c>
    </row>
    <row r="14" spans="1:19" x14ac:dyDescent="0.3">
      <c r="A14" s="77" t="s">
        <v>639</v>
      </c>
      <c r="B14" s="59">
        <f>VLOOKUP($A14,'Return Data'!$B$7:$R$2292,3,0)</f>
        <v>44942</v>
      </c>
      <c r="C14" s="60">
        <f>VLOOKUP($A14,'Return Data'!$B$7:$R$2292,4,0)</f>
        <v>24.4694</v>
      </c>
      <c r="D14" s="60">
        <f>VLOOKUP($A14,'Return Data'!$B$7:$R$2292,9,0)</f>
        <v>2.8845000000000001</v>
      </c>
      <c r="E14" s="61">
        <f t="shared" si="0"/>
        <v>16</v>
      </c>
      <c r="F14" s="60">
        <f>VLOOKUP($A14,'Return Data'!$B$7:$R$2292,10,0)</f>
        <v>10.0593</v>
      </c>
      <c r="G14" s="61">
        <f t="shared" si="1"/>
        <v>1</v>
      </c>
      <c r="H14" s="60">
        <f>VLOOKUP($A14,'Return Data'!$B$7:$R$2292,11,0)</f>
        <v>3.3914</v>
      </c>
      <c r="I14" s="61">
        <f t="shared" si="2"/>
        <v>16</v>
      </c>
      <c r="J14" s="60">
        <f>VLOOKUP($A14,'Return Data'!$B$7:$R$2292,12,0)</f>
        <v>3.669</v>
      </c>
      <c r="K14" s="61">
        <f t="shared" si="3"/>
        <v>15</v>
      </c>
      <c r="L14" s="60">
        <f>VLOOKUP($A14,'Return Data'!$B$7:$R$2292,13,0)</f>
        <v>1.5114000000000001</v>
      </c>
      <c r="M14" s="61">
        <f t="shared" si="4"/>
        <v>16</v>
      </c>
      <c r="N14" s="60">
        <f>VLOOKUP($A14,'Return Data'!$B$7:$R$2292,17,0)</f>
        <v>7.1748000000000003</v>
      </c>
      <c r="O14" s="61">
        <f t="shared" si="5"/>
        <v>7</v>
      </c>
      <c r="P14" s="60">
        <f>VLOOKUP($A14,'Return Data'!$B$7:$R$2292,14,0)</f>
        <v>6.6532999999999998</v>
      </c>
      <c r="Q14" s="61">
        <f t="shared" si="7"/>
        <v>8</v>
      </c>
      <c r="R14" s="60">
        <f>VLOOKUP($A14,'Return Data'!$B$7:$R$2292,16,0)</f>
        <v>7.9732000000000003</v>
      </c>
      <c r="S14" s="62">
        <f t="shared" si="6"/>
        <v>8</v>
      </c>
    </row>
    <row r="15" spans="1:19" x14ac:dyDescent="0.3">
      <c r="A15" s="77" t="s">
        <v>647</v>
      </c>
      <c r="B15" s="59">
        <f>VLOOKUP($A15,'Return Data'!$B$7:$R$2292,3,0)</f>
        <v>44942</v>
      </c>
      <c r="C15" s="60">
        <f>VLOOKUP($A15,'Return Data'!$B$7:$R$2292,4,0)</f>
        <v>21.325399999999998</v>
      </c>
      <c r="D15" s="60">
        <f>VLOOKUP($A15,'Return Data'!$B$7:$R$2292,9,0)</f>
        <v>6.5792000000000002</v>
      </c>
      <c r="E15" s="61">
        <f t="shared" si="0"/>
        <v>6</v>
      </c>
      <c r="F15" s="60">
        <f>VLOOKUP($A15,'Return Data'!$B$7:$R$2292,10,0)</f>
        <v>8.2886000000000006</v>
      </c>
      <c r="G15" s="61">
        <f t="shared" si="1"/>
        <v>8</v>
      </c>
      <c r="H15" s="60">
        <f>VLOOKUP($A15,'Return Data'!$B$7:$R$2292,11,0)</f>
        <v>6.8384999999999998</v>
      </c>
      <c r="I15" s="61">
        <f t="shared" si="2"/>
        <v>5</v>
      </c>
      <c r="J15" s="60">
        <f>VLOOKUP($A15,'Return Data'!$B$7:$R$2292,12,0)</f>
        <v>5.343</v>
      </c>
      <c r="K15" s="61">
        <f t="shared" si="3"/>
        <v>7</v>
      </c>
      <c r="L15" s="60">
        <f>VLOOKUP($A15,'Return Data'!$B$7:$R$2292,13,0)</f>
        <v>4.5308999999999999</v>
      </c>
      <c r="M15" s="61">
        <f t="shared" si="4"/>
        <v>11</v>
      </c>
      <c r="N15" s="60">
        <f>VLOOKUP($A15,'Return Data'!$B$7:$R$2292,17,0)</f>
        <v>5.9356</v>
      </c>
      <c r="O15" s="61">
        <f t="shared" si="5"/>
        <v>11</v>
      </c>
      <c r="P15" s="60">
        <f>VLOOKUP($A15,'Return Data'!$B$7:$R$2292,14,0)</f>
        <v>7.6897000000000002</v>
      </c>
      <c r="Q15" s="61">
        <f t="shared" si="7"/>
        <v>4</v>
      </c>
      <c r="R15" s="60">
        <f>VLOOKUP($A15,'Return Data'!$B$7:$R$2292,16,0)</f>
        <v>8.9665999999999997</v>
      </c>
      <c r="S15" s="62">
        <f t="shared" si="6"/>
        <v>1</v>
      </c>
    </row>
    <row r="16" spans="1:19" x14ac:dyDescent="0.3">
      <c r="A16" s="102" t="s">
        <v>2021</v>
      </c>
      <c r="B16" s="59">
        <f>VLOOKUP($A16,'Return Data'!$B$7:$R$2292,3,0)</f>
        <v>44942</v>
      </c>
      <c r="C16" s="60">
        <f>VLOOKUP($A16,'Return Data'!$B$7:$R$2292,4,0)</f>
        <v>25.8048</v>
      </c>
      <c r="D16" s="60">
        <f>VLOOKUP($A16,'Return Data'!$B$7:$R$2292,9,0)</f>
        <v>7.2859999999999996</v>
      </c>
      <c r="E16" s="61">
        <f t="shared" si="0"/>
        <v>2</v>
      </c>
      <c r="F16" s="60">
        <f>VLOOKUP($A16,'Return Data'!$B$7:$R$2292,10,0)</f>
        <v>8.2098999999999993</v>
      </c>
      <c r="G16" s="61">
        <f t="shared" si="1"/>
        <v>10</v>
      </c>
      <c r="H16" s="60">
        <f>VLOOKUP($A16,'Return Data'!$B$7:$R$2292,11,0)</f>
        <v>6.5430000000000001</v>
      </c>
      <c r="I16" s="61">
        <f t="shared" si="2"/>
        <v>11</v>
      </c>
      <c r="J16" s="60">
        <f>VLOOKUP($A16,'Return Data'!$B$7:$R$2292,12,0)</f>
        <v>4.9996999999999998</v>
      </c>
      <c r="K16" s="61">
        <f t="shared" si="3"/>
        <v>11</v>
      </c>
      <c r="L16" s="60">
        <f>VLOOKUP($A16,'Return Data'!$B$7:$R$2292,13,0)</f>
        <v>4.3312999999999997</v>
      </c>
      <c r="M16" s="61">
        <f t="shared" si="4"/>
        <v>12</v>
      </c>
      <c r="N16" s="60">
        <f>VLOOKUP($A16,'Return Data'!$B$7:$R$2292,17,0)</f>
        <v>5.5084</v>
      </c>
      <c r="O16" s="61">
        <f t="shared" si="5"/>
        <v>12</v>
      </c>
      <c r="P16" s="60">
        <f>VLOOKUP($A16,'Return Data'!$B$7:$R$2292,14,0)</f>
        <v>5.4809999999999999</v>
      </c>
      <c r="Q16" s="61">
        <f t="shared" si="7"/>
        <v>13</v>
      </c>
      <c r="R16" s="60">
        <f>VLOOKUP($A16,'Return Data'!$B$7:$R$2292,16,0)</f>
        <v>7.1734999999999998</v>
      </c>
      <c r="S16" s="62">
        <f t="shared" si="6"/>
        <v>9</v>
      </c>
    </row>
    <row r="17" spans="1:19" x14ac:dyDescent="0.3">
      <c r="A17" s="77" t="s">
        <v>649</v>
      </c>
      <c r="B17" s="59">
        <f>VLOOKUP($A17,'Return Data'!$B$7:$R$2292,3,0)</f>
        <v>44942</v>
      </c>
      <c r="C17" s="60">
        <f>VLOOKUP($A17,'Return Data'!$B$7:$R$2292,4,0)</f>
        <v>28.319099999999999</v>
      </c>
      <c r="D17" s="60">
        <f>VLOOKUP($A17,'Return Data'!$B$7:$R$2292,9,0)</f>
        <v>3.9464000000000001</v>
      </c>
      <c r="E17" s="61">
        <f t="shared" si="0"/>
        <v>15</v>
      </c>
      <c r="F17" s="60">
        <f>VLOOKUP($A17,'Return Data'!$B$7:$R$2292,10,0)</f>
        <v>8.1617999999999995</v>
      </c>
      <c r="G17" s="61">
        <f t="shared" si="1"/>
        <v>12</v>
      </c>
      <c r="H17" s="60">
        <f>VLOOKUP($A17,'Return Data'!$B$7:$R$2292,11,0)</f>
        <v>6.7320000000000002</v>
      </c>
      <c r="I17" s="61">
        <f t="shared" si="2"/>
        <v>7</v>
      </c>
      <c r="J17" s="60">
        <f>VLOOKUP($A17,'Return Data'!$B$7:$R$2292,12,0)</f>
        <v>6.0679999999999996</v>
      </c>
      <c r="K17" s="61">
        <f t="shared" si="3"/>
        <v>2</v>
      </c>
      <c r="L17" s="60">
        <f>VLOOKUP($A17,'Return Data'!$B$7:$R$2292,13,0)</f>
        <v>5.6523000000000003</v>
      </c>
      <c r="M17" s="61">
        <f t="shared" si="4"/>
        <v>4</v>
      </c>
      <c r="N17" s="60">
        <f>VLOOKUP($A17,'Return Data'!$B$7:$R$2292,17,0)</f>
        <v>6.3464999999999998</v>
      </c>
      <c r="O17" s="61">
        <f t="shared" si="5"/>
        <v>9</v>
      </c>
      <c r="P17" s="60">
        <f>VLOOKUP($A17,'Return Data'!$B$7:$R$2292,14,0)</f>
        <v>7.6281999999999996</v>
      </c>
      <c r="Q17" s="61">
        <f t="shared" si="7"/>
        <v>5</v>
      </c>
      <c r="R17" s="60">
        <f>VLOOKUP($A17,'Return Data'!$B$7:$R$2292,16,0)</f>
        <v>8.9303000000000008</v>
      </c>
      <c r="S17" s="62">
        <f t="shared" si="6"/>
        <v>2</v>
      </c>
    </row>
    <row r="18" spans="1:19" x14ac:dyDescent="0.3">
      <c r="A18" s="77" t="s">
        <v>651</v>
      </c>
      <c r="B18" s="59">
        <f>VLOOKUP($A18,'Return Data'!$B$7:$R$2292,3,0)</f>
        <v>44942</v>
      </c>
      <c r="C18" s="60">
        <f>VLOOKUP($A18,'Return Data'!$B$7:$R$2292,4,0)</f>
        <v>16.932500000000001</v>
      </c>
      <c r="D18" s="60">
        <f>VLOOKUP($A18,'Return Data'!$B$7:$R$2292,9,0)</f>
        <v>6.4040999999999997</v>
      </c>
      <c r="E18" s="61">
        <f t="shared" si="0"/>
        <v>7</v>
      </c>
      <c r="F18" s="60">
        <f>VLOOKUP($A18,'Return Data'!$B$7:$R$2292,10,0)</f>
        <v>9.2337000000000007</v>
      </c>
      <c r="G18" s="61">
        <f t="shared" si="1"/>
        <v>2</v>
      </c>
      <c r="H18" s="60">
        <f>VLOOKUP($A18,'Return Data'!$B$7:$R$2292,11,0)</f>
        <v>6.9890999999999996</v>
      </c>
      <c r="I18" s="61">
        <f t="shared" si="2"/>
        <v>4</v>
      </c>
      <c r="J18" s="60">
        <f>VLOOKUP($A18,'Return Data'!$B$7:$R$2292,12,0)</f>
        <v>5.0170000000000003</v>
      </c>
      <c r="K18" s="61">
        <f t="shared" si="3"/>
        <v>10</v>
      </c>
      <c r="L18" s="60">
        <f>VLOOKUP($A18,'Return Data'!$B$7:$R$2292,13,0)</f>
        <v>4.5361000000000002</v>
      </c>
      <c r="M18" s="61">
        <f t="shared" si="4"/>
        <v>10</v>
      </c>
      <c r="N18" s="60">
        <f>VLOOKUP($A18,'Return Data'!$B$7:$R$2292,17,0)</f>
        <v>10.170999999999999</v>
      </c>
      <c r="O18" s="61">
        <f t="shared" si="5"/>
        <v>4</v>
      </c>
      <c r="P18" s="60">
        <f>VLOOKUP($A18,'Return Data'!$B$7:$R$2292,14,0)</f>
        <v>5.7949000000000002</v>
      </c>
      <c r="Q18" s="61">
        <f t="shared" si="7"/>
        <v>10</v>
      </c>
      <c r="R18" s="60">
        <f>VLOOKUP($A18,'Return Data'!$B$7:$R$2292,16,0)</f>
        <v>6.1105</v>
      </c>
      <c r="S18" s="62">
        <f t="shared" si="6"/>
        <v>14</v>
      </c>
    </row>
    <row r="19" spans="1:19" x14ac:dyDescent="0.3">
      <c r="A19" s="77" t="s">
        <v>652</v>
      </c>
      <c r="B19" s="59">
        <f>VLOOKUP($A19,'Return Data'!$B$7:$R$2292,3,0)</f>
        <v>44942</v>
      </c>
      <c r="C19" s="60">
        <f>VLOOKUP($A19,'Return Data'!$B$7:$R$2292,4,0)</f>
        <v>14.785299999999999</v>
      </c>
      <c r="D19" s="60">
        <f>VLOOKUP($A19,'Return Data'!$B$7:$R$2292,9,0)</f>
        <v>5.1589</v>
      </c>
      <c r="E19" s="61">
        <f t="shared" si="0"/>
        <v>13</v>
      </c>
      <c r="F19" s="60">
        <f>VLOOKUP($A19,'Return Data'!$B$7:$R$2292,10,0)</f>
        <v>8.3952000000000009</v>
      </c>
      <c r="G19" s="61">
        <f t="shared" si="1"/>
        <v>5</v>
      </c>
      <c r="H19" s="60">
        <f>VLOOKUP($A19,'Return Data'!$B$7:$R$2292,11,0)</f>
        <v>6.5845000000000002</v>
      </c>
      <c r="I19" s="61">
        <f t="shared" si="2"/>
        <v>9</v>
      </c>
      <c r="J19" s="60">
        <f>VLOOKUP($A19,'Return Data'!$B$7:$R$2292,12,0)</f>
        <v>5.2320000000000002</v>
      </c>
      <c r="K19" s="61">
        <f t="shared" si="3"/>
        <v>8</v>
      </c>
      <c r="L19" s="60">
        <f>VLOOKUP($A19,'Return Data'!$B$7:$R$2292,13,0)</f>
        <v>4.3193000000000001</v>
      </c>
      <c r="M19" s="61">
        <f t="shared" si="4"/>
        <v>13</v>
      </c>
      <c r="N19" s="60">
        <f>VLOOKUP($A19,'Return Data'!$B$7:$R$2292,17,0)</f>
        <v>4.6661999999999999</v>
      </c>
      <c r="O19" s="61">
        <f t="shared" si="5"/>
        <v>14</v>
      </c>
      <c r="P19" s="60">
        <f>VLOOKUP($A19,'Return Data'!$B$7:$R$2292,14,0)</f>
        <v>5.7938999999999998</v>
      </c>
      <c r="Q19" s="61">
        <f t="shared" si="7"/>
        <v>11</v>
      </c>
      <c r="R19" s="60">
        <f>VLOOKUP($A19,'Return Data'!$B$7:$R$2292,16,0)</f>
        <v>6.8806000000000003</v>
      </c>
      <c r="S19" s="62">
        <f t="shared" si="6"/>
        <v>12</v>
      </c>
    </row>
    <row r="20" spans="1:19" x14ac:dyDescent="0.3">
      <c r="A20" s="77" t="s">
        <v>655</v>
      </c>
      <c r="B20" s="59">
        <f>VLOOKUP($A20,'Return Data'!$B$7:$R$2292,3,0)</f>
        <v>44942</v>
      </c>
      <c r="C20" s="60">
        <f>VLOOKUP($A20,'Return Data'!$B$7:$R$2292,4,0)</f>
        <v>1646.1297</v>
      </c>
      <c r="D20" s="60">
        <f>VLOOKUP($A20,'Return Data'!$B$7:$R$2292,9,0)</f>
        <v>7.0111999999999997</v>
      </c>
      <c r="E20" s="61">
        <f t="shared" si="0"/>
        <v>3</v>
      </c>
      <c r="F20" s="60">
        <f>VLOOKUP($A20,'Return Data'!$B$7:$R$2292,10,0)</f>
        <v>8.2007999999999992</v>
      </c>
      <c r="G20" s="61">
        <f t="shared" si="1"/>
        <v>11</v>
      </c>
      <c r="H20" s="60">
        <f>VLOOKUP($A20,'Return Data'!$B$7:$R$2292,11,0)</f>
        <v>6.0060000000000002</v>
      </c>
      <c r="I20" s="61">
        <f t="shared" si="2"/>
        <v>12</v>
      </c>
      <c r="J20" s="60">
        <f>VLOOKUP($A20,'Return Data'!$B$7:$R$2292,12,0)</f>
        <v>4.6490999999999998</v>
      </c>
      <c r="K20" s="61">
        <f t="shared" si="3"/>
        <v>12</v>
      </c>
      <c r="L20" s="60">
        <f>VLOOKUP($A20,'Return Data'!$B$7:$R$2292,13,0)</f>
        <v>3.7667999999999999</v>
      </c>
      <c r="M20" s="61">
        <f t="shared" si="4"/>
        <v>14</v>
      </c>
      <c r="N20" s="60">
        <f>VLOOKUP($A20,'Return Data'!$B$7:$R$2292,17,0)</f>
        <v>4.0555000000000003</v>
      </c>
      <c r="O20" s="61">
        <f t="shared" si="5"/>
        <v>16</v>
      </c>
      <c r="P20" s="60">
        <f>VLOOKUP($A20,'Return Data'!$B$7:$R$2292,14,0)</f>
        <v>5.5669000000000004</v>
      </c>
      <c r="Q20" s="61">
        <f t="shared" si="7"/>
        <v>12</v>
      </c>
      <c r="R20" s="60">
        <f>VLOOKUP($A20,'Return Data'!$B$7:$R$2292,16,0)</f>
        <v>6.1337999999999999</v>
      </c>
      <c r="S20" s="62">
        <f t="shared" si="6"/>
        <v>13</v>
      </c>
    </row>
    <row r="21" spans="1:19" x14ac:dyDescent="0.3">
      <c r="A21" s="109" t="s">
        <v>657</v>
      </c>
      <c r="B21" s="59">
        <f>VLOOKUP($A21,'Return Data'!$B$7:$R$2292,3,0)</f>
        <v>44942</v>
      </c>
      <c r="C21" s="60">
        <f>VLOOKUP($A21,'Return Data'!$B$7:$R$2292,4,0)</f>
        <v>27.1373</v>
      </c>
      <c r="D21" s="60">
        <f>VLOOKUP($A21,'Return Data'!$B$7:$R$2292,9,0)</f>
        <v>5.6237000000000004</v>
      </c>
      <c r="E21" s="61">
        <f t="shared" si="0"/>
        <v>12</v>
      </c>
      <c r="F21" s="60">
        <f>VLOOKUP($A21,'Return Data'!$B$7:$R$2292,10,0)</f>
        <v>7.7793000000000001</v>
      </c>
      <c r="G21" s="61">
        <f t="shared" si="1"/>
        <v>14</v>
      </c>
      <c r="H21" s="60">
        <f>VLOOKUP($A21,'Return Data'!$B$7:$R$2292,11,0)</f>
        <v>5.8239999999999998</v>
      </c>
      <c r="I21" s="61">
        <f t="shared" si="2"/>
        <v>13</v>
      </c>
      <c r="J21" s="60">
        <f>VLOOKUP($A21,'Return Data'!$B$7:$R$2292,12,0)</f>
        <v>1.7175</v>
      </c>
      <c r="K21" s="61">
        <f t="shared" si="3"/>
        <v>16</v>
      </c>
      <c r="L21" s="60">
        <f>VLOOKUP($A21,'Return Data'!$B$7:$R$2292,13,0)</f>
        <v>2.0775999999999999</v>
      </c>
      <c r="M21" s="61">
        <f t="shared" si="4"/>
        <v>15</v>
      </c>
      <c r="N21" s="60">
        <f>VLOOKUP($A21,'Return Data'!$B$7:$R$2292,17,0)</f>
        <v>4.1845999999999997</v>
      </c>
      <c r="O21" s="61">
        <f t="shared" si="5"/>
        <v>15</v>
      </c>
      <c r="P21" s="60">
        <f>VLOOKUP($A21,'Return Data'!$B$7:$R$2292,14,0)</f>
        <v>5.2385999999999999</v>
      </c>
      <c r="Q21" s="61">
        <f t="shared" si="7"/>
        <v>14</v>
      </c>
      <c r="R21" s="60">
        <f>VLOOKUP($A21,'Return Data'!$B$7:$R$2292,16,0)</f>
        <v>8.2225000000000001</v>
      </c>
      <c r="S21" s="62">
        <f t="shared" si="6"/>
        <v>5</v>
      </c>
    </row>
    <row r="22" spans="1:19" x14ac:dyDescent="0.3">
      <c r="A22" s="77" t="s">
        <v>659</v>
      </c>
      <c r="B22" s="59">
        <f>VLOOKUP($A22,'Return Data'!$B$7:$R$2292,3,0)</f>
        <v>44942</v>
      </c>
      <c r="C22" s="60">
        <f>VLOOKUP($A22,'Return Data'!$B$7:$R$2292,4,0)</f>
        <v>30.9315</v>
      </c>
      <c r="D22" s="60">
        <f>VLOOKUP($A22,'Return Data'!$B$7:$R$2292,9,0)</f>
        <v>6.1760000000000002</v>
      </c>
      <c r="E22" s="61">
        <f t="shared" si="0"/>
        <v>8</v>
      </c>
      <c r="F22" s="60">
        <f>VLOOKUP($A22,'Return Data'!$B$7:$R$2292,10,0)</f>
        <v>8.2590000000000003</v>
      </c>
      <c r="G22" s="61">
        <f t="shared" si="1"/>
        <v>9</v>
      </c>
      <c r="H22" s="60">
        <f>VLOOKUP($A22,'Return Data'!$B$7:$R$2292,11,0)</f>
        <v>6.7306999999999997</v>
      </c>
      <c r="I22" s="61">
        <f t="shared" si="2"/>
        <v>8</v>
      </c>
      <c r="J22" s="60">
        <f>VLOOKUP($A22,'Return Data'!$B$7:$R$2292,12,0)</f>
        <v>5.2275999999999998</v>
      </c>
      <c r="K22" s="61">
        <f t="shared" si="3"/>
        <v>9</v>
      </c>
      <c r="L22" s="60">
        <f>VLOOKUP($A22,'Return Data'!$B$7:$R$2292,13,0)</f>
        <v>4.7656999999999998</v>
      </c>
      <c r="M22" s="61">
        <f t="shared" si="4"/>
        <v>9</v>
      </c>
      <c r="N22" s="60">
        <f>VLOOKUP($A22,'Return Data'!$B$7:$R$2292,17,0)</f>
        <v>9.3157999999999994</v>
      </c>
      <c r="O22" s="61">
        <f t="shared" si="5"/>
        <v>5</v>
      </c>
      <c r="P22" s="60">
        <f>VLOOKUP($A22,'Return Data'!$B$7:$R$2292,14,0)</f>
        <v>4.1722000000000001</v>
      </c>
      <c r="Q22" s="61">
        <f t="shared" si="7"/>
        <v>15</v>
      </c>
      <c r="R22" s="60">
        <f>VLOOKUP($A22,'Return Data'!$B$7:$R$2292,16,0)</f>
        <v>7.1178999999999997</v>
      </c>
      <c r="S22" s="62">
        <f t="shared" si="6"/>
        <v>10</v>
      </c>
    </row>
    <row r="23" spans="1:19" x14ac:dyDescent="0.3">
      <c r="A23" s="77" t="s">
        <v>668</v>
      </c>
      <c r="B23" s="59">
        <f>VLOOKUP($A23,'Return Data'!$B$7:$R$2292,3,0)</f>
        <v>44942</v>
      </c>
      <c r="C23" s="60">
        <f>VLOOKUP($A23,'Return Data'!$B$7:$R$2292,4,0)</f>
        <v>39.744599999999998</v>
      </c>
      <c r="D23" s="60">
        <f>VLOOKUP($A23,'Return Data'!$B$7:$R$2292,9,0)</f>
        <v>5.8830999999999998</v>
      </c>
      <c r="E23" s="61">
        <f t="shared" si="0"/>
        <v>11</v>
      </c>
      <c r="F23" s="60">
        <f>VLOOKUP($A23,'Return Data'!$B$7:$R$2292,10,0)</f>
        <v>7.6988000000000003</v>
      </c>
      <c r="G23" s="61">
        <f t="shared" si="1"/>
        <v>15</v>
      </c>
      <c r="H23" s="60">
        <f>VLOOKUP($A23,'Return Data'!$B$7:$R$2292,11,0)</f>
        <v>6.5629</v>
      </c>
      <c r="I23" s="61">
        <f t="shared" si="2"/>
        <v>10</v>
      </c>
      <c r="J23" s="60">
        <f>VLOOKUP($A23,'Return Data'!$B$7:$R$2292,12,0)</f>
        <v>5.4433999999999996</v>
      </c>
      <c r="K23" s="61">
        <f t="shared" si="3"/>
        <v>5</v>
      </c>
      <c r="L23" s="60">
        <f>VLOOKUP($A23,'Return Data'!$B$7:$R$2292,13,0)</f>
        <v>5.0000999999999998</v>
      </c>
      <c r="M23" s="61">
        <f t="shared" si="4"/>
        <v>7</v>
      </c>
      <c r="N23" s="60">
        <f>VLOOKUP($A23,'Return Data'!$B$7:$R$2292,17,0)</f>
        <v>5.4378000000000002</v>
      </c>
      <c r="O23" s="61">
        <f t="shared" si="5"/>
        <v>13</v>
      </c>
      <c r="P23" s="60">
        <f>VLOOKUP($A23,'Return Data'!$B$7:$R$2292,14,0)</f>
        <v>6.8954000000000004</v>
      </c>
      <c r="Q23" s="61">
        <f t="shared" si="7"/>
        <v>7</v>
      </c>
      <c r="R23" s="60">
        <f>VLOOKUP($A23,'Return Data'!$B$7:$R$2292,16,0)</f>
        <v>8.5655999999999999</v>
      </c>
      <c r="S23" s="62">
        <f t="shared" si="6"/>
        <v>4</v>
      </c>
    </row>
    <row r="24" spans="1:19" x14ac:dyDescent="0.3">
      <c r="A24" s="77" t="s">
        <v>676</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678</v>
      </c>
      <c r="B25" s="59">
        <f>VLOOKUP($A25,'Return Data'!$B$7:$R$2292,3,0)</f>
        <v>44942</v>
      </c>
      <c r="C25" s="60">
        <f>VLOOKUP($A25,'Return Data'!$B$7:$R$2292,4,0)</f>
        <v>15.882199999999999</v>
      </c>
      <c r="D25" s="60">
        <f>VLOOKUP($A25,'Return Data'!$B$7:$R$2292,9,0)</f>
        <v>6.6426999999999996</v>
      </c>
      <c r="E25" s="61">
        <f t="shared" si="0"/>
        <v>5</v>
      </c>
      <c r="F25" s="60">
        <f>VLOOKUP($A25,'Return Data'!$B$7:$R$2292,10,0)</f>
        <v>8.7753999999999994</v>
      </c>
      <c r="G25" s="61">
        <f t="shared" si="1"/>
        <v>3</v>
      </c>
      <c r="H25" s="60">
        <f>VLOOKUP($A25,'Return Data'!$B$7:$R$2292,11,0)</f>
        <v>7.0042</v>
      </c>
      <c r="I25" s="61">
        <f t="shared" si="2"/>
        <v>3</v>
      </c>
      <c r="J25" s="60">
        <f>VLOOKUP($A25,'Return Data'!$B$7:$R$2292,12,0)</f>
        <v>5.3658999999999999</v>
      </c>
      <c r="K25" s="61">
        <f t="shared" si="3"/>
        <v>6</v>
      </c>
      <c r="L25" s="60">
        <f>VLOOKUP($A25,'Return Data'!$B$7:$R$2292,13,0)</f>
        <v>4.8982999999999999</v>
      </c>
      <c r="M25" s="61">
        <f t="shared" si="4"/>
        <v>8</v>
      </c>
      <c r="N25" s="60">
        <f>VLOOKUP($A25,'Return Data'!$B$7:$R$2292,17,0)</f>
        <v>13.3466</v>
      </c>
      <c r="O25" s="61">
        <f>RANK(N25,N$8:N$25,0)</f>
        <v>2</v>
      </c>
      <c r="P25" s="60">
        <f>VLOOKUP($A25,'Return Data'!$B$7:$R$2292,14,0)</f>
        <v>-2.3574999999999999</v>
      </c>
      <c r="Q25" s="61">
        <f>RANK(P25,P$8:P$25,0)</f>
        <v>16</v>
      </c>
      <c r="R25" s="60">
        <f>VLOOKUP($A25,'Return Data'!$B$7:$R$2292,16,0)</f>
        <v>4.5853000000000002</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5.256277777777778</v>
      </c>
      <c r="E27" s="83"/>
      <c r="F27" s="84">
        <f>AVERAGE(F8:F25)</f>
        <v>7.3640500000000015</v>
      </c>
      <c r="G27" s="83"/>
      <c r="H27" s="84">
        <f>AVERAGE(H8:H25)</f>
        <v>5.6045833333333333</v>
      </c>
      <c r="I27" s="83"/>
      <c r="J27" s="84">
        <f>AVERAGE(J8:J25)</f>
        <v>4.5390499999999987</v>
      </c>
      <c r="K27" s="83"/>
      <c r="L27" s="84">
        <f>AVERAGE(L8:L25)</f>
        <v>12.113122222222223</v>
      </c>
      <c r="M27" s="83"/>
      <c r="N27" s="84">
        <f>AVERAGE(N8:N25)</f>
        <v>10.161947058823529</v>
      </c>
      <c r="O27" s="83"/>
      <c r="P27" s="84">
        <f>AVERAGE(P8:P25)</f>
        <v>6.4998187499999993</v>
      </c>
      <c r="Q27" s="83"/>
      <c r="R27" s="84">
        <f>AVERAGE(R8:R25)</f>
        <v>6.3303555555555553</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-2.3574999999999999</v>
      </c>
      <c r="Q28" s="83"/>
      <c r="R28" s="84">
        <f>MIN(R8:R25)</f>
        <v>0</v>
      </c>
      <c r="S28" s="85"/>
    </row>
    <row r="29" spans="1:19" ht="15" thickBot="1" x14ac:dyDescent="0.35">
      <c r="A29" s="86" t="s">
        <v>29</v>
      </c>
      <c r="B29" s="87"/>
      <c r="C29" s="87"/>
      <c r="D29" s="88">
        <f>MAX(D8:D25)</f>
        <v>7.3471000000000002</v>
      </c>
      <c r="E29" s="87"/>
      <c r="F29" s="88">
        <f>MAX(F8:F25)</f>
        <v>10.0593</v>
      </c>
      <c r="G29" s="87"/>
      <c r="H29" s="88">
        <f>MAX(H8:H25)</f>
        <v>7.4856999999999996</v>
      </c>
      <c r="I29" s="87"/>
      <c r="J29" s="88">
        <f>MAX(J8:J25)</f>
        <v>9.3823000000000008</v>
      </c>
      <c r="K29" s="87"/>
      <c r="L29" s="88">
        <f>MAX(L8:L25)</f>
        <v>143.38669999999999</v>
      </c>
      <c r="M29" s="87"/>
      <c r="N29" s="88">
        <f>MAX(N8:N25)</f>
        <v>63.431399999999996</v>
      </c>
      <c r="O29" s="87"/>
      <c r="P29" s="88">
        <f>MAX(P8:P25)</f>
        <v>14.1472</v>
      </c>
      <c r="Q29" s="87"/>
      <c r="R29" s="88">
        <f>MAX(R8:R25)</f>
        <v>8.9665999999999997</v>
      </c>
      <c r="S29" s="89"/>
    </row>
    <row r="30" spans="1:19" x14ac:dyDescent="0.3">
      <c r="A30" s="99" t="s">
        <v>429</v>
      </c>
    </row>
    <row r="31" spans="1:19" x14ac:dyDescent="0.3">
      <c r="A31" s="14" t="s">
        <v>340</v>
      </c>
    </row>
  </sheetData>
  <sheetProtection algorithmName="SHA-512" hashValue="3n9I4LVe+/6xCKCwXQcOsBol5TzVxBZtj+BOGWn1aMXYRtB/Sm8y7oTEqNcnN2kxKoybdrRAaSJAFO3/LnDxkQ==" saltValue="ZfA9SAibLuVMed8fYB2c2g=="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631</v>
      </c>
      <c r="B8" s="59">
        <f>VLOOKUP($A8,'Return Data'!$B$7:$R$2292,3,0)</f>
        <v>44942</v>
      </c>
      <c r="C8" s="60">
        <f>VLOOKUP($A8,'Return Data'!$B$7:$R$2292,4,0)</f>
        <v>17.214200000000002</v>
      </c>
      <c r="D8" s="60">
        <f>VLOOKUP($A8,'Return Data'!$B$7:$R$2292,9,0)</f>
        <v>5.0833000000000004</v>
      </c>
      <c r="E8" s="61">
        <f t="shared" ref="E8:E25" si="0">RANK(D8,D$8:D$25,0)</f>
        <v>11</v>
      </c>
      <c r="F8" s="60">
        <f>VLOOKUP($A8,'Return Data'!$B$7:$R$2292,10,0)</f>
        <v>7.4744000000000002</v>
      </c>
      <c r="G8" s="61">
        <f t="shared" ref="G8:G25" si="1">RANK(F8,F$8:F$25,0)</f>
        <v>8</v>
      </c>
      <c r="H8" s="60">
        <f>VLOOKUP($A8,'Return Data'!$B$7:$R$2292,11,0)</f>
        <v>6.1931000000000003</v>
      </c>
      <c r="I8" s="61">
        <f t="shared" ref="I8:I25" si="2">RANK(H8,H$8:H$25,0)</f>
        <v>4</v>
      </c>
      <c r="J8" s="60">
        <f>VLOOKUP($A8,'Return Data'!$B$7:$R$2292,12,0)</f>
        <v>8.4535</v>
      </c>
      <c r="K8" s="61">
        <f t="shared" ref="K8:K25" si="3">RANK(J8,J$8:J$25,0)</f>
        <v>1</v>
      </c>
      <c r="L8" s="60">
        <f>VLOOKUP($A8,'Return Data'!$B$7:$R$2292,13,0)</f>
        <v>7.23</v>
      </c>
      <c r="M8" s="61">
        <f t="shared" ref="M8:M25" si="4">RANK(L8,L$8:L$25,0)</f>
        <v>3</v>
      </c>
      <c r="N8" s="60">
        <f>VLOOKUP($A8,'Return Data'!$B$7:$R$2292,17,0)</f>
        <v>6.7481</v>
      </c>
      <c r="O8" s="61">
        <f t="shared" ref="O8:O23" si="5">RANK(N8,N$8:N$25,0)</f>
        <v>7</v>
      </c>
      <c r="P8" s="60">
        <f>VLOOKUP($A8,'Return Data'!$B$7:$R$2292,14,0)</f>
        <v>7.5650000000000004</v>
      </c>
      <c r="Q8" s="61">
        <f>RANK(P8,P$8:P$25,0)</f>
        <v>4</v>
      </c>
      <c r="R8" s="60">
        <f>VLOOKUP($A8,'Return Data'!$B$7:$R$2292,16,0)</f>
        <v>7.2435999999999998</v>
      </c>
      <c r="S8" s="62">
        <f t="shared" ref="S8:S25" si="6">RANK(R8,R$8:R$25,0)</f>
        <v>7</v>
      </c>
    </row>
    <row r="9" spans="1:19" x14ac:dyDescent="0.3">
      <c r="A9" s="77" t="s">
        <v>633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635</v>
      </c>
      <c r="B10" s="59">
        <f>VLOOKUP($A10,'Return Data'!$B$7:$R$2292,3,0)</f>
        <v>44942</v>
      </c>
      <c r="C10" s="60">
        <f>VLOOKUP($A10,'Return Data'!$B$7:$R$2292,4,0)</f>
        <v>17.767299999999999</v>
      </c>
      <c r="D10" s="60">
        <f>VLOOKUP($A10,'Return Data'!$B$7:$R$2292,9,0)</f>
        <v>6.4835000000000003</v>
      </c>
      <c r="E10" s="61">
        <f t="shared" si="0"/>
        <v>1</v>
      </c>
      <c r="F10" s="60">
        <f>VLOOKUP($A10,'Return Data'!$B$7:$R$2292,10,0)</f>
        <v>7.7278000000000002</v>
      </c>
      <c r="G10" s="61">
        <f t="shared" si="1"/>
        <v>4</v>
      </c>
      <c r="H10" s="60">
        <f>VLOOKUP($A10,'Return Data'!$B$7:$R$2292,11,0)</f>
        <v>5.8566000000000003</v>
      </c>
      <c r="I10" s="61">
        <f t="shared" si="2"/>
        <v>9</v>
      </c>
      <c r="J10" s="60">
        <f>VLOOKUP($A10,'Return Data'!$B$7:$R$2292,12,0)</f>
        <v>4.5744999999999996</v>
      </c>
      <c r="K10" s="61">
        <f t="shared" si="3"/>
        <v>6</v>
      </c>
      <c r="L10" s="60">
        <f>VLOOKUP($A10,'Return Data'!$B$7:$R$2292,13,0)</f>
        <v>4.1805000000000003</v>
      </c>
      <c r="M10" s="61">
        <f t="shared" si="4"/>
        <v>8</v>
      </c>
      <c r="N10" s="60">
        <f>VLOOKUP($A10,'Return Data'!$B$7:$R$2292,17,0)</f>
        <v>5.0846999999999998</v>
      </c>
      <c r="O10" s="61">
        <f t="shared" si="5"/>
        <v>11</v>
      </c>
      <c r="P10" s="60">
        <f>VLOOKUP($A10,'Return Data'!$B$7:$R$2292,14,0)</f>
        <v>6.0395000000000003</v>
      </c>
      <c r="Q10" s="61">
        <f t="shared" ref="Q10:Q23" si="7">RANK(P10,P$8:P$25,0)</f>
        <v>8</v>
      </c>
      <c r="R10" s="60">
        <f>VLOOKUP($A10,'Return Data'!$B$7:$R$2292,16,0)</f>
        <v>6.9854000000000003</v>
      </c>
      <c r="S10" s="62">
        <f t="shared" si="6"/>
        <v>8</v>
      </c>
    </row>
    <row r="11" spans="1:19" x14ac:dyDescent="0.3">
      <c r="A11" s="77" t="s">
        <v>1965</v>
      </c>
      <c r="B11" s="59">
        <f>VLOOKUP($A11,'Return Data'!$B$7:$R$2292,3,0)</f>
        <v>44942</v>
      </c>
      <c r="C11" s="60">
        <f>VLOOKUP($A11,'Return Data'!$B$7:$R$2292,4,0)</f>
        <v>10.5641</v>
      </c>
      <c r="D11" s="60">
        <f>VLOOKUP($A11,'Return Data'!$B$7:$R$2292,9,0)</f>
        <v>4.5425000000000004</v>
      </c>
      <c r="E11" s="61">
        <f t="shared" si="0"/>
        <v>13</v>
      </c>
      <c r="F11" s="60">
        <f>VLOOKUP($A11,'Return Data'!$B$7:$R$2292,10,0)</f>
        <v>5.8880999999999997</v>
      </c>
      <c r="G11" s="61">
        <f t="shared" si="1"/>
        <v>16</v>
      </c>
      <c r="H11" s="60">
        <f>VLOOKUP($A11,'Return Data'!$B$7:$R$2292,11,0)</f>
        <v>4.3891999999999998</v>
      </c>
      <c r="I11" s="61">
        <f t="shared" si="2"/>
        <v>15</v>
      </c>
      <c r="J11" s="60">
        <f>VLOOKUP($A11,'Return Data'!$B$7:$R$2292,12,0)</f>
        <v>3.6193</v>
      </c>
      <c r="K11" s="61">
        <f t="shared" si="3"/>
        <v>14</v>
      </c>
      <c r="L11" s="60">
        <f>VLOOKUP($A11,'Return Data'!$B$7:$R$2292,13,0)</f>
        <v>142.6979</v>
      </c>
      <c r="M11" s="61">
        <f t="shared" si="4"/>
        <v>1</v>
      </c>
      <c r="N11" s="60">
        <f>VLOOKUP($A11,'Return Data'!$B$7:$R$2292,17,0)</f>
        <v>62.972999999999999</v>
      </c>
      <c r="O11" s="61">
        <f t="shared" si="5"/>
        <v>1</v>
      </c>
      <c r="P11" s="60">
        <f>VLOOKUP($A11,'Return Data'!$B$7:$R$2292,14,0)</f>
        <v>13.8253</v>
      </c>
      <c r="Q11" s="61">
        <f t="shared" si="7"/>
        <v>1</v>
      </c>
      <c r="R11" s="60">
        <f>VLOOKUP($A11,'Return Data'!$B$7:$R$2292,16,0)</f>
        <v>0.69789999999999996</v>
      </c>
      <c r="S11" s="62">
        <f t="shared" si="6"/>
        <v>16</v>
      </c>
    </row>
    <row r="12" spans="1:19" x14ac:dyDescent="0.3">
      <c r="A12" s="77" t="s">
        <v>1937</v>
      </c>
      <c r="B12" s="59">
        <f>VLOOKUP($A12,'Return Data'!$B$7:$R$2292,3,0)</f>
        <v>44942</v>
      </c>
      <c r="C12" s="60">
        <f>VLOOKUP($A12,'Return Data'!$B$7:$R$2292,4,0)</f>
        <v>18.335100000000001</v>
      </c>
      <c r="D12" s="60">
        <f>VLOOKUP($A12,'Return Data'!$B$7:$R$2292,9,0)</f>
        <v>5.2504999999999997</v>
      </c>
      <c r="E12" s="61">
        <f t="shared" si="0"/>
        <v>10</v>
      </c>
      <c r="F12" s="60">
        <f>VLOOKUP($A12,'Return Data'!$B$7:$R$2292,10,0)</f>
        <v>7.1058000000000003</v>
      </c>
      <c r="G12" s="61">
        <f t="shared" si="1"/>
        <v>12</v>
      </c>
      <c r="H12" s="60">
        <f>VLOOKUP($A12,'Return Data'!$B$7:$R$2292,11,0)</f>
        <v>6.5989000000000004</v>
      </c>
      <c r="I12" s="61">
        <f t="shared" si="2"/>
        <v>1</v>
      </c>
      <c r="J12" s="60">
        <f>VLOOKUP($A12,'Return Data'!$B$7:$R$2292,12,0)</f>
        <v>4.8841999999999999</v>
      </c>
      <c r="K12" s="61">
        <f t="shared" si="3"/>
        <v>3</v>
      </c>
      <c r="L12" s="60">
        <f>VLOOKUP($A12,'Return Data'!$B$7:$R$2292,13,0)</f>
        <v>4.6971999999999996</v>
      </c>
      <c r="M12" s="61">
        <f t="shared" si="4"/>
        <v>6</v>
      </c>
      <c r="N12" s="60">
        <f>VLOOKUP($A12,'Return Data'!$B$7:$R$2292,17,0)</f>
        <v>11.6226</v>
      </c>
      <c r="O12" s="61">
        <f t="shared" si="5"/>
        <v>3</v>
      </c>
      <c r="P12" s="60">
        <f>VLOOKUP($A12,'Return Data'!$B$7:$R$2292,14,0)</f>
        <v>8.4893999999999998</v>
      </c>
      <c r="Q12" s="61">
        <f t="shared" si="7"/>
        <v>2</v>
      </c>
      <c r="R12" s="60">
        <f>VLOOKUP($A12,'Return Data'!$B$7:$R$2292,16,0)</f>
        <v>7.8864000000000001</v>
      </c>
      <c r="S12" s="62">
        <f t="shared" si="6"/>
        <v>4</v>
      </c>
    </row>
    <row r="13" spans="1:19" x14ac:dyDescent="0.3">
      <c r="A13" s="77" t="s">
        <v>637</v>
      </c>
      <c r="B13" s="59">
        <f>VLOOKUP($A13,'Return Data'!$B$7:$R$2292,3,0)</f>
        <v>44942</v>
      </c>
      <c r="C13" s="60">
        <f>VLOOKUP($A13,'Return Data'!$B$7:$R$2292,4,0)</f>
        <v>33.793799999999997</v>
      </c>
      <c r="D13" s="60">
        <f>VLOOKUP($A13,'Return Data'!$B$7:$R$2292,9,0)</f>
        <v>5.7241999999999997</v>
      </c>
      <c r="E13" s="61">
        <f t="shared" si="0"/>
        <v>6</v>
      </c>
      <c r="F13" s="60">
        <f>VLOOKUP($A13,'Return Data'!$B$7:$R$2292,10,0)</f>
        <v>7.5636999999999999</v>
      </c>
      <c r="G13" s="61">
        <f t="shared" si="1"/>
        <v>7</v>
      </c>
      <c r="H13" s="60">
        <f>VLOOKUP($A13,'Return Data'!$B$7:$R$2292,11,0)</f>
        <v>4.8407999999999998</v>
      </c>
      <c r="I13" s="61">
        <f t="shared" si="2"/>
        <v>12</v>
      </c>
      <c r="J13" s="60">
        <f>VLOOKUP($A13,'Return Data'!$B$7:$R$2292,12,0)</f>
        <v>3.6488999999999998</v>
      </c>
      <c r="K13" s="61">
        <f t="shared" si="3"/>
        <v>13</v>
      </c>
      <c r="L13" s="60">
        <f>VLOOKUP($A13,'Return Data'!$B$7:$R$2292,13,0)</f>
        <v>9.5315999999999992</v>
      </c>
      <c r="M13" s="61">
        <f t="shared" si="4"/>
        <v>2</v>
      </c>
      <c r="N13" s="60">
        <f>VLOOKUP($A13,'Return Data'!$B$7:$R$2292,17,0)</f>
        <v>6.1026999999999996</v>
      </c>
      <c r="O13" s="61">
        <f t="shared" si="5"/>
        <v>8</v>
      </c>
      <c r="P13" s="60">
        <f>VLOOKUP($A13,'Return Data'!$B$7:$R$2292,14,0)</f>
        <v>5.5876000000000001</v>
      </c>
      <c r="Q13" s="61">
        <f t="shared" si="7"/>
        <v>9</v>
      </c>
      <c r="R13" s="60">
        <f>VLOOKUP($A13,'Return Data'!$B$7:$R$2292,16,0)</f>
        <v>6.3784999999999998</v>
      </c>
      <c r="S13" s="62">
        <f t="shared" si="6"/>
        <v>10</v>
      </c>
    </row>
    <row r="14" spans="1:19" x14ac:dyDescent="0.3">
      <c r="A14" s="77" t="s">
        <v>638</v>
      </c>
      <c r="B14" s="59">
        <f>VLOOKUP($A14,'Return Data'!$B$7:$R$2292,3,0)</f>
        <v>44942</v>
      </c>
      <c r="C14" s="60">
        <f>VLOOKUP($A14,'Return Data'!$B$7:$R$2292,4,0)</f>
        <v>24.248999999999999</v>
      </c>
      <c r="D14" s="60">
        <f>VLOOKUP($A14,'Return Data'!$B$7:$R$2292,9,0)</f>
        <v>2.8864000000000001</v>
      </c>
      <c r="E14" s="61">
        <f t="shared" si="0"/>
        <v>16</v>
      </c>
      <c r="F14" s="60">
        <f>VLOOKUP($A14,'Return Data'!$B$7:$R$2292,10,0)</f>
        <v>10.0587</v>
      </c>
      <c r="G14" s="61">
        <f t="shared" si="1"/>
        <v>1</v>
      </c>
      <c r="H14" s="60">
        <f>VLOOKUP($A14,'Return Data'!$B$7:$R$2292,11,0)</f>
        <v>3.3906999999999998</v>
      </c>
      <c r="I14" s="61">
        <f t="shared" si="2"/>
        <v>16</v>
      </c>
      <c r="J14" s="60">
        <f>VLOOKUP($A14,'Return Data'!$B$7:$R$2292,12,0)</f>
        <v>3.6688999999999998</v>
      </c>
      <c r="K14" s="61">
        <f t="shared" si="3"/>
        <v>12</v>
      </c>
      <c r="L14" s="60">
        <f>VLOOKUP($A14,'Return Data'!$B$7:$R$2292,13,0)</f>
        <v>7.1269999999999998</v>
      </c>
      <c r="M14" s="61">
        <f t="shared" si="4"/>
        <v>4</v>
      </c>
      <c r="N14" s="60">
        <f>VLOOKUP($A14,'Return Data'!$B$7:$R$2292,17,0)</f>
        <v>10.057499999999999</v>
      </c>
      <c r="O14" s="61">
        <f t="shared" si="5"/>
        <v>4</v>
      </c>
      <c r="P14" s="60">
        <f>VLOOKUP($A14,'Return Data'!$B$7:$R$2292,14,0)</f>
        <v>8.3423999999999996</v>
      </c>
      <c r="Q14" s="61">
        <f t="shared" si="7"/>
        <v>3</v>
      </c>
      <c r="R14" s="60">
        <f>VLOOKUP($A14,'Return Data'!$B$7:$R$2292,16,0)</f>
        <v>8.2933000000000003</v>
      </c>
      <c r="S14" s="62">
        <f t="shared" si="6"/>
        <v>1</v>
      </c>
    </row>
    <row r="15" spans="1:19" x14ac:dyDescent="0.3">
      <c r="A15" s="77" t="s">
        <v>646</v>
      </c>
      <c r="B15" s="59">
        <f>VLOOKUP($A15,'Return Data'!$B$7:$R$2292,3,0)</f>
        <v>44942</v>
      </c>
      <c r="C15" s="60">
        <f>VLOOKUP($A15,'Return Data'!$B$7:$R$2292,4,0)</f>
        <v>20.0321</v>
      </c>
      <c r="D15" s="60">
        <f>VLOOKUP($A15,'Return Data'!$B$7:$R$2292,9,0)</f>
        <v>5.9664999999999999</v>
      </c>
      <c r="E15" s="61">
        <f t="shared" si="0"/>
        <v>3</v>
      </c>
      <c r="F15" s="60">
        <f>VLOOKUP($A15,'Return Data'!$B$7:$R$2292,10,0)</f>
        <v>7.6634000000000002</v>
      </c>
      <c r="G15" s="61">
        <f t="shared" si="1"/>
        <v>5</v>
      </c>
      <c r="H15" s="60">
        <f>VLOOKUP($A15,'Return Data'!$B$7:$R$2292,11,0)</f>
        <v>6.1986999999999997</v>
      </c>
      <c r="I15" s="61">
        <f t="shared" si="2"/>
        <v>3</v>
      </c>
      <c r="J15" s="60">
        <f>VLOOKUP($A15,'Return Data'!$B$7:$R$2292,12,0)</f>
        <v>4.7061999999999999</v>
      </c>
      <c r="K15" s="61">
        <f t="shared" si="3"/>
        <v>5</v>
      </c>
      <c r="L15" s="60">
        <f>VLOOKUP($A15,'Return Data'!$B$7:$R$2292,13,0)</f>
        <v>3.87</v>
      </c>
      <c r="M15" s="61">
        <f t="shared" si="4"/>
        <v>11</v>
      </c>
      <c r="N15" s="60">
        <f>VLOOKUP($A15,'Return Data'!$B$7:$R$2292,17,0)</f>
        <v>5.2999000000000001</v>
      </c>
      <c r="O15" s="61">
        <f t="shared" si="5"/>
        <v>10</v>
      </c>
      <c r="P15" s="60">
        <f>VLOOKUP($A15,'Return Data'!$B$7:$R$2292,14,0)</f>
        <v>7.0940000000000003</v>
      </c>
      <c r="Q15" s="61">
        <f t="shared" si="7"/>
        <v>5</v>
      </c>
      <c r="R15" s="60">
        <f>VLOOKUP($A15,'Return Data'!$B$7:$R$2292,16,0)</f>
        <v>8.1963000000000008</v>
      </c>
      <c r="S15" s="62">
        <f t="shared" si="6"/>
        <v>3</v>
      </c>
    </row>
    <row r="16" spans="1:19" x14ac:dyDescent="0.3">
      <c r="A16" s="102" t="s">
        <v>2022</v>
      </c>
      <c r="B16" s="59">
        <f>VLOOKUP($A16,'Return Data'!$B$7:$R$2292,3,0)</f>
        <v>44942</v>
      </c>
      <c r="C16" s="60">
        <f>VLOOKUP($A16,'Return Data'!$B$7:$R$2292,4,0)</f>
        <v>24.277699999999999</v>
      </c>
      <c r="D16" s="60">
        <f>VLOOKUP($A16,'Return Data'!$B$7:$R$2292,9,0)</f>
        <v>6.476</v>
      </c>
      <c r="E16" s="61">
        <f t="shared" si="0"/>
        <v>2</v>
      </c>
      <c r="F16" s="60">
        <f>VLOOKUP($A16,'Return Data'!$B$7:$R$2292,10,0)</f>
        <v>7.3914</v>
      </c>
      <c r="G16" s="61">
        <f t="shared" si="1"/>
        <v>11</v>
      </c>
      <c r="H16" s="60">
        <f>VLOOKUP($A16,'Return Data'!$B$7:$R$2292,11,0)</f>
        <v>5.7172000000000001</v>
      </c>
      <c r="I16" s="61">
        <f t="shared" si="2"/>
        <v>10</v>
      </c>
      <c r="J16" s="60">
        <f>VLOOKUP($A16,'Return Data'!$B$7:$R$2292,12,0)</f>
        <v>4.1708999999999996</v>
      </c>
      <c r="K16" s="61">
        <f t="shared" si="3"/>
        <v>11</v>
      </c>
      <c r="L16" s="60">
        <f>VLOOKUP($A16,'Return Data'!$B$7:$R$2292,13,0)</f>
        <v>3.4990000000000001</v>
      </c>
      <c r="M16" s="61">
        <f t="shared" si="4"/>
        <v>13</v>
      </c>
      <c r="N16" s="60">
        <f>VLOOKUP($A16,'Return Data'!$B$7:$R$2292,17,0)</f>
        <v>4.6683000000000003</v>
      </c>
      <c r="O16" s="61">
        <f t="shared" si="5"/>
        <v>13</v>
      </c>
      <c r="P16" s="60">
        <f>VLOOKUP($A16,'Return Data'!$B$7:$R$2292,14,0)</f>
        <v>4.5697999999999999</v>
      </c>
      <c r="Q16" s="61">
        <f t="shared" si="7"/>
        <v>12</v>
      </c>
      <c r="R16" s="60">
        <f>VLOOKUP($A16,'Return Data'!$B$7:$R$2292,16,0)</f>
        <v>6.9058999999999999</v>
      </c>
      <c r="S16" s="62">
        <f t="shared" si="6"/>
        <v>9</v>
      </c>
    </row>
    <row r="17" spans="1:19" x14ac:dyDescent="0.3">
      <c r="A17" s="77" t="s">
        <v>648</v>
      </c>
      <c r="B17" s="59">
        <f>VLOOKUP($A17,'Return Data'!$B$7:$R$2292,3,0)</f>
        <v>44942</v>
      </c>
      <c r="C17" s="60">
        <f>VLOOKUP($A17,'Return Data'!$B$7:$R$2292,4,0)</f>
        <v>26.1174</v>
      </c>
      <c r="D17" s="60">
        <f>VLOOKUP($A17,'Return Data'!$B$7:$R$2292,9,0)</f>
        <v>3.2412999999999998</v>
      </c>
      <c r="E17" s="61">
        <f t="shared" si="0"/>
        <v>15</v>
      </c>
      <c r="F17" s="60">
        <f>VLOOKUP($A17,'Return Data'!$B$7:$R$2292,10,0)</f>
        <v>7.4583000000000004</v>
      </c>
      <c r="G17" s="61">
        <f t="shared" si="1"/>
        <v>9</v>
      </c>
      <c r="H17" s="60">
        <f>VLOOKUP($A17,'Return Data'!$B$7:$R$2292,11,0)</f>
        <v>6.0304000000000002</v>
      </c>
      <c r="I17" s="61">
        <f t="shared" si="2"/>
        <v>7</v>
      </c>
      <c r="J17" s="60">
        <f>VLOOKUP($A17,'Return Data'!$B$7:$R$2292,12,0)</f>
        <v>5.3665000000000003</v>
      </c>
      <c r="K17" s="61">
        <f t="shared" si="3"/>
        <v>2</v>
      </c>
      <c r="L17" s="60">
        <f>VLOOKUP($A17,'Return Data'!$B$7:$R$2292,13,0)</f>
        <v>4.9584999999999999</v>
      </c>
      <c r="M17" s="61">
        <f t="shared" si="4"/>
        <v>5</v>
      </c>
      <c r="N17" s="60">
        <f>VLOOKUP($A17,'Return Data'!$B$7:$R$2292,17,0)</f>
        <v>5.6451000000000002</v>
      </c>
      <c r="O17" s="61">
        <f t="shared" si="5"/>
        <v>9</v>
      </c>
      <c r="P17" s="60">
        <f>VLOOKUP($A17,'Return Data'!$B$7:$R$2292,14,0)</f>
        <v>6.9221000000000004</v>
      </c>
      <c r="Q17" s="61">
        <f t="shared" si="7"/>
        <v>6</v>
      </c>
      <c r="R17" s="60">
        <f>VLOOKUP($A17,'Return Data'!$B$7:$R$2292,16,0)</f>
        <v>8.2369000000000003</v>
      </c>
      <c r="S17" s="62">
        <f t="shared" si="6"/>
        <v>2</v>
      </c>
    </row>
    <row r="18" spans="1:19" x14ac:dyDescent="0.3">
      <c r="A18" s="77" t="s">
        <v>650</v>
      </c>
      <c r="B18" s="59">
        <f>VLOOKUP($A18,'Return Data'!$B$7:$R$2292,3,0)</f>
        <v>44942</v>
      </c>
      <c r="C18" s="60">
        <f>VLOOKUP($A18,'Return Data'!$B$7:$R$2292,4,0)</f>
        <v>15.732100000000001</v>
      </c>
      <c r="D18" s="60">
        <f>VLOOKUP($A18,'Return Data'!$B$7:$R$2292,9,0)</f>
        <v>5.6703000000000001</v>
      </c>
      <c r="E18" s="61">
        <f t="shared" si="0"/>
        <v>7</v>
      </c>
      <c r="F18" s="60">
        <f>VLOOKUP($A18,'Return Data'!$B$7:$R$2292,10,0)</f>
        <v>8.4870000000000001</v>
      </c>
      <c r="G18" s="61">
        <f t="shared" si="1"/>
        <v>2</v>
      </c>
      <c r="H18" s="60">
        <f>VLOOKUP($A18,'Return Data'!$B$7:$R$2292,11,0)</f>
        <v>6.2344999999999997</v>
      </c>
      <c r="I18" s="61">
        <f t="shared" si="2"/>
        <v>2</v>
      </c>
      <c r="J18" s="60">
        <f>VLOOKUP($A18,'Return Data'!$B$7:$R$2292,12,0)</f>
        <v>4.2609000000000004</v>
      </c>
      <c r="K18" s="61">
        <f t="shared" si="3"/>
        <v>9</v>
      </c>
      <c r="L18" s="60">
        <f>VLOOKUP($A18,'Return Data'!$B$7:$R$2292,13,0)</f>
        <v>3.7757000000000001</v>
      </c>
      <c r="M18" s="61">
        <f t="shared" si="4"/>
        <v>12</v>
      </c>
      <c r="N18" s="60">
        <f>VLOOKUP($A18,'Return Data'!$B$7:$R$2292,17,0)</f>
        <v>9.3696999999999999</v>
      </c>
      <c r="O18" s="61">
        <f t="shared" si="5"/>
        <v>5</v>
      </c>
      <c r="P18" s="60">
        <f>VLOOKUP($A18,'Return Data'!$B$7:$R$2292,14,0)</f>
        <v>5.0591999999999997</v>
      </c>
      <c r="Q18" s="61">
        <f t="shared" si="7"/>
        <v>10</v>
      </c>
      <c r="R18" s="60">
        <f>VLOOKUP($A18,'Return Data'!$B$7:$R$2292,16,0)</f>
        <v>5.2354000000000003</v>
      </c>
      <c r="S18" s="62">
        <f t="shared" si="6"/>
        <v>13</v>
      </c>
    </row>
    <row r="19" spans="1:19" x14ac:dyDescent="0.3">
      <c r="A19" s="77" t="s">
        <v>653</v>
      </c>
      <c r="B19" s="59">
        <f>VLOOKUP($A19,'Return Data'!$B$7:$R$2292,3,0)</f>
        <v>44942</v>
      </c>
      <c r="C19" s="60">
        <f>VLOOKUP($A19,'Return Data'!$B$7:$R$2292,4,0)</f>
        <v>13.9537</v>
      </c>
      <c r="D19" s="60">
        <f>VLOOKUP($A19,'Return Data'!$B$7:$R$2292,9,0)</f>
        <v>4.2087000000000003</v>
      </c>
      <c r="E19" s="61">
        <f t="shared" si="0"/>
        <v>14</v>
      </c>
      <c r="F19" s="60">
        <f>VLOOKUP($A19,'Return Data'!$B$7:$R$2292,10,0)</f>
        <v>7.4302999999999999</v>
      </c>
      <c r="G19" s="61">
        <f t="shared" si="1"/>
        <v>10</v>
      </c>
      <c r="H19" s="60">
        <f>VLOOKUP($A19,'Return Data'!$B$7:$R$2292,11,0)</f>
        <v>5.6116000000000001</v>
      </c>
      <c r="I19" s="61">
        <f t="shared" si="2"/>
        <v>11</v>
      </c>
      <c r="J19" s="60">
        <f>VLOOKUP($A19,'Return Data'!$B$7:$R$2292,12,0)</f>
        <v>4.2548000000000004</v>
      </c>
      <c r="K19" s="61">
        <f t="shared" si="3"/>
        <v>10</v>
      </c>
      <c r="L19" s="60">
        <f>VLOOKUP($A19,'Return Data'!$B$7:$R$2292,13,0)</f>
        <v>3.3363</v>
      </c>
      <c r="M19" s="61">
        <f t="shared" si="4"/>
        <v>14</v>
      </c>
      <c r="N19" s="60">
        <f>VLOOKUP($A19,'Return Data'!$B$7:$R$2292,17,0)</f>
        <v>3.6646999999999998</v>
      </c>
      <c r="O19" s="61">
        <f t="shared" si="5"/>
        <v>14</v>
      </c>
      <c r="P19" s="60">
        <f>VLOOKUP($A19,'Return Data'!$B$7:$R$2292,14,0)</f>
        <v>4.7926000000000002</v>
      </c>
      <c r="Q19" s="61">
        <f t="shared" si="7"/>
        <v>11</v>
      </c>
      <c r="R19" s="60">
        <f>VLOOKUP($A19,'Return Data'!$B$7:$R$2292,16,0)</f>
        <v>5.8329000000000004</v>
      </c>
      <c r="S19" s="62">
        <f t="shared" si="6"/>
        <v>12</v>
      </c>
    </row>
    <row r="20" spans="1:19" x14ac:dyDescent="0.3">
      <c r="A20" s="77" t="s">
        <v>654</v>
      </c>
      <c r="B20" s="59">
        <f>VLOOKUP($A20,'Return Data'!$B$7:$R$2292,3,0)</f>
        <v>44942</v>
      </c>
      <c r="C20" s="60">
        <f>VLOOKUP($A20,'Return Data'!$B$7:$R$2292,4,0)</f>
        <v>1521.3668</v>
      </c>
      <c r="D20" s="60">
        <f>VLOOKUP($A20,'Return Data'!$B$7:$R$2292,9,0)</f>
        <v>5.7846000000000002</v>
      </c>
      <c r="E20" s="61">
        <f t="shared" si="0"/>
        <v>5</v>
      </c>
      <c r="F20" s="60">
        <f>VLOOKUP($A20,'Return Data'!$B$7:$R$2292,10,0)</f>
        <v>6.9569999999999999</v>
      </c>
      <c r="G20" s="61">
        <f t="shared" si="1"/>
        <v>14</v>
      </c>
      <c r="H20" s="60">
        <f>VLOOKUP($A20,'Return Data'!$B$7:$R$2292,11,0)</f>
        <v>4.7527999999999997</v>
      </c>
      <c r="I20" s="61">
        <f t="shared" si="2"/>
        <v>14</v>
      </c>
      <c r="J20" s="60">
        <f>VLOOKUP($A20,'Return Data'!$B$7:$R$2292,12,0)</f>
        <v>3.3917000000000002</v>
      </c>
      <c r="K20" s="61">
        <f t="shared" si="3"/>
        <v>15</v>
      </c>
      <c r="L20" s="60">
        <f>VLOOKUP($A20,'Return Data'!$B$7:$R$2292,13,0)</f>
        <v>2.5089000000000001</v>
      </c>
      <c r="M20" s="61">
        <f t="shared" si="4"/>
        <v>15</v>
      </c>
      <c r="N20" s="60">
        <f>VLOOKUP($A20,'Return Data'!$B$7:$R$2292,17,0)</f>
        <v>2.819</v>
      </c>
      <c r="O20" s="61">
        <f t="shared" si="5"/>
        <v>16</v>
      </c>
      <c r="P20" s="60">
        <f>VLOOKUP($A20,'Return Data'!$B$7:$R$2292,14,0)</f>
        <v>4.3010999999999999</v>
      </c>
      <c r="Q20" s="61">
        <f t="shared" si="7"/>
        <v>13</v>
      </c>
      <c r="R20" s="60">
        <f>VLOOKUP($A20,'Return Data'!$B$7:$R$2292,16,0)</f>
        <v>5.1394000000000002</v>
      </c>
      <c r="S20" s="62">
        <f t="shared" si="6"/>
        <v>14</v>
      </c>
    </row>
    <row r="21" spans="1:19" x14ac:dyDescent="0.3">
      <c r="A21" s="109" t="s">
        <v>656</v>
      </c>
      <c r="B21" s="59">
        <f>VLOOKUP($A21,'Return Data'!$B$7:$R$2292,3,0)</f>
        <v>44942</v>
      </c>
      <c r="C21" s="60">
        <f>VLOOKUP($A21,'Return Data'!$B$7:$R$2292,4,0)</f>
        <v>24.688800000000001</v>
      </c>
      <c r="D21" s="60">
        <f>VLOOKUP($A21,'Return Data'!$B$7:$R$2292,9,0)</f>
        <v>4.6441999999999997</v>
      </c>
      <c r="E21" s="61">
        <f t="shared" si="0"/>
        <v>12</v>
      </c>
      <c r="F21" s="60">
        <f>VLOOKUP($A21,'Return Data'!$B$7:$R$2292,10,0)</f>
        <v>6.7801999999999998</v>
      </c>
      <c r="G21" s="61">
        <f t="shared" si="1"/>
        <v>15</v>
      </c>
      <c r="H21" s="60">
        <f>VLOOKUP($A21,'Return Data'!$B$7:$R$2292,11,0)</f>
        <v>4.8193999999999999</v>
      </c>
      <c r="I21" s="61">
        <f t="shared" si="2"/>
        <v>13</v>
      </c>
      <c r="J21" s="60">
        <f>VLOOKUP($A21,'Return Data'!$B$7:$R$2292,12,0)</f>
        <v>0.73260000000000003</v>
      </c>
      <c r="K21" s="61">
        <f t="shared" si="3"/>
        <v>16</v>
      </c>
      <c r="L21" s="60">
        <f>VLOOKUP($A21,'Return Data'!$B$7:$R$2292,13,0)</f>
        <v>1.0835999999999999</v>
      </c>
      <c r="M21" s="61">
        <f t="shared" si="4"/>
        <v>16</v>
      </c>
      <c r="N21" s="60">
        <f>VLOOKUP($A21,'Return Data'!$B$7:$R$2292,17,0)</f>
        <v>3.1547999999999998</v>
      </c>
      <c r="O21" s="61">
        <f t="shared" si="5"/>
        <v>15</v>
      </c>
      <c r="P21" s="60">
        <f>VLOOKUP($A21,'Return Data'!$B$7:$R$2292,14,0)</f>
        <v>4.1932</v>
      </c>
      <c r="Q21" s="61">
        <f t="shared" si="7"/>
        <v>14</v>
      </c>
      <c r="R21" s="60">
        <f>VLOOKUP($A21,'Return Data'!$B$7:$R$2292,16,0)</f>
        <v>7.3796999999999997</v>
      </c>
      <c r="S21" s="62">
        <f t="shared" si="6"/>
        <v>6</v>
      </c>
    </row>
    <row r="22" spans="1:19" x14ac:dyDescent="0.3">
      <c r="A22" s="77" t="s">
        <v>658</v>
      </c>
      <c r="B22" s="59">
        <f>VLOOKUP($A22,'Return Data'!$B$7:$R$2292,3,0)</f>
        <v>44942</v>
      </c>
      <c r="C22" s="60">
        <f>VLOOKUP($A22,'Return Data'!$B$7:$R$2292,4,0)</f>
        <v>28.632400000000001</v>
      </c>
      <c r="D22" s="60">
        <f>VLOOKUP($A22,'Return Data'!$B$7:$R$2292,9,0)</f>
        <v>5.5237999999999996</v>
      </c>
      <c r="E22" s="61">
        <f t="shared" si="0"/>
        <v>8</v>
      </c>
      <c r="F22" s="60">
        <f>VLOOKUP($A22,'Return Data'!$B$7:$R$2292,10,0)</f>
        <v>7.5964</v>
      </c>
      <c r="G22" s="61">
        <f t="shared" si="1"/>
        <v>6</v>
      </c>
      <c r="H22" s="60">
        <f>VLOOKUP($A22,'Return Data'!$B$7:$R$2292,11,0)</f>
        <v>6.0663</v>
      </c>
      <c r="I22" s="61">
        <f t="shared" si="2"/>
        <v>6</v>
      </c>
      <c r="J22" s="60">
        <f>VLOOKUP($A22,'Return Data'!$B$7:$R$2292,12,0)</f>
        <v>4.5597000000000003</v>
      </c>
      <c r="K22" s="61">
        <f t="shared" si="3"/>
        <v>7</v>
      </c>
      <c r="L22" s="60">
        <f>VLOOKUP($A22,'Return Data'!$B$7:$R$2292,13,0)</f>
        <v>4.0968999999999998</v>
      </c>
      <c r="M22" s="61">
        <f t="shared" si="4"/>
        <v>9</v>
      </c>
      <c r="N22" s="60">
        <f>VLOOKUP($A22,'Return Data'!$B$7:$R$2292,17,0)</f>
        <v>8.6283999999999992</v>
      </c>
      <c r="O22" s="61">
        <f t="shared" si="5"/>
        <v>6</v>
      </c>
      <c r="P22" s="60">
        <f>VLOOKUP($A22,'Return Data'!$B$7:$R$2292,14,0)</f>
        <v>3.5186000000000002</v>
      </c>
      <c r="Q22" s="61">
        <f t="shared" si="7"/>
        <v>15</v>
      </c>
      <c r="R22" s="60">
        <f>VLOOKUP($A22,'Return Data'!$B$7:$R$2292,16,0)</f>
        <v>6.1372</v>
      </c>
      <c r="S22" s="62">
        <f t="shared" si="6"/>
        <v>11</v>
      </c>
    </row>
    <row r="23" spans="1:19" x14ac:dyDescent="0.3">
      <c r="A23" s="77" t="s">
        <v>669</v>
      </c>
      <c r="B23" s="59">
        <f>VLOOKUP($A23,'Return Data'!$B$7:$R$2292,3,0)</f>
        <v>44942</v>
      </c>
      <c r="C23" s="60">
        <f>VLOOKUP($A23,'Return Data'!$B$7:$R$2292,4,0)</f>
        <v>37.394799999999996</v>
      </c>
      <c r="D23" s="60">
        <f>VLOOKUP($A23,'Return Data'!$B$7:$R$2292,9,0)</f>
        <v>5.2531999999999996</v>
      </c>
      <c r="E23" s="61">
        <f t="shared" si="0"/>
        <v>9</v>
      </c>
      <c r="F23" s="60">
        <f>VLOOKUP($A23,'Return Data'!$B$7:$R$2292,10,0)</f>
        <v>7.0593000000000004</v>
      </c>
      <c r="G23" s="61">
        <f t="shared" si="1"/>
        <v>13</v>
      </c>
      <c r="H23" s="60">
        <f>VLOOKUP($A23,'Return Data'!$B$7:$R$2292,11,0)</f>
        <v>5.9151999999999996</v>
      </c>
      <c r="I23" s="61">
        <f t="shared" si="2"/>
        <v>8</v>
      </c>
      <c r="J23" s="60">
        <f>VLOOKUP($A23,'Return Data'!$B$7:$R$2292,12,0)</f>
        <v>4.7973999999999997</v>
      </c>
      <c r="K23" s="61">
        <f t="shared" si="3"/>
        <v>4</v>
      </c>
      <c r="L23" s="60">
        <f>VLOOKUP($A23,'Return Data'!$B$7:$R$2292,13,0)</f>
        <v>4.3470000000000004</v>
      </c>
      <c r="M23" s="61">
        <f t="shared" si="4"/>
        <v>7</v>
      </c>
      <c r="N23" s="60">
        <f>VLOOKUP($A23,'Return Data'!$B$7:$R$2292,17,0)</f>
        <v>4.7770999999999999</v>
      </c>
      <c r="O23" s="61">
        <f t="shared" si="5"/>
        <v>12</v>
      </c>
      <c r="P23" s="60">
        <f>VLOOKUP($A23,'Return Data'!$B$7:$R$2292,14,0)</f>
        <v>6.2274000000000003</v>
      </c>
      <c r="Q23" s="61">
        <f t="shared" si="7"/>
        <v>7</v>
      </c>
      <c r="R23" s="60">
        <f>VLOOKUP($A23,'Return Data'!$B$7:$R$2292,16,0)</f>
        <v>7.3811999999999998</v>
      </c>
      <c r="S23" s="62">
        <f t="shared" si="6"/>
        <v>5</v>
      </c>
    </row>
    <row r="24" spans="1:19" x14ac:dyDescent="0.3">
      <c r="A24" s="77" t="s">
        <v>677</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679</v>
      </c>
      <c r="B25" s="59">
        <f>VLOOKUP($A25,'Return Data'!$B$7:$R$2292,3,0)</f>
        <v>44942</v>
      </c>
      <c r="C25" s="60">
        <f>VLOOKUP($A25,'Return Data'!$B$7:$R$2292,4,0)</f>
        <v>14.3042</v>
      </c>
      <c r="D25" s="60">
        <f>VLOOKUP($A25,'Return Data'!$B$7:$R$2292,9,0)</f>
        <v>5.8483999999999998</v>
      </c>
      <c r="E25" s="61">
        <f t="shared" si="0"/>
        <v>4</v>
      </c>
      <c r="F25" s="60">
        <f>VLOOKUP($A25,'Return Data'!$B$7:$R$2292,10,0)</f>
        <v>7.9701000000000004</v>
      </c>
      <c r="G25" s="61">
        <f t="shared" si="1"/>
        <v>3</v>
      </c>
      <c r="H25" s="60">
        <f>VLOOKUP($A25,'Return Data'!$B$7:$R$2292,11,0)</f>
        <v>6.1881000000000004</v>
      </c>
      <c r="I25" s="61">
        <f t="shared" si="2"/>
        <v>5</v>
      </c>
      <c r="J25" s="60">
        <f>VLOOKUP($A25,'Return Data'!$B$7:$R$2292,12,0)</f>
        <v>4.5529000000000002</v>
      </c>
      <c r="K25" s="61">
        <f t="shared" si="3"/>
        <v>8</v>
      </c>
      <c r="L25" s="60">
        <f>VLOOKUP($A25,'Return Data'!$B$7:$R$2292,13,0)</f>
        <v>4.0853999999999999</v>
      </c>
      <c r="M25" s="61">
        <f t="shared" si="4"/>
        <v>10</v>
      </c>
      <c r="N25" s="60">
        <f>VLOOKUP($A25,'Return Data'!$B$7:$R$2292,17,0)</f>
        <v>12.5032</v>
      </c>
      <c r="O25" s="61">
        <f>RANK(N25,N$8:N$25,0)</f>
        <v>2</v>
      </c>
      <c r="P25" s="60">
        <f>VLOOKUP($A25,'Return Data'!$B$7:$R$2292,14,0)</f>
        <v>-3.109</v>
      </c>
      <c r="Q25" s="61">
        <f>RANK(P25,P$8:P$25,0)</f>
        <v>16</v>
      </c>
      <c r="R25" s="60">
        <f>VLOOKUP($A25,'Return Data'!$B$7:$R$2292,16,0)</f>
        <v>3.5844999999999998</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4.5881888888888875</v>
      </c>
      <c r="E27" s="83"/>
      <c r="F27" s="84">
        <f>AVERAGE(F8:F25)</f>
        <v>6.7006611111111107</v>
      </c>
      <c r="G27" s="83"/>
      <c r="H27" s="84">
        <f>AVERAGE(H8:H25)</f>
        <v>4.933527777777778</v>
      </c>
      <c r="I27" s="83"/>
      <c r="J27" s="84">
        <f>AVERAGE(J8:J25)</f>
        <v>3.8690499999999997</v>
      </c>
      <c r="K27" s="83"/>
      <c r="L27" s="84">
        <f>AVERAGE(L8:L25)</f>
        <v>11.723638888888891</v>
      </c>
      <c r="M27" s="83"/>
      <c r="N27" s="84">
        <f>AVERAGE(N8:N25)</f>
        <v>9.5952235294117632</v>
      </c>
      <c r="O27" s="83"/>
      <c r="P27" s="84">
        <f>AVERAGE(P8:P25)</f>
        <v>5.8386375000000017</v>
      </c>
      <c r="Q27" s="83"/>
      <c r="R27" s="84">
        <f>AVERAGE(R8:R25)</f>
        <v>5.6396944444444452</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-3.109</v>
      </c>
      <c r="Q28" s="83"/>
      <c r="R28" s="84">
        <f>MIN(R8:R25)</f>
        <v>0</v>
      </c>
      <c r="S28" s="85"/>
    </row>
    <row r="29" spans="1:19" ht="15" thickBot="1" x14ac:dyDescent="0.35">
      <c r="A29" s="86" t="s">
        <v>29</v>
      </c>
      <c r="B29" s="87"/>
      <c r="C29" s="87"/>
      <c r="D29" s="88">
        <f>MAX(D8:D25)</f>
        <v>6.4835000000000003</v>
      </c>
      <c r="E29" s="87"/>
      <c r="F29" s="88">
        <f>MAX(F8:F25)</f>
        <v>10.0587</v>
      </c>
      <c r="G29" s="87"/>
      <c r="H29" s="88">
        <f>MAX(H8:H25)</f>
        <v>6.5989000000000004</v>
      </c>
      <c r="I29" s="87"/>
      <c r="J29" s="88">
        <f>MAX(J8:J25)</f>
        <v>8.4535</v>
      </c>
      <c r="K29" s="87"/>
      <c r="L29" s="88">
        <f>MAX(L8:L25)</f>
        <v>142.6979</v>
      </c>
      <c r="M29" s="87"/>
      <c r="N29" s="88">
        <f>MAX(N8:N25)</f>
        <v>62.972999999999999</v>
      </c>
      <c r="O29" s="87"/>
      <c r="P29" s="88">
        <f>MAX(P8:P25)</f>
        <v>13.8253</v>
      </c>
      <c r="Q29" s="87"/>
      <c r="R29" s="88">
        <f>MAX(R8:R25)</f>
        <v>8.2933000000000003</v>
      </c>
      <c r="S29" s="89"/>
    </row>
    <row r="30" spans="1:19" x14ac:dyDescent="0.3">
      <c r="A30" s="99" t="s">
        <v>429</v>
      </c>
    </row>
    <row r="31" spans="1:19" x14ac:dyDescent="0.3">
      <c r="A31" s="14" t="s">
        <v>340</v>
      </c>
    </row>
  </sheetData>
  <sheetProtection algorithmName="SHA-512" hashValue="OqZAuzkWyYwTYSCj7TbsZDEU7jJ35ZMivKRPZyCt+1XdeXWXlM/5C3lJJPneRxrbYY5X8Fi6lYSjDKGw5tupzg==" saltValue="rDyqsZrUl5b+/nQbXZrmow=="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596</v>
      </c>
      <c r="B8" s="59">
        <f>VLOOKUP($A8,'Return Data'!$B$7:$R$2292,3,0)</f>
        <v>44942</v>
      </c>
      <c r="C8" s="60">
        <f>VLOOKUP($A8,'Return Data'!$B$7:$R$2292,4,0)</f>
        <v>94.264799999999994</v>
      </c>
      <c r="D8" s="60">
        <f>VLOOKUP($A8,'Return Data'!$B$7:$R$2292,9,0)</f>
        <v>6.4869000000000003</v>
      </c>
      <c r="E8" s="61">
        <f t="shared" ref="E8:E25" si="0">RANK(D8,D$8:D$25,0)</f>
        <v>5</v>
      </c>
      <c r="F8" s="60">
        <f>VLOOKUP($A8,'Return Data'!$B$7:$R$2292,10,0)</f>
        <v>8.0493000000000006</v>
      </c>
      <c r="G8" s="61">
        <f t="shared" ref="G8:G25" si="1">RANK(F8,F$8:F$25,0)</f>
        <v>6</v>
      </c>
      <c r="H8" s="60">
        <f>VLOOKUP($A8,'Return Data'!$B$7:$R$2292,11,0)</f>
        <v>6.5313999999999997</v>
      </c>
      <c r="I8" s="61">
        <f t="shared" ref="I8:I25" si="2">RANK(H8,H$8:H$25,0)</f>
        <v>5</v>
      </c>
      <c r="J8" s="60">
        <f>VLOOKUP($A8,'Return Data'!$B$7:$R$2292,12,0)</f>
        <v>5.0656999999999996</v>
      </c>
      <c r="K8" s="61">
        <f t="shared" ref="K8:K25" si="3">RANK(J8,J$8:J$25,0)</f>
        <v>5</v>
      </c>
      <c r="L8" s="60">
        <f>VLOOKUP($A8,'Return Data'!$B$7:$R$2292,13,0)</f>
        <v>4.5218999999999996</v>
      </c>
      <c r="M8" s="61">
        <f t="shared" ref="M8:M25" si="4">RANK(L8,L$8:L$25,0)</f>
        <v>4</v>
      </c>
      <c r="N8" s="60">
        <f>VLOOKUP($A8,'Return Data'!$B$7:$R$2292,17,0)</f>
        <v>4.4927000000000001</v>
      </c>
      <c r="O8" s="61">
        <f t="shared" ref="O8:O25" si="5">RANK(N8,N$8:N$25,0)</f>
        <v>5</v>
      </c>
      <c r="P8" s="60">
        <f>VLOOKUP($A8,'Return Data'!$B$7:$R$2292,14,0)</f>
        <v>6.7610999999999999</v>
      </c>
      <c r="Q8" s="61">
        <f t="shared" ref="Q8:Q25" si="6">RANK(P8,P$8:P$25,0)</f>
        <v>2</v>
      </c>
      <c r="R8" s="60">
        <f>VLOOKUP($A8,'Return Data'!$B$7:$R$2292,16,0)</f>
        <v>8.2469999999999999</v>
      </c>
      <c r="S8" s="62">
        <f t="shared" ref="S8:S25" si="7">RANK(R8,R$8:R$25,0)</f>
        <v>2</v>
      </c>
    </row>
    <row r="9" spans="1:19" x14ac:dyDescent="0.3">
      <c r="A9" s="77" t="s">
        <v>597</v>
      </c>
      <c r="B9" s="59">
        <f>VLOOKUP($A9,'Return Data'!$B$7:$R$2292,3,0)</f>
        <v>44942</v>
      </c>
      <c r="C9" s="60">
        <f>VLOOKUP($A9,'Return Data'!$B$7:$R$2292,4,0)</f>
        <v>14.7652</v>
      </c>
      <c r="D9" s="60">
        <f>VLOOKUP($A9,'Return Data'!$B$7:$R$2292,9,0)</f>
        <v>5.9710000000000001</v>
      </c>
      <c r="E9" s="61">
        <f t="shared" si="0"/>
        <v>10</v>
      </c>
      <c r="F9" s="60">
        <f>VLOOKUP($A9,'Return Data'!$B$7:$R$2292,10,0)</f>
        <v>8.1983999999999995</v>
      </c>
      <c r="G9" s="61">
        <f t="shared" si="1"/>
        <v>4</v>
      </c>
      <c r="H9" s="60">
        <f>VLOOKUP($A9,'Return Data'!$B$7:$R$2292,11,0)</f>
        <v>6.3456999999999999</v>
      </c>
      <c r="I9" s="61">
        <f t="shared" si="2"/>
        <v>6</v>
      </c>
      <c r="J9" s="60">
        <f>VLOOKUP($A9,'Return Data'!$B$7:$R$2292,12,0)</f>
        <v>5.2663000000000002</v>
      </c>
      <c r="K9" s="61">
        <f t="shared" si="3"/>
        <v>3</v>
      </c>
      <c r="L9" s="60">
        <f>VLOOKUP($A9,'Return Data'!$B$7:$R$2292,13,0)</f>
        <v>4.5651000000000002</v>
      </c>
      <c r="M9" s="61">
        <f t="shared" si="4"/>
        <v>3</v>
      </c>
      <c r="N9" s="60">
        <f>VLOOKUP($A9,'Return Data'!$B$7:$R$2292,17,0)</f>
        <v>4.6454000000000004</v>
      </c>
      <c r="O9" s="61">
        <f t="shared" si="5"/>
        <v>3</v>
      </c>
      <c r="P9" s="60">
        <f>VLOOKUP($A9,'Return Data'!$B$7:$R$2292,14,0)</f>
        <v>6.9714999999999998</v>
      </c>
      <c r="Q9" s="61">
        <f t="shared" si="6"/>
        <v>1</v>
      </c>
      <c r="R9" s="60">
        <f>VLOOKUP($A9,'Return Data'!$B$7:$R$2292,16,0)</f>
        <v>7.3215000000000003</v>
      </c>
      <c r="S9" s="62">
        <f t="shared" si="7"/>
        <v>13</v>
      </c>
    </row>
    <row r="10" spans="1:19" x14ac:dyDescent="0.3">
      <c r="A10" s="77" t="s">
        <v>1911</v>
      </c>
      <c r="B10" s="59">
        <f>VLOOKUP($A10,'Return Data'!$B$7:$R$2292,3,0)</f>
        <v>44942</v>
      </c>
      <c r="C10" s="60">
        <f>VLOOKUP($A10,'Return Data'!$B$7:$R$2292,4,0)</f>
        <v>23.875699999999998</v>
      </c>
      <c r="D10" s="60">
        <f>VLOOKUP($A10,'Return Data'!$B$7:$R$2292,9,0)</f>
        <v>5.6189999999999998</v>
      </c>
      <c r="E10" s="61">
        <f t="shared" si="0"/>
        <v>14</v>
      </c>
      <c r="F10" s="60">
        <f>VLOOKUP($A10,'Return Data'!$B$7:$R$2292,10,0)</f>
        <v>7.4218999999999999</v>
      </c>
      <c r="G10" s="61">
        <f t="shared" si="1"/>
        <v>15</v>
      </c>
      <c r="H10" s="60">
        <f>VLOOKUP($A10,'Return Data'!$B$7:$R$2292,11,0)</f>
        <v>5.5792999999999999</v>
      </c>
      <c r="I10" s="61">
        <f t="shared" si="2"/>
        <v>13</v>
      </c>
      <c r="J10" s="60">
        <f>VLOOKUP($A10,'Return Data'!$B$7:$R$2292,12,0)</f>
        <v>3.7320000000000002</v>
      </c>
      <c r="K10" s="61">
        <f t="shared" si="3"/>
        <v>16</v>
      </c>
      <c r="L10" s="60">
        <f>VLOOKUP($A10,'Return Data'!$B$7:$R$2292,13,0)</f>
        <v>2.5318000000000001</v>
      </c>
      <c r="M10" s="61">
        <f t="shared" si="4"/>
        <v>18</v>
      </c>
      <c r="N10" s="60">
        <f>VLOOKUP($A10,'Return Data'!$B$7:$R$2292,17,0)</f>
        <v>2.6320000000000001</v>
      </c>
      <c r="O10" s="61">
        <f t="shared" si="5"/>
        <v>18</v>
      </c>
      <c r="P10" s="60">
        <f>VLOOKUP($A10,'Return Data'!$B$7:$R$2292,14,0)</f>
        <v>4.9829999999999997</v>
      </c>
      <c r="Q10" s="61">
        <f t="shared" si="6"/>
        <v>18</v>
      </c>
      <c r="R10" s="60">
        <f>VLOOKUP($A10,'Return Data'!$B$7:$R$2292,16,0)</f>
        <v>6.7211999999999996</v>
      </c>
      <c r="S10" s="62">
        <f t="shared" si="7"/>
        <v>17</v>
      </c>
    </row>
    <row r="11" spans="1:19" x14ac:dyDescent="0.3">
      <c r="A11" s="77" t="s">
        <v>599</v>
      </c>
      <c r="B11" s="59">
        <f>VLOOKUP($A11,'Return Data'!$B$7:$R$2292,3,0)</f>
        <v>44942</v>
      </c>
      <c r="C11" s="60">
        <f>VLOOKUP($A11,'Return Data'!$B$7:$R$2292,4,0)</f>
        <v>19.4193</v>
      </c>
      <c r="D11" s="60">
        <f>VLOOKUP($A11,'Return Data'!$B$7:$R$2292,9,0)</f>
        <v>6.3579999999999997</v>
      </c>
      <c r="E11" s="61">
        <f t="shared" si="0"/>
        <v>7</v>
      </c>
      <c r="F11" s="60">
        <f>VLOOKUP($A11,'Return Data'!$B$7:$R$2292,10,0)</f>
        <v>7.8623000000000003</v>
      </c>
      <c r="G11" s="61">
        <f t="shared" si="1"/>
        <v>10</v>
      </c>
      <c r="H11" s="60">
        <f>VLOOKUP($A11,'Return Data'!$B$7:$R$2292,11,0)</f>
        <v>5.5411999999999999</v>
      </c>
      <c r="I11" s="61">
        <f t="shared" si="2"/>
        <v>14</v>
      </c>
      <c r="J11" s="60">
        <f>VLOOKUP($A11,'Return Data'!$B$7:$R$2292,12,0)</f>
        <v>4.3091999999999997</v>
      </c>
      <c r="K11" s="61">
        <f t="shared" si="3"/>
        <v>13</v>
      </c>
      <c r="L11" s="60">
        <f>VLOOKUP($A11,'Return Data'!$B$7:$R$2292,13,0)</f>
        <v>3.7686999999999999</v>
      </c>
      <c r="M11" s="61">
        <f t="shared" si="4"/>
        <v>12</v>
      </c>
      <c r="N11" s="60">
        <f>VLOOKUP($A11,'Return Data'!$B$7:$R$2292,17,0)</f>
        <v>3.8062</v>
      </c>
      <c r="O11" s="61">
        <f t="shared" si="5"/>
        <v>13</v>
      </c>
      <c r="P11" s="60">
        <f>VLOOKUP($A11,'Return Data'!$B$7:$R$2292,14,0)</f>
        <v>5.7508999999999997</v>
      </c>
      <c r="Q11" s="61">
        <f t="shared" si="6"/>
        <v>14</v>
      </c>
      <c r="R11" s="60">
        <f>VLOOKUP($A11,'Return Data'!$B$7:$R$2292,16,0)</f>
        <v>7.7016</v>
      </c>
      <c r="S11" s="62">
        <f t="shared" si="7"/>
        <v>7</v>
      </c>
    </row>
    <row r="12" spans="1:19" x14ac:dyDescent="0.3">
      <c r="A12" s="77" t="s">
        <v>601</v>
      </c>
      <c r="B12" s="59">
        <f>VLOOKUP($A12,'Return Data'!$B$7:$R$2292,3,0)</f>
        <v>44942</v>
      </c>
      <c r="C12" s="60">
        <f>VLOOKUP($A12,'Return Data'!$B$7:$R$2292,4,0)</f>
        <v>13.516299999999999</v>
      </c>
      <c r="D12" s="60">
        <f>VLOOKUP($A12,'Return Data'!$B$7:$R$2292,9,0)</f>
        <v>4.3541999999999996</v>
      </c>
      <c r="E12" s="61">
        <f t="shared" si="0"/>
        <v>18</v>
      </c>
      <c r="F12" s="60">
        <f>VLOOKUP($A12,'Return Data'!$B$7:$R$2292,10,0)</f>
        <v>10.2011</v>
      </c>
      <c r="G12" s="61">
        <f t="shared" si="1"/>
        <v>2</v>
      </c>
      <c r="H12" s="60">
        <f>VLOOKUP($A12,'Return Data'!$B$7:$R$2292,11,0)</f>
        <v>6.1425000000000001</v>
      </c>
      <c r="I12" s="61">
        <f t="shared" si="2"/>
        <v>7</v>
      </c>
      <c r="J12" s="60">
        <f>VLOOKUP($A12,'Return Data'!$B$7:$R$2292,12,0)</f>
        <v>4.1196999999999999</v>
      </c>
      <c r="K12" s="61">
        <f t="shared" si="3"/>
        <v>15</v>
      </c>
      <c r="L12" s="60">
        <f>VLOOKUP($A12,'Return Data'!$B$7:$R$2292,13,0)</f>
        <v>2.5733000000000001</v>
      </c>
      <c r="M12" s="61">
        <f t="shared" si="4"/>
        <v>17</v>
      </c>
      <c r="N12" s="60">
        <f>VLOOKUP($A12,'Return Data'!$B$7:$R$2292,17,0)</f>
        <v>3.1844999999999999</v>
      </c>
      <c r="O12" s="61">
        <f t="shared" si="5"/>
        <v>17</v>
      </c>
      <c r="P12" s="60">
        <f>VLOOKUP($A12,'Return Data'!$B$7:$R$2292,14,0)</f>
        <v>5.1258999999999997</v>
      </c>
      <c r="Q12" s="61">
        <f t="shared" si="6"/>
        <v>17</v>
      </c>
      <c r="R12" s="60">
        <f>VLOOKUP($A12,'Return Data'!$B$7:$R$2292,16,0)</f>
        <v>7.1664000000000003</v>
      </c>
      <c r="S12" s="62">
        <f t="shared" si="7"/>
        <v>16</v>
      </c>
    </row>
    <row r="13" spans="1:19" x14ac:dyDescent="0.3">
      <c r="A13" s="77" t="s">
        <v>606</v>
      </c>
      <c r="B13" s="59">
        <f>VLOOKUP($A13,'Return Data'!$B$7:$R$2292,3,0)</f>
        <v>44942</v>
      </c>
      <c r="C13" s="60">
        <f>VLOOKUP($A13,'Return Data'!$B$7:$R$2292,4,0)</f>
        <v>88.123800000000003</v>
      </c>
      <c r="D13" s="60">
        <f>VLOOKUP($A13,'Return Data'!$B$7:$R$2292,9,0)</f>
        <v>6.4889000000000001</v>
      </c>
      <c r="E13" s="61">
        <f t="shared" si="0"/>
        <v>4</v>
      </c>
      <c r="F13" s="60">
        <f>VLOOKUP($A13,'Return Data'!$B$7:$R$2292,10,0)</f>
        <v>7.7694999999999999</v>
      </c>
      <c r="G13" s="61">
        <f t="shared" si="1"/>
        <v>11</v>
      </c>
      <c r="H13" s="60">
        <f>VLOOKUP($A13,'Return Data'!$B$7:$R$2292,11,0)</f>
        <v>5.6736000000000004</v>
      </c>
      <c r="I13" s="61">
        <f t="shared" si="2"/>
        <v>11</v>
      </c>
      <c r="J13" s="60">
        <f>VLOOKUP($A13,'Return Data'!$B$7:$R$2292,12,0)</f>
        <v>4.3960999999999997</v>
      </c>
      <c r="K13" s="61">
        <f t="shared" si="3"/>
        <v>11</v>
      </c>
      <c r="L13" s="60">
        <f>VLOOKUP($A13,'Return Data'!$B$7:$R$2292,13,0)</f>
        <v>3.9375</v>
      </c>
      <c r="M13" s="61">
        <f t="shared" si="4"/>
        <v>9</v>
      </c>
      <c r="N13" s="60">
        <f>VLOOKUP($A13,'Return Data'!$B$7:$R$2292,17,0)</f>
        <v>4.2305999999999999</v>
      </c>
      <c r="O13" s="61">
        <f t="shared" si="5"/>
        <v>7</v>
      </c>
      <c r="P13" s="60">
        <f>VLOOKUP($A13,'Return Data'!$B$7:$R$2292,14,0)</f>
        <v>5.7470999999999997</v>
      </c>
      <c r="Q13" s="61">
        <f t="shared" si="6"/>
        <v>15</v>
      </c>
      <c r="R13" s="60">
        <f>VLOOKUP($A13,'Return Data'!$B$7:$R$2292,16,0)</f>
        <v>8.4756999999999998</v>
      </c>
      <c r="S13" s="62">
        <f t="shared" si="7"/>
        <v>1</v>
      </c>
    </row>
    <row r="14" spans="1:19" x14ac:dyDescent="0.3">
      <c r="A14" s="77" t="s">
        <v>609</v>
      </c>
      <c r="B14" s="59">
        <f>VLOOKUP($A14,'Return Data'!$B$7:$R$2292,3,0)</f>
        <v>44942</v>
      </c>
      <c r="C14" s="60">
        <f>VLOOKUP($A14,'Return Data'!$B$7:$R$2292,4,0)</f>
        <v>27.252600000000001</v>
      </c>
      <c r="D14" s="60">
        <f>VLOOKUP($A14,'Return Data'!$B$7:$R$2292,9,0)</f>
        <v>5.4776999999999996</v>
      </c>
      <c r="E14" s="61">
        <f t="shared" si="0"/>
        <v>16</v>
      </c>
      <c r="F14" s="60">
        <f>VLOOKUP($A14,'Return Data'!$B$7:$R$2292,10,0)</f>
        <v>8.0467999999999993</v>
      </c>
      <c r="G14" s="61">
        <f t="shared" si="1"/>
        <v>7</v>
      </c>
      <c r="H14" s="60">
        <f>VLOOKUP($A14,'Return Data'!$B$7:$R$2292,11,0)</f>
        <v>6.5717999999999996</v>
      </c>
      <c r="I14" s="61">
        <f t="shared" si="2"/>
        <v>4</v>
      </c>
      <c r="J14" s="60">
        <f>VLOOKUP($A14,'Return Data'!$B$7:$R$2292,12,0)</f>
        <v>4.8410000000000002</v>
      </c>
      <c r="K14" s="61">
        <f t="shared" si="3"/>
        <v>6</v>
      </c>
      <c r="L14" s="60">
        <f>VLOOKUP($A14,'Return Data'!$B$7:$R$2292,13,0)</f>
        <v>3.8847999999999998</v>
      </c>
      <c r="M14" s="61">
        <f t="shared" si="4"/>
        <v>11</v>
      </c>
      <c r="N14" s="60">
        <f>VLOOKUP($A14,'Return Data'!$B$7:$R$2292,17,0)</f>
        <v>4.0823999999999998</v>
      </c>
      <c r="O14" s="61">
        <f t="shared" si="5"/>
        <v>9</v>
      </c>
      <c r="P14" s="60">
        <f>VLOOKUP($A14,'Return Data'!$B$7:$R$2292,14,0)</f>
        <v>6.5716999999999999</v>
      </c>
      <c r="Q14" s="61">
        <f t="shared" si="6"/>
        <v>4</v>
      </c>
      <c r="R14" s="60">
        <f>VLOOKUP($A14,'Return Data'!$B$7:$R$2292,16,0)</f>
        <v>8.1097000000000001</v>
      </c>
      <c r="S14" s="62">
        <f t="shared" si="7"/>
        <v>4</v>
      </c>
    </row>
    <row r="15" spans="1:19" x14ac:dyDescent="0.3">
      <c r="A15" s="102" t="s">
        <v>1677</v>
      </c>
      <c r="B15" s="59">
        <f>VLOOKUP($A15,'Return Data'!$B$7:$R$2292,3,0)</f>
        <v>44942</v>
      </c>
      <c r="C15" s="60">
        <f>VLOOKUP($A15,'Return Data'!$B$7:$R$2292,4,0)</f>
        <v>64.280500000000004</v>
      </c>
      <c r="D15" s="60">
        <f>VLOOKUP($A15,'Return Data'!$B$7:$R$2292,9,0)</f>
        <v>4.5879000000000003</v>
      </c>
      <c r="E15" s="61">
        <f t="shared" si="0"/>
        <v>17</v>
      </c>
      <c r="F15" s="60">
        <f>VLOOKUP($A15,'Return Data'!$B$7:$R$2292,10,0)</f>
        <v>10.5876</v>
      </c>
      <c r="G15" s="61">
        <f t="shared" si="1"/>
        <v>1</v>
      </c>
      <c r="H15" s="60">
        <f>VLOOKUP($A15,'Return Data'!$B$7:$R$2292,11,0)</f>
        <v>6.8907999999999996</v>
      </c>
      <c r="I15" s="61">
        <f t="shared" si="2"/>
        <v>3</v>
      </c>
      <c r="J15" s="60">
        <f>VLOOKUP($A15,'Return Data'!$B$7:$R$2292,12,0)</f>
        <v>5.0815999999999999</v>
      </c>
      <c r="K15" s="61">
        <f t="shared" si="3"/>
        <v>4</v>
      </c>
      <c r="L15" s="60">
        <f>VLOOKUP($A15,'Return Data'!$B$7:$R$2292,13,0)</f>
        <v>3.1619999999999999</v>
      </c>
      <c r="M15" s="61">
        <f t="shared" si="4"/>
        <v>14</v>
      </c>
      <c r="N15" s="60">
        <f>VLOOKUP($A15,'Return Data'!$B$7:$R$2292,17,0)</f>
        <v>3.6368</v>
      </c>
      <c r="O15" s="61">
        <f t="shared" si="5"/>
        <v>15</v>
      </c>
      <c r="P15" s="60">
        <f>VLOOKUP($A15,'Return Data'!$B$7:$R$2292,14,0)</f>
        <v>6.4368999999999996</v>
      </c>
      <c r="Q15" s="61">
        <f t="shared" si="6"/>
        <v>6</v>
      </c>
      <c r="R15" s="60">
        <f>VLOOKUP($A15,'Return Data'!$B$7:$R$2292,16,0)</f>
        <v>7.6422999999999996</v>
      </c>
      <c r="S15" s="62">
        <f t="shared" si="7"/>
        <v>8</v>
      </c>
    </row>
    <row r="16" spans="1:19" x14ac:dyDescent="0.3">
      <c r="A16" s="77" t="s">
        <v>611</v>
      </c>
      <c r="B16" s="59">
        <f>VLOOKUP($A16,'Return Data'!$B$7:$R$2292,3,0)</f>
        <v>44942</v>
      </c>
      <c r="C16" s="60">
        <f>VLOOKUP($A16,'Return Data'!$B$7:$R$2292,4,0)</f>
        <v>25.653500000000001</v>
      </c>
      <c r="D16" s="60">
        <f>VLOOKUP($A16,'Return Data'!$B$7:$R$2292,9,0)</f>
        <v>5.9969999999999999</v>
      </c>
      <c r="E16" s="61">
        <f t="shared" si="0"/>
        <v>9</v>
      </c>
      <c r="F16" s="60">
        <f>VLOOKUP($A16,'Return Data'!$B$7:$R$2292,10,0)</f>
        <v>7.1055000000000001</v>
      </c>
      <c r="G16" s="61">
        <f t="shared" si="1"/>
        <v>17</v>
      </c>
      <c r="H16" s="60">
        <f>VLOOKUP($A16,'Return Data'!$B$7:$R$2292,11,0)</f>
        <v>7.0983000000000001</v>
      </c>
      <c r="I16" s="61">
        <f t="shared" si="2"/>
        <v>1</v>
      </c>
      <c r="J16" s="60">
        <f>VLOOKUP($A16,'Return Data'!$B$7:$R$2292,12,0)</f>
        <v>6.1562999999999999</v>
      </c>
      <c r="K16" s="61">
        <f t="shared" si="3"/>
        <v>1</v>
      </c>
      <c r="L16" s="60">
        <f>VLOOKUP($A16,'Return Data'!$B$7:$R$2292,13,0)</f>
        <v>5.2237999999999998</v>
      </c>
      <c r="M16" s="61">
        <f t="shared" si="4"/>
        <v>1</v>
      </c>
      <c r="N16" s="60">
        <f>VLOOKUP($A16,'Return Data'!$B$7:$R$2292,17,0)</f>
        <v>4.7450999999999999</v>
      </c>
      <c r="O16" s="61">
        <f t="shared" si="5"/>
        <v>2</v>
      </c>
      <c r="P16" s="60">
        <f>VLOOKUP($A16,'Return Data'!$B$7:$R$2292,14,0)</f>
        <v>6.6105999999999998</v>
      </c>
      <c r="Q16" s="61">
        <f t="shared" si="6"/>
        <v>3</v>
      </c>
      <c r="R16" s="60">
        <f>VLOOKUP($A16,'Return Data'!$B$7:$R$2292,16,0)</f>
        <v>8.2184000000000008</v>
      </c>
      <c r="S16" s="62">
        <f t="shared" si="7"/>
        <v>3</v>
      </c>
    </row>
    <row r="17" spans="1:19" x14ac:dyDescent="0.3">
      <c r="A17" s="125" t="s">
        <v>612</v>
      </c>
      <c r="B17" s="59">
        <f>VLOOKUP($A17,'Return Data'!$B$7:$R$2292,3,0)</f>
        <v>44942</v>
      </c>
      <c r="C17" s="60">
        <f>VLOOKUP($A17,'Return Data'!$B$7:$R$2292,4,0)</f>
        <v>16.3904</v>
      </c>
      <c r="D17" s="60">
        <f>VLOOKUP($A17,'Return Data'!$B$7:$R$2292,9,0)</f>
        <v>6.4863999999999997</v>
      </c>
      <c r="E17" s="61">
        <f t="shared" si="0"/>
        <v>6</v>
      </c>
      <c r="F17" s="60">
        <f>VLOOKUP($A17,'Return Data'!$B$7:$R$2292,10,0)</f>
        <v>7.5446999999999997</v>
      </c>
      <c r="G17" s="61">
        <f t="shared" si="1"/>
        <v>13</v>
      </c>
      <c r="H17" s="60">
        <f>VLOOKUP($A17,'Return Data'!$B$7:$R$2292,11,0)</f>
        <v>5.4234999999999998</v>
      </c>
      <c r="I17" s="61">
        <f t="shared" si="2"/>
        <v>16</v>
      </c>
      <c r="J17" s="60">
        <f>VLOOKUP($A17,'Return Data'!$B$7:$R$2292,12,0)</f>
        <v>3.7048000000000001</v>
      </c>
      <c r="K17" s="61">
        <f t="shared" si="3"/>
        <v>17</v>
      </c>
      <c r="L17" s="60">
        <f>VLOOKUP($A17,'Return Data'!$B$7:$R$2292,13,0)</f>
        <v>3.1217000000000001</v>
      </c>
      <c r="M17" s="61">
        <f t="shared" si="4"/>
        <v>15</v>
      </c>
      <c r="N17" s="60">
        <f>VLOOKUP($A17,'Return Data'!$B$7:$R$2292,17,0)</f>
        <v>3.7585999999999999</v>
      </c>
      <c r="O17" s="61">
        <f t="shared" si="5"/>
        <v>14</v>
      </c>
      <c r="P17" s="60">
        <f>VLOOKUP($A17,'Return Data'!$B$7:$R$2292,14,0)</f>
        <v>6.2244000000000002</v>
      </c>
      <c r="Q17" s="61">
        <f t="shared" si="6"/>
        <v>8</v>
      </c>
      <c r="R17" s="60">
        <f>VLOOKUP($A17,'Return Data'!$B$7:$R$2292,16,0)</f>
        <v>7.2961</v>
      </c>
      <c r="S17" s="62">
        <f t="shared" si="7"/>
        <v>14</v>
      </c>
    </row>
    <row r="18" spans="1:19" x14ac:dyDescent="0.3">
      <c r="A18" s="120" t="s">
        <v>615</v>
      </c>
      <c r="B18" s="124">
        <f>VLOOKUP($A18,'Return Data'!$B$7:$R$2292,3,0)</f>
        <v>44942</v>
      </c>
      <c r="C18" s="60">
        <f>VLOOKUP($A18,'Return Data'!$B$7:$R$2292,4,0)</f>
        <v>2806.0016000000001</v>
      </c>
      <c r="D18" s="60">
        <f>VLOOKUP($A18,'Return Data'!$B$7:$R$2292,9,0)</f>
        <v>6.2603999999999997</v>
      </c>
      <c r="E18" s="61">
        <f t="shared" si="0"/>
        <v>8</v>
      </c>
      <c r="F18" s="60">
        <f>VLOOKUP($A18,'Return Data'!$B$7:$R$2292,10,0)</f>
        <v>8.1844000000000001</v>
      </c>
      <c r="G18" s="61">
        <f t="shared" si="1"/>
        <v>5</v>
      </c>
      <c r="H18" s="60">
        <f>VLOOKUP($A18,'Return Data'!$B$7:$R$2292,11,0)</f>
        <v>5.7039</v>
      </c>
      <c r="I18" s="61">
        <f t="shared" si="2"/>
        <v>10</v>
      </c>
      <c r="J18" s="60">
        <f>VLOOKUP($A18,'Return Data'!$B$7:$R$2292,12,0)</f>
        <v>4.1322000000000001</v>
      </c>
      <c r="K18" s="61">
        <f t="shared" si="3"/>
        <v>14</v>
      </c>
      <c r="L18" s="60">
        <f>VLOOKUP($A18,'Return Data'!$B$7:$R$2292,13,0)</f>
        <v>3.5373000000000001</v>
      </c>
      <c r="M18" s="61">
        <f t="shared" si="4"/>
        <v>13</v>
      </c>
      <c r="N18" s="60">
        <f>VLOOKUP($A18,'Return Data'!$B$7:$R$2292,17,0)</f>
        <v>3.8403999999999998</v>
      </c>
      <c r="O18" s="61">
        <f t="shared" si="5"/>
        <v>12</v>
      </c>
      <c r="P18" s="60">
        <f>VLOOKUP($A18,'Return Data'!$B$7:$R$2292,14,0)</f>
        <v>5.7868000000000004</v>
      </c>
      <c r="Q18" s="61">
        <f t="shared" si="6"/>
        <v>13</v>
      </c>
      <c r="R18" s="60">
        <f>VLOOKUP($A18,'Return Data'!$B$7:$R$2292,16,0)</f>
        <v>7.3384</v>
      </c>
      <c r="S18" s="62">
        <f t="shared" si="7"/>
        <v>12</v>
      </c>
    </row>
    <row r="19" spans="1:19" x14ac:dyDescent="0.3">
      <c r="A19" s="120" t="s">
        <v>617</v>
      </c>
      <c r="B19" s="124">
        <f>VLOOKUP($A19,'Return Data'!$B$7:$R$2292,3,0)</f>
        <v>44942</v>
      </c>
      <c r="C19" s="60">
        <f>VLOOKUP($A19,'Return Data'!$B$7:$R$2292,4,0)</f>
        <v>3235.2478999999998</v>
      </c>
      <c r="D19" s="60">
        <f>VLOOKUP($A19,'Return Data'!$B$7:$R$2292,9,0)</f>
        <v>5.5141999999999998</v>
      </c>
      <c r="E19" s="61">
        <f t="shared" si="0"/>
        <v>15</v>
      </c>
      <c r="F19" s="60">
        <f>VLOOKUP($A19,'Return Data'!$B$7:$R$2292,10,0)</f>
        <v>7.6383999999999999</v>
      </c>
      <c r="G19" s="61">
        <f t="shared" si="1"/>
        <v>12</v>
      </c>
      <c r="H19" s="60">
        <f>VLOOKUP($A19,'Return Data'!$B$7:$R$2292,11,0)</f>
        <v>6.0407999999999999</v>
      </c>
      <c r="I19" s="61">
        <f t="shared" si="2"/>
        <v>8</v>
      </c>
      <c r="J19" s="60">
        <f>VLOOKUP($A19,'Return Data'!$B$7:$R$2292,12,0)</f>
        <v>4.7168000000000001</v>
      </c>
      <c r="K19" s="61">
        <f t="shared" si="3"/>
        <v>7</v>
      </c>
      <c r="L19" s="60">
        <f>VLOOKUP($A19,'Return Data'!$B$7:$R$2292,13,0)</f>
        <v>4.2096999999999998</v>
      </c>
      <c r="M19" s="61">
        <f t="shared" si="4"/>
        <v>5</v>
      </c>
      <c r="N19" s="60">
        <f>VLOOKUP($A19,'Return Data'!$B$7:$R$2292,17,0)</f>
        <v>4.2732999999999999</v>
      </c>
      <c r="O19" s="61">
        <f t="shared" si="5"/>
        <v>6</v>
      </c>
      <c r="P19" s="60">
        <f>VLOOKUP($A19,'Return Data'!$B$7:$R$2292,14,0)</f>
        <v>5.9772999999999996</v>
      </c>
      <c r="Q19" s="61">
        <f t="shared" si="6"/>
        <v>12</v>
      </c>
      <c r="R19" s="60">
        <f>VLOOKUP($A19,'Return Data'!$B$7:$R$2292,16,0)</f>
        <v>8.0182000000000002</v>
      </c>
      <c r="S19" s="62">
        <f t="shared" si="7"/>
        <v>5</v>
      </c>
    </row>
    <row r="20" spans="1:19" x14ac:dyDescent="0.3">
      <c r="A20" s="94" t="s">
        <v>1599</v>
      </c>
      <c r="B20" s="124">
        <f>VLOOKUP($A20,'Return Data'!$B$7:$R$2292,3,0)</f>
        <v>44942</v>
      </c>
      <c r="C20" s="60">
        <f>VLOOKUP($A20,'Return Data'!$B$7:$R$2292,4,0)</f>
        <v>51.456400000000002</v>
      </c>
      <c r="D20" s="60">
        <f>VLOOKUP($A20,'Return Data'!$B$7:$R$2292,9,0)</f>
        <v>6.7613000000000003</v>
      </c>
      <c r="E20" s="61">
        <f t="shared" si="0"/>
        <v>2</v>
      </c>
      <c r="F20" s="60">
        <f>VLOOKUP($A20,'Return Data'!$B$7:$R$2292,10,0)</f>
        <v>8.9071999999999996</v>
      </c>
      <c r="G20" s="61">
        <f t="shared" si="1"/>
        <v>3</v>
      </c>
      <c r="H20" s="60">
        <f>VLOOKUP($A20,'Return Data'!$B$7:$R$2292,11,0)</f>
        <v>6.9177999999999997</v>
      </c>
      <c r="I20" s="61">
        <f t="shared" si="2"/>
        <v>2</v>
      </c>
      <c r="J20" s="60">
        <f>VLOOKUP($A20,'Return Data'!$B$7:$R$2292,12,0)</f>
        <v>5.6024000000000003</v>
      </c>
      <c r="K20" s="61">
        <f t="shared" si="3"/>
        <v>2</v>
      </c>
      <c r="L20" s="60">
        <f>VLOOKUP($A20,'Return Data'!$B$7:$R$2292,13,0)</f>
        <v>4.9282000000000004</v>
      </c>
      <c r="M20" s="61">
        <f t="shared" si="4"/>
        <v>2</v>
      </c>
      <c r="N20" s="60">
        <f>VLOOKUP($A20,'Return Data'!$B$7:$R$2292,17,0)</f>
        <v>5.1397000000000004</v>
      </c>
      <c r="O20" s="61">
        <f t="shared" si="5"/>
        <v>1</v>
      </c>
      <c r="P20" s="60">
        <f>VLOOKUP($A20,'Return Data'!$B$7:$R$2292,14,0)</f>
        <v>6.5518000000000001</v>
      </c>
      <c r="Q20" s="61">
        <f t="shared" si="6"/>
        <v>5</v>
      </c>
      <c r="R20" s="60">
        <f>VLOOKUP($A20,'Return Data'!$B$7:$R$2292,16,0)</f>
        <v>7.9438000000000004</v>
      </c>
      <c r="S20" s="62">
        <f t="shared" si="7"/>
        <v>6</v>
      </c>
    </row>
    <row r="21" spans="1:19" x14ac:dyDescent="0.3">
      <c r="A21" s="120" t="s">
        <v>1888</v>
      </c>
      <c r="B21" s="124">
        <f>VLOOKUP($A21,'Return Data'!$B$7:$R$2292,3,0)</f>
        <v>44942</v>
      </c>
      <c r="C21" s="60">
        <f>VLOOKUP($A21,'Return Data'!$B$7:$R$2292,4,0)</f>
        <v>39.593400000000003</v>
      </c>
      <c r="D21" s="60">
        <f>VLOOKUP($A21,'Return Data'!$B$7:$R$2292,9,0)</f>
        <v>6.6029</v>
      </c>
      <c r="E21" s="61">
        <f t="shared" si="0"/>
        <v>3</v>
      </c>
      <c r="F21" s="60">
        <f>VLOOKUP($A21,'Return Data'!$B$7:$R$2292,10,0)</f>
        <v>7.1623999999999999</v>
      </c>
      <c r="G21" s="61">
        <f t="shared" si="1"/>
        <v>16</v>
      </c>
      <c r="H21" s="60">
        <f>VLOOKUP($A21,'Return Data'!$B$7:$R$2292,11,0)</f>
        <v>5.2366000000000001</v>
      </c>
      <c r="I21" s="61">
        <f t="shared" si="2"/>
        <v>17</v>
      </c>
      <c r="J21" s="60">
        <f>VLOOKUP($A21,'Return Data'!$B$7:$R$2292,12,0)</f>
        <v>4.5217999999999998</v>
      </c>
      <c r="K21" s="61">
        <f t="shared" si="3"/>
        <v>8</v>
      </c>
      <c r="L21" s="60">
        <f>VLOOKUP($A21,'Return Data'!$B$7:$R$2292,13,0)</f>
        <v>4.0407000000000002</v>
      </c>
      <c r="M21" s="61">
        <f t="shared" si="4"/>
        <v>6</v>
      </c>
      <c r="N21" s="60">
        <f>VLOOKUP($A21,'Return Data'!$B$7:$R$2292,17,0)</f>
        <v>4.5042</v>
      </c>
      <c r="O21" s="61">
        <f t="shared" si="5"/>
        <v>4</v>
      </c>
      <c r="P21" s="60">
        <f>VLOOKUP($A21,'Return Data'!$B$7:$R$2292,14,0)</f>
        <v>6.2751000000000001</v>
      </c>
      <c r="Q21" s="61">
        <f t="shared" si="6"/>
        <v>7</v>
      </c>
      <c r="R21" s="60">
        <f>VLOOKUP($A21,'Return Data'!$B$7:$R$2292,16,0)</f>
        <v>7.5137</v>
      </c>
      <c r="S21" s="62">
        <f t="shared" si="7"/>
        <v>11</v>
      </c>
    </row>
    <row r="22" spans="1:19" x14ac:dyDescent="0.3">
      <c r="A22" s="120" t="s">
        <v>618</v>
      </c>
      <c r="B22" s="124">
        <f>VLOOKUP($A22,'Return Data'!$B$7:$R$2292,3,0)</f>
        <v>44942</v>
      </c>
      <c r="C22" s="60">
        <f>VLOOKUP($A22,'Return Data'!$B$7:$R$2292,4,0)</f>
        <v>13.1579</v>
      </c>
      <c r="D22" s="60">
        <f>VLOOKUP($A22,'Return Data'!$B$7:$R$2292,9,0)</f>
        <v>5.6464999999999996</v>
      </c>
      <c r="E22" s="61">
        <f t="shared" si="0"/>
        <v>13</v>
      </c>
      <c r="F22" s="60">
        <f>VLOOKUP($A22,'Return Data'!$B$7:$R$2292,10,0)</f>
        <v>7.9565000000000001</v>
      </c>
      <c r="G22" s="61">
        <f t="shared" si="1"/>
        <v>8</v>
      </c>
      <c r="H22" s="60">
        <f>VLOOKUP($A22,'Return Data'!$B$7:$R$2292,11,0)</f>
        <v>5.7339000000000002</v>
      </c>
      <c r="I22" s="61">
        <f t="shared" si="2"/>
        <v>9</v>
      </c>
      <c r="J22" s="60">
        <f>VLOOKUP($A22,'Return Data'!$B$7:$R$2292,12,0)</f>
        <v>4.4302999999999999</v>
      </c>
      <c r="K22" s="61">
        <f t="shared" si="3"/>
        <v>10</v>
      </c>
      <c r="L22" s="60">
        <f>VLOOKUP($A22,'Return Data'!$B$7:$R$2292,13,0)</f>
        <v>3.9268999999999998</v>
      </c>
      <c r="M22" s="61">
        <f t="shared" si="4"/>
        <v>10</v>
      </c>
      <c r="N22" s="60">
        <f>VLOOKUP($A22,'Return Data'!$B$7:$R$2292,17,0)</f>
        <v>3.8578000000000001</v>
      </c>
      <c r="O22" s="61">
        <f t="shared" si="5"/>
        <v>11</v>
      </c>
      <c r="P22" s="60">
        <f>VLOOKUP($A22,'Return Data'!$B$7:$R$2292,14,0)</f>
        <v>5.9790999999999999</v>
      </c>
      <c r="Q22" s="61">
        <f t="shared" si="6"/>
        <v>11</v>
      </c>
      <c r="R22" s="60">
        <f>VLOOKUP($A22,'Return Data'!$B$7:$R$2292,16,0)</f>
        <v>7.1780999999999997</v>
      </c>
      <c r="S22" s="62">
        <f t="shared" si="7"/>
        <v>15</v>
      </c>
    </row>
    <row r="23" spans="1:19" x14ac:dyDescent="0.3">
      <c r="A23" s="126" t="s">
        <v>621</v>
      </c>
      <c r="B23" s="59">
        <f>VLOOKUP($A23,'Return Data'!$B$7:$R$2292,3,0)</f>
        <v>44942</v>
      </c>
      <c r="C23" s="60">
        <f>VLOOKUP($A23,'Return Data'!$B$7:$R$2292,4,0)</f>
        <v>34.512999999999998</v>
      </c>
      <c r="D23" s="60">
        <f>VLOOKUP($A23,'Return Data'!$B$7:$R$2292,9,0)</f>
        <v>6.8075999999999999</v>
      </c>
      <c r="E23" s="61">
        <f t="shared" si="0"/>
        <v>1</v>
      </c>
      <c r="F23" s="60">
        <f>VLOOKUP($A23,'Return Data'!$B$7:$R$2292,10,0)</f>
        <v>6.8513000000000002</v>
      </c>
      <c r="G23" s="61">
        <f t="shared" si="1"/>
        <v>18</v>
      </c>
      <c r="H23" s="60">
        <f>VLOOKUP($A23,'Return Data'!$B$7:$R$2292,11,0)</f>
        <v>5.4322999999999997</v>
      </c>
      <c r="I23" s="61">
        <f t="shared" si="2"/>
        <v>15</v>
      </c>
      <c r="J23" s="60">
        <f>VLOOKUP($A23,'Return Data'!$B$7:$R$2292,12,0)</f>
        <v>4.3674999999999997</v>
      </c>
      <c r="K23" s="61">
        <f t="shared" si="3"/>
        <v>12</v>
      </c>
      <c r="L23" s="60">
        <f>VLOOKUP($A23,'Return Data'!$B$7:$R$2292,13,0)</f>
        <v>3.9681999999999999</v>
      </c>
      <c r="M23" s="61">
        <f t="shared" si="4"/>
        <v>7</v>
      </c>
      <c r="N23" s="60">
        <f>VLOOKUP($A23,'Return Data'!$B$7:$R$2292,17,0)</f>
        <v>4.1173999999999999</v>
      </c>
      <c r="O23" s="61">
        <f t="shared" si="5"/>
        <v>8</v>
      </c>
      <c r="P23" s="60">
        <f>VLOOKUP($A23,'Return Data'!$B$7:$R$2292,14,0)</f>
        <v>6.1906999999999996</v>
      </c>
      <c r="Q23" s="61">
        <f t="shared" si="6"/>
        <v>9</v>
      </c>
      <c r="R23" s="60">
        <f>VLOOKUP($A23,'Return Data'!$B$7:$R$2292,16,0)</f>
        <v>7.5793999999999997</v>
      </c>
      <c r="S23" s="62">
        <f t="shared" si="7"/>
        <v>9</v>
      </c>
    </row>
    <row r="24" spans="1:19" x14ac:dyDescent="0.3">
      <c r="A24" s="77" t="s">
        <v>624</v>
      </c>
      <c r="B24" s="59">
        <f>VLOOKUP($A24,'Return Data'!$B$7:$R$2292,3,0)</f>
        <v>44942</v>
      </c>
      <c r="C24" s="60">
        <f>VLOOKUP($A24,'Return Data'!$B$7:$R$2292,4,0)</f>
        <v>12.9299</v>
      </c>
      <c r="D24" s="60">
        <f>VLOOKUP($A24,'Return Data'!$B$7:$R$2292,9,0)</f>
        <v>5.8476999999999997</v>
      </c>
      <c r="E24" s="61">
        <f t="shared" si="0"/>
        <v>12</v>
      </c>
      <c r="F24" s="60">
        <f>VLOOKUP($A24,'Return Data'!$B$7:$R$2292,10,0)</f>
        <v>7.8963999999999999</v>
      </c>
      <c r="G24" s="61">
        <f t="shared" si="1"/>
        <v>9</v>
      </c>
      <c r="H24" s="60">
        <f>VLOOKUP($A24,'Return Data'!$B$7:$R$2292,11,0)</f>
        <v>4.9843000000000002</v>
      </c>
      <c r="I24" s="61">
        <f t="shared" si="2"/>
        <v>18</v>
      </c>
      <c r="J24" s="60">
        <f>VLOOKUP($A24,'Return Data'!$B$7:$R$2292,12,0)</f>
        <v>3.6025</v>
      </c>
      <c r="K24" s="61">
        <f t="shared" si="3"/>
        <v>18</v>
      </c>
      <c r="L24" s="60">
        <f>VLOOKUP($A24,'Return Data'!$B$7:$R$2292,13,0)</f>
        <v>3.0629</v>
      </c>
      <c r="M24" s="61">
        <f t="shared" si="4"/>
        <v>16</v>
      </c>
      <c r="N24" s="60">
        <f>VLOOKUP($A24,'Return Data'!$B$7:$R$2292,17,0)</f>
        <v>3.2528000000000001</v>
      </c>
      <c r="O24" s="61">
        <f t="shared" si="5"/>
        <v>16</v>
      </c>
      <c r="P24" s="60">
        <f>VLOOKUP($A24,'Return Data'!$B$7:$R$2292,14,0)</f>
        <v>5.5682999999999998</v>
      </c>
      <c r="Q24" s="61">
        <f t="shared" si="6"/>
        <v>16</v>
      </c>
      <c r="R24" s="60">
        <f>VLOOKUP($A24,'Return Data'!$B$7:$R$2292,16,0)</f>
        <v>5.6824000000000003</v>
      </c>
      <c r="S24" s="62">
        <f t="shared" si="7"/>
        <v>18</v>
      </c>
    </row>
    <row r="25" spans="1:19" x14ac:dyDescent="0.3">
      <c r="A25" s="77" t="s">
        <v>626</v>
      </c>
      <c r="B25" s="59">
        <f>VLOOKUP($A25,'Return Data'!$B$7:$R$2292,3,0)</f>
        <v>44942</v>
      </c>
      <c r="C25" s="60">
        <f>VLOOKUP($A25,'Return Data'!$B$7:$R$2292,4,0)</f>
        <v>13.810700000000001</v>
      </c>
      <c r="D25" s="60">
        <f>VLOOKUP($A25,'Return Data'!$B$7:$R$2292,9,0)</f>
        <v>5.9035000000000002</v>
      </c>
      <c r="E25" s="61">
        <f t="shared" si="0"/>
        <v>11</v>
      </c>
      <c r="F25" s="60">
        <f>VLOOKUP($A25,'Return Data'!$B$7:$R$2292,10,0)</f>
        <v>7.5175000000000001</v>
      </c>
      <c r="G25" s="61">
        <f t="shared" si="1"/>
        <v>14</v>
      </c>
      <c r="H25" s="60">
        <f>VLOOKUP($A25,'Return Data'!$B$7:$R$2292,11,0)</f>
        <v>5.6547000000000001</v>
      </c>
      <c r="I25" s="61">
        <f t="shared" si="2"/>
        <v>12</v>
      </c>
      <c r="J25" s="60">
        <f>VLOOKUP($A25,'Return Data'!$B$7:$R$2292,12,0)</f>
        <v>4.5034000000000001</v>
      </c>
      <c r="K25" s="61">
        <f t="shared" si="3"/>
        <v>9</v>
      </c>
      <c r="L25" s="60">
        <f>VLOOKUP($A25,'Return Data'!$B$7:$R$2292,13,0)</f>
        <v>3.9441000000000002</v>
      </c>
      <c r="M25" s="61">
        <f t="shared" si="4"/>
        <v>8</v>
      </c>
      <c r="N25" s="60">
        <f>VLOOKUP($A25,'Return Data'!$B$7:$R$2292,17,0)</f>
        <v>4.0129999999999999</v>
      </c>
      <c r="O25" s="61">
        <f t="shared" si="5"/>
        <v>10</v>
      </c>
      <c r="P25" s="60">
        <f>VLOOKUP($A25,'Return Data'!$B$7:$R$2292,14,0)</f>
        <v>6.1836000000000002</v>
      </c>
      <c r="Q25" s="61">
        <f t="shared" si="6"/>
        <v>10</v>
      </c>
      <c r="R25" s="60">
        <f>VLOOKUP($A25,'Return Data'!$B$7:$R$2292,16,0)</f>
        <v>7.5357000000000003</v>
      </c>
      <c r="S25" s="62">
        <f t="shared" si="7"/>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5.9539500000000007</v>
      </c>
      <c r="E27" s="83"/>
      <c r="F27" s="84">
        <f>AVERAGE(F8:F25)</f>
        <v>8.0500666666666696</v>
      </c>
      <c r="G27" s="83"/>
      <c r="H27" s="84">
        <f>AVERAGE(H8:H25)</f>
        <v>5.9723555555555556</v>
      </c>
      <c r="I27" s="83"/>
      <c r="J27" s="84">
        <f>AVERAGE(J8:J25)</f>
        <v>4.5860888888888898</v>
      </c>
      <c r="K27" s="83"/>
      <c r="L27" s="84">
        <f>AVERAGE(L8:L25)</f>
        <v>3.8282555555555557</v>
      </c>
      <c r="M27" s="83"/>
      <c r="N27" s="84">
        <f>AVERAGE(N8:N25)</f>
        <v>4.0118277777777775</v>
      </c>
      <c r="O27" s="83"/>
      <c r="P27" s="84">
        <f>AVERAGE(P8:P25)</f>
        <v>6.094211111111111</v>
      </c>
      <c r="Q27" s="83"/>
      <c r="R27" s="84">
        <f>AVERAGE(R8:R25)</f>
        <v>7.5383111111111099</v>
      </c>
      <c r="S27" s="85"/>
    </row>
    <row r="28" spans="1:19" x14ac:dyDescent="0.3">
      <c r="A28" s="82" t="s">
        <v>28</v>
      </c>
      <c r="B28" s="83"/>
      <c r="C28" s="83"/>
      <c r="D28" s="84">
        <f>MIN(D8:D25)</f>
        <v>4.3541999999999996</v>
      </c>
      <c r="E28" s="83"/>
      <c r="F28" s="84">
        <f>MIN(F8:F25)</f>
        <v>6.8513000000000002</v>
      </c>
      <c r="G28" s="83"/>
      <c r="H28" s="84">
        <f>MIN(H8:H25)</f>
        <v>4.9843000000000002</v>
      </c>
      <c r="I28" s="83"/>
      <c r="J28" s="84">
        <f>MIN(J8:J25)</f>
        <v>3.6025</v>
      </c>
      <c r="K28" s="83"/>
      <c r="L28" s="84">
        <f>MIN(L8:L25)</f>
        <v>2.5318000000000001</v>
      </c>
      <c r="M28" s="83"/>
      <c r="N28" s="84">
        <f>MIN(N8:N25)</f>
        <v>2.6320000000000001</v>
      </c>
      <c r="O28" s="83"/>
      <c r="P28" s="84">
        <f>MIN(P8:P25)</f>
        <v>4.9829999999999997</v>
      </c>
      <c r="Q28" s="83"/>
      <c r="R28" s="84">
        <f>MIN(R8:R25)</f>
        <v>5.6824000000000003</v>
      </c>
      <c r="S28" s="85"/>
    </row>
    <row r="29" spans="1:19" ht="15" thickBot="1" x14ac:dyDescent="0.35">
      <c r="A29" s="86" t="s">
        <v>29</v>
      </c>
      <c r="B29" s="87"/>
      <c r="C29" s="87"/>
      <c r="D29" s="88">
        <f>MAX(D8:D25)</f>
        <v>6.8075999999999999</v>
      </c>
      <c r="E29" s="87"/>
      <c r="F29" s="88">
        <f>MAX(F8:F25)</f>
        <v>10.5876</v>
      </c>
      <c r="G29" s="87"/>
      <c r="H29" s="88">
        <f>MAX(H8:H25)</f>
        <v>7.0983000000000001</v>
      </c>
      <c r="I29" s="87"/>
      <c r="J29" s="88">
        <f>MAX(J8:J25)</f>
        <v>6.1562999999999999</v>
      </c>
      <c r="K29" s="87"/>
      <c r="L29" s="88">
        <f>MAX(L8:L25)</f>
        <v>5.2237999999999998</v>
      </c>
      <c r="M29" s="87"/>
      <c r="N29" s="88">
        <f>MAX(N8:N25)</f>
        <v>5.1397000000000004</v>
      </c>
      <c r="O29" s="87"/>
      <c r="P29" s="88">
        <f>MAX(P8:P25)</f>
        <v>6.9714999999999998</v>
      </c>
      <c r="Q29" s="87"/>
      <c r="R29" s="88">
        <f>MAX(R8:R25)</f>
        <v>8.4756999999999998</v>
      </c>
      <c r="S29" s="89"/>
    </row>
    <row r="30" spans="1:19" x14ac:dyDescent="0.3">
      <c r="A30" s="99" t="s">
        <v>429</v>
      </c>
    </row>
    <row r="31" spans="1:19" x14ac:dyDescent="0.3">
      <c r="A31" s="14" t="s">
        <v>340</v>
      </c>
    </row>
  </sheetData>
  <sheetProtection algorithmName="SHA-512" hashValue="LjYDP0CjT+IV3JLalWswn06oA5L9xWB7YunKhReahlpHkNiLPxwt2FEdWvgXUa/ukOOrmBmAP0beQtsSCxuIrw==" saltValue="II0BS0LhiUtHX2szSZwTZQ=="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595</v>
      </c>
      <c r="B8" s="121">
        <f>VLOOKUP($A8,'Return Data'!$B$7:$R$2292,3,0)</f>
        <v>44942</v>
      </c>
      <c r="C8" s="122">
        <f>VLOOKUP($A8,'Return Data'!$B$7:$R$2292,4,0)</f>
        <v>93.096000000000004</v>
      </c>
      <c r="D8" s="122">
        <f>VLOOKUP($A8,'Return Data'!$B$7:$R$2292,9,0)</f>
        <v>6.3270999999999997</v>
      </c>
      <c r="E8" s="123">
        <f t="shared" ref="E8:E25" si="0">RANK(D8,D$8:D$25,0)</f>
        <v>3</v>
      </c>
      <c r="F8" s="122">
        <f>VLOOKUP($A8,'Return Data'!$B$7:$R$2292,10,0)</f>
        <v>7.8865999999999996</v>
      </c>
      <c r="G8" s="123">
        <f t="shared" ref="G8:G25" si="1">RANK(F8,F$8:F$25,0)</f>
        <v>4</v>
      </c>
      <c r="H8" s="122">
        <f>VLOOKUP($A8,'Return Data'!$B$7:$R$2292,11,0)</f>
        <v>6.3661000000000003</v>
      </c>
      <c r="I8" s="123">
        <f t="shared" ref="I8:I25" si="2">RANK(H8,H$8:H$25,0)</f>
        <v>4</v>
      </c>
      <c r="J8" s="122">
        <f>VLOOKUP($A8,'Return Data'!$B$7:$R$2292,12,0)</f>
        <v>4.8996000000000004</v>
      </c>
      <c r="K8" s="123">
        <f t="shared" ref="K8:K25" si="3">RANK(J8,J$8:J$25,0)</f>
        <v>3</v>
      </c>
      <c r="L8" s="122">
        <f>VLOOKUP($A8,'Return Data'!$B$7:$R$2292,13,0)</f>
        <v>4.3544999999999998</v>
      </c>
      <c r="M8" s="123">
        <f t="shared" ref="M8:M25" si="4">RANK(L8,L$8:L$25,0)</f>
        <v>3</v>
      </c>
      <c r="N8" s="122">
        <f>VLOOKUP($A8,'Return Data'!$B$7:$R$2292,17,0)</f>
        <v>4.3257000000000003</v>
      </c>
      <c r="O8" s="123">
        <f t="shared" ref="O8:O25" si="5">RANK(N8,N$8:N$25,0)</f>
        <v>3</v>
      </c>
      <c r="P8" s="122">
        <f>VLOOKUP($A8,'Return Data'!$B$7:$R$2292,14,0)</f>
        <v>6.5922999999999998</v>
      </c>
      <c r="Q8" s="123">
        <f t="shared" ref="Q8:Q25" si="6">RANK(P8,P$8:P$25,0)</f>
        <v>1</v>
      </c>
      <c r="R8" s="122">
        <f>VLOOKUP($A8,'Return Data'!$B$7:$R$2292,16,0)</f>
        <v>8.9994999999999994</v>
      </c>
      <c r="S8" s="123">
        <f t="shared" ref="S8:S25" si="7">RANK(R8,R$8:R$25,0)</f>
        <v>1</v>
      </c>
    </row>
    <row r="9" spans="1:19" x14ac:dyDescent="0.3">
      <c r="A9" s="120" t="s">
        <v>598</v>
      </c>
      <c r="B9" s="121">
        <f>VLOOKUP($A9,'Return Data'!$B$7:$R$2292,3,0)</f>
        <v>44942</v>
      </c>
      <c r="C9" s="122">
        <f>VLOOKUP($A9,'Return Data'!$B$7:$R$2292,4,0)</f>
        <v>14.1654</v>
      </c>
      <c r="D9" s="122">
        <f>VLOOKUP($A9,'Return Data'!$B$7:$R$2292,9,0)</f>
        <v>5.2515000000000001</v>
      </c>
      <c r="E9" s="123">
        <f t="shared" si="0"/>
        <v>13</v>
      </c>
      <c r="F9" s="122">
        <f>VLOOKUP($A9,'Return Data'!$B$7:$R$2292,10,0)</f>
        <v>7.4794999999999998</v>
      </c>
      <c r="G9" s="123">
        <f t="shared" si="1"/>
        <v>9</v>
      </c>
      <c r="H9" s="122">
        <f>VLOOKUP($A9,'Return Data'!$B$7:$R$2292,11,0)</f>
        <v>5.6254999999999997</v>
      </c>
      <c r="I9" s="123">
        <f t="shared" si="2"/>
        <v>8</v>
      </c>
      <c r="J9" s="122">
        <f>VLOOKUP($A9,'Return Data'!$B$7:$R$2292,12,0)</f>
        <v>4.5475000000000003</v>
      </c>
      <c r="K9" s="123">
        <f t="shared" si="3"/>
        <v>6</v>
      </c>
      <c r="L9" s="122">
        <f>VLOOKUP($A9,'Return Data'!$B$7:$R$2292,13,0)</f>
        <v>3.8475999999999999</v>
      </c>
      <c r="M9" s="123">
        <f t="shared" si="4"/>
        <v>4</v>
      </c>
      <c r="N9" s="122">
        <f>VLOOKUP($A9,'Return Data'!$B$7:$R$2292,17,0)</f>
        <v>3.9354</v>
      </c>
      <c r="O9" s="123">
        <f t="shared" si="5"/>
        <v>4</v>
      </c>
      <c r="P9" s="122">
        <f>VLOOKUP($A9,'Return Data'!$B$7:$R$2292,14,0)</f>
        <v>6.2359999999999998</v>
      </c>
      <c r="Q9" s="123">
        <f t="shared" si="6"/>
        <v>4</v>
      </c>
      <c r="R9" s="122">
        <f>VLOOKUP($A9,'Return Data'!$B$7:$R$2292,16,0)</f>
        <v>6.5175000000000001</v>
      </c>
      <c r="S9" s="123">
        <f t="shared" si="7"/>
        <v>15</v>
      </c>
    </row>
    <row r="10" spans="1:19" x14ac:dyDescent="0.3">
      <c r="A10" s="120" t="s">
        <v>1910</v>
      </c>
      <c r="B10" s="121">
        <f>VLOOKUP($A10,'Return Data'!$B$7:$R$2292,3,0)</f>
        <v>44942</v>
      </c>
      <c r="C10" s="122">
        <f>VLOOKUP($A10,'Return Data'!$B$7:$R$2292,4,0)</f>
        <v>22.655999999999999</v>
      </c>
      <c r="D10" s="122">
        <f>VLOOKUP($A10,'Return Data'!$B$7:$R$2292,9,0)</f>
        <v>5.2986000000000004</v>
      </c>
      <c r="E10" s="123">
        <f t="shared" si="0"/>
        <v>12</v>
      </c>
      <c r="F10" s="122">
        <f>VLOOKUP($A10,'Return Data'!$B$7:$R$2292,10,0)</f>
        <v>7.0978000000000003</v>
      </c>
      <c r="G10" s="123">
        <f t="shared" si="1"/>
        <v>15</v>
      </c>
      <c r="H10" s="122">
        <f>VLOOKUP($A10,'Return Data'!$B$7:$R$2292,11,0)</f>
        <v>5.2515000000000001</v>
      </c>
      <c r="I10" s="123">
        <f t="shared" si="2"/>
        <v>12</v>
      </c>
      <c r="J10" s="122">
        <f>VLOOKUP($A10,'Return Data'!$B$7:$R$2292,12,0)</f>
        <v>3.3891</v>
      </c>
      <c r="K10" s="123">
        <f t="shared" si="3"/>
        <v>17</v>
      </c>
      <c r="L10" s="122">
        <f>VLOOKUP($A10,'Return Data'!$B$7:$R$2292,13,0)</f>
        <v>2.1728999999999998</v>
      </c>
      <c r="M10" s="123">
        <f t="shared" si="4"/>
        <v>18</v>
      </c>
      <c r="N10" s="122">
        <f>VLOOKUP($A10,'Return Data'!$B$7:$R$2292,17,0)</f>
        <v>2.1048</v>
      </c>
      <c r="O10" s="123">
        <f t="shared" si="5"/>
        <v>18</v>
      </c>
      <c r="P10" s="122">
        <f>VLOOKUP($A10,'Return Data'!$B$7:$R$2292,14,0)</f>
        <v>4.4687999999999999</v>
      </c>
      <c r="Q10" s="123">
        <f t="shared" si="6"/>
        <v>18</v>
      </c>
      <c r="R10" s="122">
        <f>VLOOKUP($A10,'Return Data'!$B$7:$R$2292,16,0)</f>
        <v>5.9297000000000004</v>
      </c>
      <c r="S10" s="123">
        <f t="shared" si="7"/>
        <v>17</v>
      </c>
    </row>
    <row r="11" spans="1:19" x14ac:dyDescent="0.3">
      <c r="A11" s="120" t="s">
        <v>600</v>
      </c>
      <c r="B11" s="121">
        <f>VLOOKUP($A11,'Return Data'!$B$7:$R$2292,3,0)</f>
        <v>44942</v>
      </c>
      <c r="C11" s="122">
        <f>VLOOKUP($A11,'Return Data'!$B$7:$R$2292,4,0)</f>
        <v>18.410499999999999</v>
      </c>
      <c r="D11" s="122">
        <f>VLOOKUP($A11,'Return Data'!$B$7:$R$2292,9,0)</f>
        <v>5.6485000000000003</v>
      </c>
      <c r="E11" s="123">
        <f t="shared" si="0"/>
        <v>10</v>
      </c>
      <c r="F11" s="122">
        <f>VLOOKUP($A11,'Return Data'!$B$7:$R$2292,10,0)</f>
        <v>7.133</v>
      </c>
      <c r="G11" s="123">
        <f t="shared" si="1"/>
        <v>14</v>
      </c>
      <c r="H11" s="122">
        <f>VLOOKUP($A11,'Return Data'!$B$7:$R$2292,11,0)</f>
        <v>4.8475999999999999</v>
      </c>
      <c r="I11" s="123">
        <f t="shared" si="2"/>
        <v>16</v>
      </c>
      <c r="J11" s="122">
        <f>VLOOKUP($A11,'Return Data'!$B$7:$R$2292,12,0)</f>
        <v>3.6269</v>
      </c>
      <c r="K11" s="123">
        <f t="shared" si="3"/>
        <v>15</v>
      </c>
      <c r="L11" s="122">
        <f>VLOOKUP($A11,'Return Data'!$B$7:$R$2292,13,0)</f>
        <v>3.0964999999999998</v>
      </c>
      <c r="M11" s="123">
        <f t="shared" si="4"/>
        <v>13</v>
      </c>
      <c r="N11" s="122">
        <f>VLOOKUP($A11,'Return Data'!$B$7:$R$2292,17,0)</f>
        <v>3.1486999999999998</v>
      </c>
      <c r="O11" s="123">
        <f t="shared" si="5"/>
        <v>15</v>
      </c>
      <c r="P11" s="122">
        <f>VLOOKUP($A11,'Return Data'!$B$7:$R$2292,14,0)</f>
        <v>5.0683999999999996</v>
      </c>
      <c r="Q11" s="123">
        <f t="shared" si="6"/>
        <v>16</v>
      </c>
      <c r="R11" s="122">
        <f>VLOOKUP($A11,'Return Data'!$B$7:$R$2292,16,0)</f>
        <v>7.0612000000000004</v>
      </c>
      <c r="S11" s="123">
        <f t="shared" si="7"/>
        <v>8</v>
      </c>
    </row>
    <row r="12" spans="1:19" x14ac:dyDescent="0.3">
      <c r="A12" s="120" t="s">
        <v>602</v>
      </c>
      <c r="B12" s="121">
        <f>VLOOKUP($A12,'Return Data'!$B$7:$R$2292,3,0)</f>
        <v>44942</v>
      </c>
      <c r="C12" s="122">
        <f>VLOOKUP($A12,'Return Data'!$B$7:$R$2292,4,0)</f>
        <v>13.368600000000001</v>
      </c>
      <c r="D12" s="122">
        <f>VLOOKUP($A12,'Return Data'!$B$7:$R$2292,9,0)</f>
        <v>4.1097000000000001</v>
      </c>
      <c r="E12" s="123">
        <f t="shared" si="0"/>
        <v>18</v>
      </c>
      <c r="F12" s="122">
        <f>VLOOKUP($A12,'Return Data'!$B$7:$R$2292,10,0)</f>
        <v>9.9497999999999998</v>
      </c>
      <c r="G12" s="123">
        <f t="shared" si="1"/>
        <v>2</v>
      </c>
      <c r="H12" s="122">
        <f>VLOOKUP($A12,'Return Data'!$B$7:$R$2292,11,0)</f>
        <v>5.8817000000000004</v>
      </c>
      <c r="I12" s="123">
        <f t="shared" si="2"/>
        <v>6</v>
      </c>
      <c r="J12" s="122">
        <f>VLOOKUP($A12,'Return Data'!$B$7:$R$2292,12,0)</f>
        <v>3.8589000000000002</v>
      </c>
      <c r="K12" s="123">
        <f t="shared" si="3"/>
        <v>11</v>
      </c>
      <c r="L12" s="122">
        <f>VLOOKUP($A12,'Return Data'!$B$7:$R$2292,13,0)</f>
        <v>2.3172999999999999</v>
      </c>
      <c r="M12" s="123">
        <f t="shared" si="4"/>
        <v>17</v>
      </c>
      <c r="N12" s="122">
        <f>VLOOKUP($A12,'Return Data'!$B$7:$R$2292,17,0)</f>
        <v>2.9243999999999999</v>
      </c>
      <c r="O12" s="123">
        <f t="shared" si="5"/>
        <v>17</v>
      </c>
      <c r="P12" s="122">
        <f>VLOOKUP($A12,'Return Data'!$B$7:$R$2292,14,0)</f>
        <v>4.8602999999999996</v>
      </c>
      <c r="Q12" s="123">
        <f t="shared" si="6"/>
        <v>17</v>
      </c>
      <c r="R12" s="122">
        <f>VLOOKUP($A12,'Return Data'!$B$7:$R$2292,16,0)</f>
        <v>6.8962000000000003</v>
      </c>
      <c r="S12" s="123">
        <f t="shared" si="7"/>
        <v>12</v>
      </c>
    </row>
    <row r="13" spans="1:19" x14ac:dyDescent="0.3">
      <c r="A13" s="120" t="s">
        <v>605</v>
      </c>
      <c r="B13" s="121">
        <f>VLOOKUP($A13,'Return Data'!$B$7:$R$2292,3,0)</f>
        <v>44942</v>
      </c>
      <c r="C13" s="122">
        <f>VLOOKUP($A13,'Return Data'!$B$7:$R$2292,4,0)</f>
        <v>82.477800000000002</v>
      </c>
      <c r="D13" s="122">
        <f>VLOOKUP($A13,'Return Data'!$B$7:$R$2292,9,0)</f>
        <v>5.9196999999999997</v>
      </c>
      <c r="E13" s="123">
        <f t="shared" si="0"/>
        <v>6</v>
      </c>
      <c r="F13" s="122">
        <f>VLOOKUP($A13,'Return Data'!$B$7:$R$2292,10,0)</f>
        <v>7.2171000000000003</v>
      </c>
      <c r="G13" s="123">
        <f t="shared" si="1"/>
        <v>12</v>
      </c>
      <c r="H13" s="122">
        <f>VLOOKUP($A13,'Return Data'!$B$7:$R$2292,11,0)</f>
        <v>5.1234999999999999</v>
      </c>
      <c r="I13" s="123">
        <f t="shared" si="2"/>
        <v>14</v>
      </c>
      <c r="J13" s="122">
        <f>VLOOKUP($A13,'Return Data'!$B$7:$R$2292,12,0)</f>
        <v>3.8424</v>
      </c>
      <c r="K13" s="123">
        <f t="shared" si="3"/>
        <v>12</v>
      </c>
      <c r="L13" s="122">
        <f>VLOOKUP($A13,'Return Data'!$B$7:$R$2292,13,0)</f>
        <v>3.3706</v>
      </c>
      <c r="M13" s="123">
        <f t="shared" si="4"/>
        <v>10</v>
      </c>
      <c r="N13" s="122">
        <f>VLOOKUP($A13,'Return Data'!$B$7:$R$2292,17,0)</f>
        <v>3.6688999999999998</v>
      </c>
      <c r="O13" s="123">
        <f t="shared" si="5"/>
        <v>10</v>
      </c>
      <c r="P13" s="122">
        <f>VLOOKUP($A13,'Return Data'!$B$7:$R$2292,14,0)</f>
        <v>5.1668000000000003</v>
      </c>
      <c r="Q13" s="123">
        <f t="shared" si="6"/>
        <v>15</v>
      </c>
      <c r="R13" s="122">
        <f>VLOOKUP($A13,'Return Data'!$B$7:$R$2292,16,0)</f>
        <v>8.5968999999999998</v>
      </c>
      <c r="S13" s="123">
        <f t="shared" si="7"/>
        <v>2</v>
      </c>
    </row>
    <row r="14" spans="1:19" x14ac:dyDescent="0.3">
      <c r="A14" s="120" t="s">
        <v>608</v>
      </c>
      <c r="B14" s="121">
        <f>VLOOKUP($A14,'Return Data'!$B$7:$R$2292,3,0)</f>
        <v>44942</v>
      </c>
      <c r="C14" s="122">
        <f>VLOOKUP($A14,'Return Data'!$B$7:$R$2292,4,0)</f>
        <v>26.834399999999999</v>
      </c>
      <c r="D14" s="122">
        <f>VLOOKUP($A14,'Return Data'!$B$7:$R$2292,9,0)</f>
        <v>5.2004000000000001</v>
      </c>
      <c r="E14" s="123">
        <f t="shared" si="0"/>
        <v>15</v>
      </c>
      <c r="F14" s="122">
        <f>VLOOKUP($A14,'Return Data'!$B$7:$R$2292,10,0)</f>
        <v>7.7590000000000003</v>
      </c>
      <c r="G14" s="123">
        <f t="shared" si="1"/>
        <v>6</v>
      </c>
      <c r="H14" s="122">
        <f>VLOOKUP($A14,'Return Data'!$B$7:$R$2292,11,0)</f>
        <v>6.2816000000000001</v>
      </c>
      <c r="I14" s="123">
        <f t="shared" si="2"/>
        <v>5</v>
      </c>
      <c r="J14" s="122">
        <f>VLOOKUP($A14,'Return Data'!$B$7:$R$2292,12,0)</f>
        <v>4.5521000000000003</v>
      </c>
      <c r="K14" s="123">
        <f t="shared" si="3"/>
        <v>5</v>
      </c>
      <c r="L14" s="122">
        <f>VLOOKUP($A14,'Return Data'!$B$7:$R$2292,13,0)</f>
        <v>3.5916000000000001</v>
      </c>
      <c r="M14" s="123">
        <f t="shared" si="4"/>
        <v>8</v>
      </c>
      <c r="N14" s="122">
        <f>VLOOKUP($A14,'Return Data'!$B$7:$R$2292,17,0)</f>
        <v>3.7768000000000002</v>
      </c>
      <c r="O14" s="123">
        <f t="shared" si="5"/>
        <v>8</v>
      </c>
      <c r="P14" s="122">
        <f>VLOOKUP($A14,'Return Data'!$B$7:$R$2292,14,0)</f>
        <v>6.2736000000000001</v>
      </c>
      <c r="Q14" s="123">
        <f t="shared" si="6"/>
        <v>3</v>
      </c>
      <c r="R14" s="122">
        <f>VLOOKUP($A14,'Return Data'!$B$7:$R$2292,16,0)</f>
        <v>8.1768999999999998</v>
      </c>
      <c r="S14" s="123">
        <f t="shared" si="7"/>
        <v>3</v>
      </c>
    </row>
    <row r="15" spans="1:19" x14ac:dyDescent="0.3">
      <c r="A15" s="94" t="s">
        <v>1678</v>
      </c>
      <c r="B15" s="121">
        <f>VLOOKUP($A15,'Return Data'!$B$7:$R$2292,3,0)</f>
        <v>44942</v>
      </c>
      <c r="C15" s="122">
        <f>VLOOKUP($A15,'Return Data'!$B$7:$R$2292,4,0)</f>
        <v>60.849699999999999</v>
      </c>
      <c r="D15" s="122">
        <f>VLOOKUP($A15,'Return Data'!$B$7:$R$2292,9,0)</f>
        <v>4.2469999999999999</v>
      </c>
      <c r="E15" s="123">
        <f t="shared" si="0"/>
        <v>17</v>
      </c>
      <c r="F15" s="122">
        <f>VLOOKUP($A15,'Return Data'!$B$7:$R$2292,10,0)</f>
        <v>10.238200000000001</v>
      </c>
      <c r="G15" s="123">
        <f t="shared" si="1"/>
        <v>1</v>
      </c>
      <c r="H15" s="122">
        <f>VLOOKUP($A15,'Return Data'!$B$7:$R$2292,11,0)</f>
        <v>6.5392000000000001</v>
      </c>
      <c r="I15" s="123">
        <f t="shared" si="2"/>
        <v>3</v>
      </c>
      <c r="J15" s="122">
        <f>VLOOKUP($A15,'Return Data'!$B$7:$R$2292,12,0)</f>
        <v>4.7290000000000001</v>
      </c>
      <c r="K15" s="123">
        <f t="shared" si="3"/>
        <v>4</v>
      </c>
      <c r="L15" s="122">
        <f>VLOOKUP($A15,'Return Data'!$B$7:$R$2292,13,0)</f>
        <v>2.8119000000000001</v>
      </c>
      <c r="M15" s="123">
        <f t="shared" si="4"/>
        <v>14</v>
      </c>
      <c r="N15" s="122">
        <f>VLOOKUP($A15,'Return Data'!$B$7:$R$2292,17,0)</f>
        <v>3.2812999999999999</v>
      </c>
      <c r="O15" s="123">
        <f t="shared" si="5"/>
        <v>14</v>
      </c>
      <c r="P15" s="122">
        <f>VLOOKUP($A15,'Return Data'!$B$7:$R$2292,14,0)</f>
        <v>6.0778999999999996</v>
      </c>
      <c r="Q15" s="123">
        <f t="shared" si="6"/>
        <v>6</v>
      </c>
      <c r="R15" s="122">
        <f>VLOOKUP($A15,'Return Data'!$B$7:$R$2292,16,0)</f>
        <v>7.2461000000000002</v>
      </c>
      <c r="S15" s="123">
        <f t="shared" si="7"/>
        <v>6</v>
      </c>
    </row>
    <row r="16" spans="1:19" x14ac:dyDescent="0.3">
      <c r="A16" s="120" t="s">
        <v>610</v>
      </c>
      <c r="B16" s="121">
        <f>VLOOKUP($A16,'Return Data'!$B$7:$R$2292,3,0)</f>
        <v>44942</v>
      </c>
      <c r="C16" s="122">
        <f>VLOOKUP($A16,'Return Data'!$B$7:$R$2292,4,0)</f>
        <v>24.624300000000002</v>
      </c>
      <c r="D16" s="122">
        <f>VLOOKUP($A16,'Return Data'!$B$7:$R$2292,9,0)</f>
        <v>5.7659000000000002</v>
      </c>
      <c r="E16" s="123">
        <f t="shared" si="0"/>
        <v>8</v>
      </c>
      <c r="F16" s="122">
        <f>VLOOKUP($A16,'Return Data'!$B$7:$R$2292,10,0)</f>
        <v>6.8324999999999996</v>
      </c>
      <c r="G16" s="123">
        <f t="shared" si="1"/>
        <v>16</v>
      </c>
      <c r="H16" s="122">
        <f>VLOOKUP($A16,'Return Data'!$B$7:$R$2292,11,0)</f>
        <v>6.7998000000000003</v>
      </c>
      <c r="I16" s="123">
        <f t="shared" si="2"/>
        <v>1</v>
      </c>
      <c r="J16" s="122">
        <f>VLOOKUP($A16,'Return Data'!$B$7:$R$2292,12,0)</f>
        <v>5.8472999999999997</v>
      </c>
      <c r="K16" s="123">
        <f t="shared" si="3"/>
        <v>1</v>
      </c>
      <c r="L16" s="122">
        <f>VLOOKUP($A16,'Return Data'!$B$7:$R$2292,13,0)</f>
        <v>4.9082999999999997</v>
      </c>
      <c r="M16" s="123">
        <f t="shared" si="4"/>
        <v>1</v>
      </c>
      <c r="N16" s="122">
        <f>VLOOKUP($A16,'Return Data'!$B$7:$R$2292,17,0)</f>
        <v>4.4241999999999999</v>
      </c>
      <c r="O16" s="123">
        <f t="shared" si="5"/>
        <v>2</v>
      </c>
      <c r="P16" s="122">
        <f>VLOOKUP($A16,'Return Data'!$B$7:$R$2292,14,0)</f>
        <v>6.2820999999999998</v>
      </c>
      <c r="Q16" s="123">
        <f t="shared" si="6"/>
        <v>2</v>
      </c>
      <c r="R16" s="122">
        <f>VLOOKUP($A16,'Return Data'!$B$7:$R$2292,16,0)</f>
        <v>6.9343000000000004</v>
      </c>
      <c r="S16" s="123">
        <f t="shared" si="7"/>
        <v>11</v>
      </c>
    </row>
    <row r="17" spans="1:19" x14ac:dyDescent="0.3">
      <c r="A17" s="120" t="s">
        <v>613</v>
      </c>
      <c r="B17" s="121">
        <f>VLOOKUP($A17,'Return Data'!$B$7:$R$2292,3,0)</f>
        <v>44942</v>
      </c>
      <c r="C17" s="122">
        <f>VLOOKUP($A17,'Return Data'!$B$7:$R$2292,4,0)</f>
        <v>16.0396</v>
      </c>
      <c r="D17" s="122">
        <f>VLOOKUP($A17,'Return Data'!$B$7:$R$2292,9,0)</f>
        <v>6.1837999999999997</v>
      </c>
      <c r="E17" s="123">
        <f t="shared" si="0"/>
        <v>4</v>
      </c>
      <c r="F17" s="122">
        <f>VLOOKUP($A17,'Return Data'!$B$7:$R$2292,10,0)</f>
        <v>7.2377000000000002</v>
      </c>
      <c r="G17" s="123">
        <f t="shared" si="1"/>
        <v>11</v>
      </c>
      <c r="H17" s="122">
        <f>VLOOKUP($A17,'Return Data'!$B$7:$R$2292,11,0)</f>
        <v>5.1147</v>
      </c>
      <c r="I17" s="123">
        <f t="shared" si="2"/>
        <v>15</v>
      </c>
      <c r="J17" s="122">
        <f>VLOOKUP($A17,'Return Data'!$B$7:$R$2292,12,0)</f>
        <v>3.3959000000000001</v>
      </c>
      <c r="K17" s="123">
        <f t="shared" si="3"/>
        <v>16</v>
      </c>
      <c r="L17" s="122">
        <f>VLOOKUP($A17,'Return Data'!$B$7:$R$2292,13,0)</f>
        <v>2.8052000000000001</v>
      </c>
      <c r="M17" s="123">
        <f t="shared" si="4"/>
        <v>15</v>
      </c>
      <c r="N17" s="122">
        <f>VLOOKUP($A17,'Return Data'!$B$7:$R$2292,17,0)</f>
        <v>3.4428000000000001</v>
      </c>
      <c r="O17" s="123">
        <f t="shared" si="5"/>
        <v>11</v>
      </c>
      <c r="P17" s="122">
        <f>VLOOKUP($A17,'Return Data'!$B$7:$R$2292,14,0)</f>
        <v>5.9001000000000001</v>
      </c>
      <c r="Q17" s="123">
        <f t="shared" si="6"/>
        <v>8</v>
      </c>
      <c r="R17" s="122">
        <f>VLOOKUP($A17,'Return Data'!$B$7:$R$2292,16,0)</f>
        <v>6.9657</v>
      </c>
      <c r="S17" s="123">
        <f t="shared" si="7"/>
        <v>9</v>
      </c>
    </row>
    <row r="18" spans="1:19" x14ac:dyDescent="0.3">
      <c r="A18" s="120" t="s">
        <v>614</v>
      </c>
      <c r="B18" s="121">
        <f>VLOOKUP($A18,'Return Data'!$B$7:$R$2292,3,0)</f>
        <v>44942</v>
      </c>
      <c r="C18" s="122">
        <f>VLOOKUP($A18,'Return Data'!$B$7:$R$2292,4,0)</f>
        <v>2642.9164999999998</v>
      </c>
      <c r="D18" s="122">
        <f>VLOOKUP($A18,'Return Data'!$B$7:$R$2292,9,0)</f>
        <v>5.8783000000000003</v>
      </c>
      <c r="E18" s="123">
        <f t="shared" si="0"/>
        <v>7</v>
      </c>
      <c r="F18" s="122">
        <f>VLOOKUP($A18,'Return Data'!$B$7:$R$2292,10,0)</f>
        <v>7.7984</v>
      </c>
      <c r="G18" s="123">
        <f t="shared" si="1"/>
        <v>5</v>
      </c>
      <c r="H18" s="122">
        <f>VLOOKUP($A18,'Return Data'!$B$7:$R$2292,11,0)</f>
        <v>5.3141999999999996</v>
      </c>
      <c r="I18" s="123">
        <f t="shared" si="2"/>
        <v>10</v>
      </c>
      <c r="J18" s="122">
        <f>VLOOKUP($A18,'Return Data'!$B$7:$R$2292,12,0)</f>
        <v>3.7412999999999998</v>
      </c>
      <c r="K18" s="123">
        <f t="shared" si="3"/>
        <v>14</v>
      </c>
      <c r="L18" s="122">
        <f>VLOOKUP($A18,'Return Data'!$B$7:$R$2292,13,0)</f>
        <v>3.1432000000000002</v>
      </c>
      <c r="M18" s="123">
        <f t="shared" si="4"/>
        <v>12</v>
      </c>
      <c r="N18" s="122">
        <f>VLOOKUP($A18,'Return Data'!$B$7:$R$2292,17,0)</f>
        <v>3.4356</v>
      </c>
      <c r="O18" s="123">
        <f t="shared" si="5"/>
        <v>12</v>
      </c>
      <c r="P18" s="122">
        <f>VLOOKUP($A18,'Return Data'!$B$7:$R$2292,14,0)</f>
        <v>5.3712</v>
      </c>
      <c r="Q18" s="123">
        <f t="shared" si="6"/>
        <v>13</v>
      </c>
      <c r="R18" s="122">
        <f>VLOOKUP($A18,'Return Data'!$B$7:$R$2292,16,0)</f>
        <v>6.4846000000000004</v>
      </c>
      <c r="S18" s="123">
        <f t="shared" si="7"/>
        <v>16</v>
      </c>
    </row>
    <row r="19" spans="1:19" x14ac:dyDescent="0.3">
      <c r="A19" s="120" t="s">
        <v>616</v>
      </c>
      <c r="B19" s="121">
        <f>VLOOKUP($A19,'Return Data'!$B$7:$R$2292,3,0)</f>
        <v>44942</v>
      </c>
      <c r="C19" s="122">
        <f>VLOOKUP($A19,'Return Data'!$B$7:$R$2292,4,0)</f>
        <v>3124.0275000000001</v>
      </c>
      <c r="D19" s="122">
        <f>VLOOKUP($A19,'Return Data'!$B$7:$R$2292,9,0)</f>
        <v>5.157</v>
      </c>
      <c r="E19" s="123">
        <f t="shared" si="0"/>
        <v>16</v>
      </c>
      <c r="F19" s="122">
        <f>VLOOKUP($A19,'Return Data'!$B$7:$R$2292,10,0)</f>
        <v>7.2759</v>
      </c>
      <c r="G19" s="123">
        <f t="shared" si="1"/>
        <v>10</v>
      </c>
      <c r="H19" s="122">
        <f>VLOOKUP($A19,'Return Data'!$B$7:$R$2292,11,0)</f>
        <v>5.6742999999999997</v>
      </c>
      <c r="I19" s="123">
        <f t="shared" si="2"/>
        <v>7</v>
      </c>
      <c r="J19" s="122">
        <f>VLOOKUP($A19,'Return Data'!$B$7:$R$2292,12,0)</f>
        <v>4.3463000000000003</v>
      </c>
      <c r="K19" s="123">
        <f t="shared" si="3"/>
        <v>7</v>
      </c>
      <c r="L19" s="122">
        <f>VLOOKUP($A19,'Return Data'!$B$7:$R$2292,13,0)</f>
        <v>3.8359999999999999</v>
      </c>
      <c r="M19" s="123">
        <f t="shared" si="4"/>
        <v>5</v>
      </c>
      <c r="N19" s="122">
        <f>VLOOKUP($A19,'Return Data'!$B$7:$R$2292,17,0)</f>
        <v>3.8982999999999999</v>
      </c>
      <c r="O19" s="123">
        <f t="shared" si="5"/>
        <v>5</v>
      </c>
      <c r="P19" s="122">
        <f>VLOOKUP($A19,'Return Data'!$B$7:$R$2292,14,0)</f>
        <v>5.6196999999999999</v>
      </c>
      <c r="Q19" s="123">
        <f t="shared" si="6"/>
        <v>10</v>
      </c>
      <c r="R19" s="122">
        <f>VLOOKUP($A19,'Return Data'!$B$7:$R$2292,16,0)</f>
        <v>7.7129000000000003</v>
      </c>
      <c r="S19" s="123">
        <f t="shared" si="7"/>
        <v>4</v>
      </c>
    </row>
    <row r="20" spans="1:19" x14ac:dyDescent="0.3">
      <c r="A20" s="94" t="s">
        <v>1598</v>
      </c>
      <c r="B20" s="121">
        <f>VLOOKUP($A20,'Return Data'!$B$7:$R$2292,3,0)</f>
        <v>44942</v>
      </c>
      <c r="C20" s="122">
        <f>VLOOKUP($A20,'Return Data'!$B$7:$R$2292,4,0)</f>
        <v>49.4664</v>
      </c>
      <c r="D20" s="122">
        <f>VLOOKUP($A20,'Return Data'!$B$7:$R$2292,9,0)</f>
        <v>6.3994</v>
      </c>
      <c r="E20" s="123">
        <f t="shared" si="0"/>
        <v>2</v>
      </c>
      <c r="F20" s="122">
        <f>VLOOKUP($A20,'Return Data'!$B$7:$R$2292,10,0)</f>
        <v>8.5397999999999996</v>
      </c>
      <c r="G20" s="123">
        <f t="shared" si="1"/>
        <v>3</v>
      </c>
      <c r="H20" s="122">
        <f>VLOOKUP($A20,'Return Data'!$B$7:$R$2292,11,0)</f>
        <v>6.5454999999999997</v>
      </c>
      <c r="I20" s="123">
        <f t="shared" si="2"/>
        <v>2</v>
      </c>
      <c r="J20" s="122">
        <f>VLOOKUP($A20,'Return Data'!$B$7:$R$2292,12,0)</f>
        <v>5.2275</v>
      </c>
      <c r="K20" s="123">
        <f t="shared" si="3"/>
        <v>2</v>
      </c>
      <c r="L20" s="122">
        <f>VLOOKUP($A20,'Return Data'!$B$7:$R$2292,13,0)</f>
        <v>4.5514000000000001</v>
      </c>
      <c r="M20" s="123">
        <f t="shared" si="4"/>
        <v>2</v>
      </c>
      <c r="N20" s="122">
        <f>VLOOKUP($A20,'Return Data'!$B$7:$R$2292,17,0)</f>
        <v>4.7427999999999999</v>
      </c>
      <c r="O20" s="123">
        <f t="shared" si="5"/>
        <v>1</v>
      </c>
      <c r="P20" s="122">
        <f>VLOOKUP($A20,'Return Data'!$B$7:$R$2292,14,0)</f>
        <v>6.1424000000000003</v>
      </c>
      <c r="Q20" s="123">
        <f t="shared" si="6"/>
        <v>5</v>
      </c>
      <c r="R20" s="122">
        <f>VLOOKUP($A20,'Return Data'!$B$7:$R$2292,16,0)</f>
        <v>7.4138999999999999</v>
      </c>
      <c r="S20" s="123">
        <f t="shared" si="7"/>
        <v>5</v>
      </c>
    </row>
    <row r="21" spans="1:19" x14ac:dyDescent="0.3">
      <c r="A21" s="120" t="s">
        <v>1887</v>
      </c>
      <c r="B21" s="121">
        <f>VLOOKUP($A21,'Return Data'!$B$7:$R$2292,3,0)</f>
        <v>44942</v>
      </c>
      <c r="C21" s="122">
        <f>VLOOKUP($A21,'Return Data'!$B$7:$R$2292,4,0)</f>
        <v>36.175699999999999</v>
      </c>
      <c r="D21" s="122">
        <f>VLOOKUP($A21,'Return Data'!$B$7:$R$2292,9,0)</f>
        <v>5.9404000000000003</v>
      </c>
      <c r="E21" s="123">
        <f t="shared" si="0"/>
        <v>5</v>
      </c>
      <c r="F21" s="122">
        <f>VLOOKUP($A21,'Return Data'!$B$7:$R$2292,10,0)</f>
        <v>6.4356</v>
      </c>
      <c r="G21" s="123">
        <f t="shared" si="1"/>
        <v>18</v>
      </c>
      <c r="H21" s="122">
        <f>VLOOKUP($A21,'Return Data'!$B$7:$R$2292,11,0)</f>
        <v>4.4936999999999996</v>
      </c>
      <c r="I21" s="123">
        <f t="shared" si="2"/>
        <v>18</v>
      </c>
      <c r="J21" s="122">
        <f>VLOOKUP($A21,'Return Data'!$B$7:$R$2292,12,0)</f>
        <v>3.7789999999999999</v>
      </c>
      <c r="K21" s="123">
        <f t="shared" si="3"/>
        <v>13</v>
      </c>
      <c r="L21" s="122">
        <f>VLOOKUP($A21,'Return Data'!$B$7:$R$2292,13,0)</f>
        <v>3.2945000000000002</v>
      </c>
      <c r="M21" s="123">
        <f t="shared" si="4"/>
        <v>11</v>
      </c>
      <c r="N21" s="122">
        <f>VLOOKUP($A21,'Return Data'!$B$7:$R$2292,17,0)</f>
        <v>3.8005</v>
      </c>
      <c r="O21" s="123">
        <f t="shared" si="5"/>
        <v>7</v>
      </c>
      <c r="P21" s="122">
        <f>VLOOKUP($A21,'Return Data'!$B$7:$R$2292,14,0)</f>
        <v>5.5110999999999999</v>
      </c>
      <c r="Q21" s="123">
        <f t="shared" si="6"/>
        <v>11</v>
      </c>
      <c r="R21" s="122">
        <f>VLOOKUP($A21,'Return Data'!$B$7:$R$2292,16,0)</f>
        <v>6.6486000000000001</v>
      </c>
      <c r="S21" s="123">
        <f t="shared" si="7"/>
        <v>14</v>
      </c>
    </row>
    <row r="22" spans="1:19" x14ac:dyDescent="0.3">
      <c r="A22" s="120" t="s">
        <v>619</v>
      </c>
      <c r="B22" s="121">
        <f>VLOOKUP($A22,'Return Data'!$B$7:$R$2292,3,0)</f>
        <v>44942</v>
      </c>
      <c r="C22" s="122">
        <f>VLOOKUP($A22,'Return Data'!$B$7:$R$2292,4,0)</f>
        <v>12.9109</v>
      </c>
      <c r="D22" s="122">
        <f>VLOOKUP($A22,'Return Data'!$B$7:$R$2292,9,0)</f>
        <v>5.2027999999999999</v>
      </c>
      <c r="E22" s="123">
        <f t="shared" si="0"/>
        <v>14</v>
      </c>
      <c r="F22" s="122">
        <f>VLOOKUP($A22,'Return Data'!$B$7:$R$2292,10,0)</f>
        <v>7.5046999999999997</v>
      </c>
      <c r="G22" s="123">
        <f t="shared" si="1"/>
        <v>8</v>
      </c>
      <c r="H22" s="122">
        <f>VLOOKUP($A22,'Return Data'!$B$7:$R$2292,11,0)</f>
        <v>5.2750000000000004</v>
      </c>
      <c r="I22" s="123">
        <f t="shared" si="2"/>
        <v>11</v>
      </c>
      <c r="J22" s="122">
        <f>VLOOKUP($A22,'Return Data'!$B$7:$R$2292,12,0)</f>
        <v>3.9750000000000001</v>
      </c>
      <c r="K22" s="123">
        <f t="shared" si="3"/>
        <v>10</v>
      </c>
      <c r="L22" s="122">
        <f>VLOOKUP($A22,'Return Data'!$B$7:$R$2292,13,0)</f>
        <v>3.4661</v>
      </c>
      <c r="M22" s="123">
        <f t="shared" si="4"/>
        <v>9</v>
      </c>
      <c r="N22" s="122">
        <f>VLOOKUP($A22,'Return Data'!$B$7:$R$2292,17,0)</f>
        <v>3.3904999999999998</v>
      </c>
      <c r="O22" s="123">
        <f t="shared" si="5"/>
        <v>13</v>
      </c>
      <c r="P22" s="122">
        <f>VLOOKUP($A22,'Return Data'!$B$7:$R$2292,14,0)</f>
        <v>5.4846000000000004</v>
      </c>
      <c r="Q22" s="123">
        <f t="shared" si="6"/>
        <v>12</v>
      </c>
      <c r="R22" s="122">
        <f>VLOOKUP($A22,'Return Data'!$B$7:$R$2292,16,0)</f>
        <v>6.6662999999999997</v>
      </c>
      <c r="S22" s="123">
        <f t="shared" si="7"/>
        <v>13</v>
      </c>
    </row>
    <row r="23" spans="1:19" x14ac:dyDescent="0.3">
      <c r="A23" s="120" t="s">
        <v>620</v>
      </c>
      <c r="B23" s="121">
        <f>VLOOKUP($A23,'Return Data'!$B$7:$R$2292,3,0)</f>
        <v>44942</v>
      </c>
      <c r="C23" s="122">
        <f>VLOOKUP($A23,'Return Data'!$B$7:$R$2292,4,0)</f>
        <v>33.558199999999999</v>
      </c>
      <c r="D23" s="122">
        <f>VLOOKUP($A23,'Return Data'!$B$7:$R$2292,9,0)</f>
        <v>6.5517000000000003</v>
      </c>
      <c r="E23" s="123">
        <f t="shared" si="0"/>
        <v>1</v>
      </c>
      <c r="F23" s="122">
        <f>VLOOKUP($A23,'Return Data'!$B$7:$R$2292,10,0)</f>
        <v>6.5921000000000003</v>
      </c>
      <c r="G23" s="123">
        <f t="shared" si="1"/>
        <v>17</v>
      </c>
      <c r="H23" s="122">
        <f>VLOOKUP($A23,'Return Data'!$B$7:$R$2292,11,0)</f>
        <v>5.1711999999999998</v>
      </c>
      <c r="I23" s="123">
        <f t="shared" si="2"/>
        <v>13</v>
      </c>
      <c r="J23" s="122">
        <f>VLOOKUP($A23,'Return Data'!$B$7:$R$2292,12,0)</f>
        <v>4.1158000000000001</v>
      </c>
      <c r="K23" s="123">
        <f t="shared" si="3"/>
        <v>9</v>
      </c>
      <c r="L23" s="122">
        <f>VLOOKUP($A23,'Return Data'!$B$7:$R$2292,13,0)</f>
        <v>3.7122000000000002</v>
      </c>
      <c r="M23" s="123">
        <f t="shared" si="4"/>
        <v>6</v>
      </c>
      <c r="N23" s="122">
        <f>VLOOKUP($A23,'Return Data'!$B$7:$R$2292,17,0)</f>
        <v>3.8561999999999999</v>
      </c>
      <c r="O23" s="123">
        <f t="shared" si="5"/>
        <v>6</v>
      </c>
      <c r="P23" s="122">
        <f>VLOOKUP($A23,'Return Data'!$B$7:$R$2292,14,0)</f>
        <v>5.9368999999999996</v>
      </c>
      <c r="Q23" s="123">
        <f t="shared" si="6"/>
        <v>7</v>
      </c>
      <c r="R23" s="122">
        <f>VLOOKUP($A23,'Return Data'!$B$7:$R$2292,16,0)</f>
        <v>6.9344999999999999</v>
      </c>
      <c r="S23" s="123">
        <f t="shared" si="7"/>
        <v>10</v>
      </c>
    </row>
    <row r="24" spans="1:19" x14ac:dyDescent="0.3">
      <c r="A24" s="120" t="s">
        <v>625</v>
      </c>
      <c r="B24" s="121">
        <f>VLOOKUP($A24,'Return Data'!$B$7:$R$2292,3,0)</f>
        <v>44942</v>
      </c>
      <c r="C24" s="122">
        <f>VLOOKUP($A24,'Return Data'!$B$7:$R$2292,4,0)</f>
        <v>12.735300000000001</v>
      </c>
      <c r="D24" s="122">
        <f>VLOOKUP($A24,'Return Data'!$B$7:$R$2292,9,0)</f>
        <v>5.6574999999999998</v>
      </c>
      <c r="E24" s="123">
        <f t="shared" si="0"/>
        <v>9</v>
      </c>
      <c r="F24" s="122">
        <f>VLOOKUP($A24,'Return Data'!$B$7:$R$2292,10,0)</f>
        <v>7.6451000000000002</v>
      </c>
      <c r="G24" s="123">
        <f t="shared" si="1"/>
        <v>7</v>
      </c>
      <c r="H24" s="122">
        <f>VLOOKUP($A24,'Return Data'!$B$7:$R$2292,11,0)</f>
        <v>4.6932</v>
      </c>
      <c r="I24" s="123">
        <f t="shared" si="2"/>
        <v>17</v>
      </c>
      <c r="J24" s="122">
        <f>VLOOKUP($A24,'Return Data'!$B$7:$R$2292,12,0)</f>
        <v>3.2887</v>
      </c>
      <c r="K24" s="123">
        <f t="shared" si="3"/>
        <v>18</v>
      </c>
      <c r="L24" s="122">
        <f>VLOOKUP($A24,'Return Data'!$B$7:$R$2292,13,0)</f>
        <v>2.714</v>
      </c>
      <c r="M24" s="123">
        <f t="shared" si="4"/>
        <v>16</v>
      </c>
      <c r="N24" s="122">
        <f>VLOOKUP($A24,'Return Data'!$B$7:$R$2292,17,0)</f>
        <v>2.9300999999999999</v>
      </c>
      <c r="O24" s="123">
        <f t="shared" si="5"/>
        <v>16</v>
      </c>
      <c r="P24" s="122">
        <f>VLOOKUP($A24,'Return Data'!$B$7:$R$2292,14,0)</f>
        <v>5.2550999999999997</v>
      </c>
      <c r="Q24" s="123">
        <f t="shared" si="6"/>
        <v>14</v>
      </c>
      <c r="R24" s="122">
        <f>VLOOKUP($A24,'Return Data'!$B$7:$R$2292,16,0)</f>
        <v>5.3381999999999996</v>
      </c>
      <c r="S24" s="123">
        <f t="shared" si="7"/>
        <v>18</v>
      </c>
    </row>
    <row r="25" spans="1:19" x14ac:dyDescent="0.3">
      <c r="A25" s="120" t="s">
        <v>627</v>
      </c>
      <c r="B25" s="121">
        <f>VLOOKUP($A25,'Return Data'!$B$7:$R$2292,3,0)</f>
        <v>44942</v>
      </c>
      <c r="C25" s="122">
        <f>VLOOKUP($A25,'Return Data'!$B$7:$R$2292,4,0)</f>
        <v>13.617599999999999</v>
      </c>
      <c r="D25" s="122">
        <f>VLOOKUP($A25,'Return Data'!$B$7:$R$2292,9,0)</f>
        <v>5.5598000000000001</v>
      </c>
      <c r="E25" s="123">
        <f t="shared" si="0"/>
        <v>11</v>
      </c>
      <c r="F25" s="122">
        <f>VLOOKUP($A25,'Return Data'!$B$7:$R$2292,10,0)</f>
        <v>7.1939000000000002</v>
      </c>
      <c r="G25" s="123">
        <f t="shared" si="1"/>
        <v>13</v>
      </c>
      <c r="H25" s="122">
        <f>VLOOKUP($A25,'Return Data'!$B$7:$R$2292,11,0)</f>
        <v>5.3376000000000001</v>
      </c>
      <c r="I25" s="123">
        <f t="shared" si="2"/>
        <v>9</v>
      </c>
      <c r="J25" s="122">
        <f>VLOOKUP($A25,'Return Data'!$B$7:$R$2292,12,0)</f>
        <v>4.1752000000000002</v>
      </c>
      <c r="K25" s="123">
        <f t="shared" si="3"/>
        <v>8</v>
      </c>
      <c r="L25" s="122">
        <f>VLOOKUP($A25,'Return Data'!$B$7:$R$2292,13,0)</f>
        <v>3.6078000000000001</v>
      </c>
      <c r="M25" s="123">
        <f t="shared" si="4"/>
        <v>7</v>
      </c>
      <c r="N25" s="122">
        <f>VLOOKUP($A25,'Return Data'!$B$7:$R$2292,17,0)</f>
        <v>3.6764000000000001</v>
      </c>
      <c r="O25" s="123">
        <f t="shared" si="5"/>
        <v>9</v>
      </c>
      <c r="P25" s="122">
        <f>VLOOKUP($A25,'Return Data'!$B$7:$R$2292,14,0)</f>
        <v>5.8586</v>
      </c>
      <c r="Q25" s="123">
        <f t="shared" si="6"/>
        <v>9</v>
      </c>
      <c r="R25" s="122">
        <f>VLOOKUP($A25,'Return Data'!$B$7:$R$2292,16,0)</f>
        <v>7.1955999999999998</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5.5721722222222221</v>
      </c>
      <c r="E27" s="83"/>
      <c r="F27" s="84">
        <f>AVERAGE(F8:F25)</f>
        <v>7.6564833333333349</v>
      </c>
      <c r="G27" s="83"/>
      <c r="H27" s="84">
        <f>AVERAGE(H8:H25)</f>
        <v>5.5742166666666675</v>
      </c>
      <c r="I27" s="83"/>
      <c r="J27" s="84">
        <f>AVERAGE(J8:J25)</f>
        <v>4.1854166666666668</v>
      </c>
      <c r="K27" s="83"/>
      <c r="L27" s="84">
        <f>AVERAGE(L8:L25)</f>
        <v>3.4223111111111111</v>
      </c>
      <c r="M27" s="83"/>
      <c r="N27" s="84">
        <f>AVERAGE(N8:N25)</f>
        <v>3.5979666666666668</v>
      </c>
      <c r="O27" s="83"/>
      <c r="P27" s="84">
        <f>AVERAGE(P8:P25)</f>
        <v>5.6725499999999993</v>
      </c>
      <c r="Q27" s="83"/>
      <c r="R27" s="84">
        <f>AVERAGE(R8:R25)</f>
        <v>7.0954777777777771</v>
      </c>
      <c r="S27" s="85"/>
    </row>
    <row r="28" spans="1:19" x14ac:dyDescent="0.3">
      <c r="A28" s="82" t="s">
        <v>28</v>
      </c>
      <c r="B28" s="83"/>
      <c r="C28" s="83"/>
      <c r="D28" s="84">
        <f>MIN(D8:D25)</f>
        <v>4.1097000000000001</v>
      </c>
      <c r="E28" s="83"/>
      <c r="F28" s="84">
        <f>MIN(F8:F25)</f>
        <v>6.4356</v>
      </c>
      <c r="G28" s="83"/>
      <c r="H28" s="84">
        <f>MIN(H8:H25)</f>
        <v>4.4936999999999996</v>
      </c>
      <c r="I28" s="83"/>
      <c r="J28" s="84">
        <f>MIN(J8:J25)</f>
        <v>3.2887</v>
      </c>
      <c r="K28" s="83"/>
      <c r="L28" s="84">
        <f>MIN(L8:L25)</f>
        <v>2.1728999999999998</v>
      </c>
      <c r="M28" s="83"/>
      <c r="N28" s="84">
        <f>MIN(N8:N25)</f>
        <v>2.1048</v>
      </c>
      <c r="O28" s="83"/>
      <c r="P28" s="84">
        <f>MIN(P8:P25)</f>
        <v>4.4687999999999999</v>
      </c>
      <c r="Q28" s="83"/>
      <c r="R28" s="84">
        <f>MIN(R8:R25)</f>
        <v>5.3381999999999996</v>
      </c>
      <c r="S28" s="85"/>
    </row>
    <row r="29" spans="1:19" ht="15" thickBot="1" x14ac:dyDescent="0.35">
      <c r="A29" s="86" t="s">
        <v>29</v>
      </c>
      <c r="B29" s="87"/>
      <c r="C29" s="87"/>
      <c r="D29" s="88">
        <f>MAX(D8:D25)</f>
        <v>6.5517000000000003</v>
      </c>
      <c r="E29" s="87"/>
      <c r="F29" s="88">
        <f>MAX(F8:F25)</f>
        <v>10.238200000000001</v>
      </c>
      <c r="G29" s="87"/>
      <c r="H29" s="88">
        <f>MAX(H8:H25)</f>
        <v>6.7998000000000003</v>
      </c>
      <c r="I29" s="87"/>
      <c r="J29" s="88">
        <f>MAX(J8:J25)</f>
        <v>5.8472999999999997</v>
      </c>
      <c r="K29" s="87"/>
      <c r="L29" s="88">
        <f>MAX(L8:L25)</f>
        <v>4.9082999999999997</v>
      </c>
      <c r="M29" s="87"/>
      <c r="N29" s="88">
        <f>MAX(N8:N25)</f>
        <v>4.7427999999999999</v>
      </c>
      <c r="O29" s="87"/>
      <c r="P29" s="88">
        <f>MAX(P8:P25)</f>
        <v>6.5922999999999998</v>
      </c>
      <c r="Q29" s="87"/>
      <c r="R29" s="88">
        <f>MAX(R8:R25)</f>
        <v>8.9994999999999994</v>
      </c>
      <c r="S29" s="89"/>
    </row>
    <row r="30" spans="1:19" x14ac:dyDescent="0.3">
      <c r="A30" s="99" t="s">
        <v>429</v>
      </c>
    </row>
    <row r="31" spans="1:19" x14ac:dyDescent="0.3">
      <c r="A31" s="14" t="s">
        <v>340</v>
      </c>
    </row>
  </sheetData>
  <sheetProtection algorithmName="SHA-512" hashValue="bszwFt6TnUNFDCdEJUyCXFHeoveFriWkKxAyuTdPXU6oWVM1yyIp/LB3+JD6RFHW5N0NG/5F92BB/Hlvi/hOaQ==" saltValue="41OPyu1Csh/sdnsBfD9QKA=="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888</v>
      </c>
      <c r="B8" s="59">
        <f>VLOOKUP($A8,'Return Data'!$B$7:$R$2292,3,0)</f>
        <v>44942</v>
      </c>
      <c r="C8" s="60">
        <f>VLOOKUP($A8,'Return Data'!$B$7:$R$2292,4,0)</f>
        <v>348.74</v>
      </c>
      <c r="D8" s="60">
        <f>VLOOKUP($A8,'Return Data'!$B$7:$R$2292,10,0)</f>
        <v>3.4775</v>
      </c>
      <c r="E8" s="61">
        <f t="shared" ref="E8:E34" si="0">RANK(D8,D$8:D$34,0)</f>
        <v>13</v>
      </c>
      <c r="F8" s="60">
        <f>VLOOKUP($A8,'Return Data'!$B$7:$R$2292,11,0)</f>
        <v>10.598800000000001</v>
      </c>
      <c r="G8" s="61">
        <f t="shared" ref="G8:G34" si="1">RANK(F8,F$8:F$34,0)</f>
        <v>12</v>
      </c>
      <c r="H8" s="60">
        <f>VLOOKUP($A8,'Return Data'!$B$7:$R$2292,12,0)</f>
        <v>2.7065000000000001</v>
      </c>
      <c r="I8" s="61">
        <f t="shared" ref="I8:I34" si="2">RANK(H8,H$8:H$34,0)</f>
        <v>12</v>
      </c>
      <c r="J8" s="60">
        <f>VLOOKUP($A8,'Return Data'!$B$7:$R$2292,13,0)</f>
        <v>-1.9704999999999999</v>
      </c>
      <c r="K8" s="61">
        <f t="shared" ref="K8:K34" si="3">RANK(J8,J$8:J$34,0)</f>
        <v>10</v>
      </c>
      <c r="L8" s="60">
        <f>VLOOKUP($A8,'Return Data'!$B$7:$R$2292,17,0)</f>
        <v>12.371499999999999</v>
      </c>
      <c r="M8" s="61">
        <f t="shared" ref="M8:M34" si="4">RANK(L8,L$8:L$34,0)</f>
        <v>6</v>
      </c>
      <c r="N8" s="60">
        <f>VLOOKUP($A8,'Return Data'!$B$7:$R$2292,14,0)</f>
        <v>13.8544</v>
      </c>
      <c r="O8" s="61">
        <f t="shared" ref="O8:O34" si="5">RANK(N8,N$8:N$34,0)</f>
        <v>9</v>
      </c>
      <c r="P8" s="60">
        <f>VLOOKUP($A8,'Return Data'!$B$7:$R$2292,15,0)</f>
        <v>9.2189999999999994</v>
      </c>
      <c r="Q8" s="61">
        <f t="shared" ref="Q8:Q25" si="6">RANK(P8,P$8:P$34,0)</f>
        <v>17</v>
      </c>
      <c r="R8" s="60">
        <f>VLOOKUP($A8,'Return Data'!$B$7:$R$2292,16,0)</f>
        <v>19.023599999999998</v>
      </c>
      <c r="S8" s="62">
        <f t="shared" ref="S8:S34" si="7">RANK(R8,R$8:R$34,0)</f>
        <v>3</v>
      </c>
    </row>
    <row r="9" spans="1:20" x14ac:dyDescent="0.3">
      <c r="A9" s="58" t="s">
        <v>891</v>
      </c>
      <c r="B9" s="59">
        <f>VLOOKUP($A9,'Return Data'!$B$7:$R$2292,3,0)</f>
        <v>44942</v>
      </c>
      <c r="C9" s="60">
        <f>VLOOKUP($A9,'Return Data'!$B$7:$R$2292,4,0)</f>
        <v>42.59</v>
      </c>
      <c r="D9" s="60">
        <f>VLOOKUP($A9,'Return Data'!$B$7:$R$2292,10,0)</f>
        <v>-1.4804999999999999</v>
      </c>
      <c r="E9" s="61">
        <f t="shared" si="0"/>
        <v>27</v>
      </c>
      <c r="F9" s="60">
        <f>VLOOKUP($A9,'Return Data'!$B$7:$R$2292,11,0)</f>
        <v>5.7873999999999999</v>
      </c>
      <c r="G9" s="61">
        <f t="shared" si="1"/>
        <v>26</v>
      </c>
      <c r="H9" s="60">
        <f>VLOOKUP($A9,'Return Data'!$B$7:$R$2292,12,0)</f>
        <v>-4.3350999999999997</v>
      </c>
      <c r="I9" s="61">
        <f t="shared" si="2"/>
        <v>27</v>
      </c>
      <c r="J9" s="60">
        <f>VLOOKUP($A9,'Return Data'!$B$7:$R$2292,13,0)</f>
        <v>-11.4369</v>
      </c>
      <c r="K9" s="61">
        <f t="shared" si="3"/>
        <v>27</v>
      </c>
      <c r="L9" s="60">
        <f>VLOOKUP($A9,'Return Data'!$B$7:$R$2292,17,0)</f>
        <v>4.8174999999999999</v>
      </c>
      <c r="M9" s="61">
        <f t="shared" si="4"/>
        <v>26</v>
      </c>
      <c r="N9" s="60">
        <f>VLOOKUP($A9,'Return Data'!$B$7:$R$2292,14,0)</f>
        <v>9.3327000000000009</v>
      </c>
      <c r="O9" s="61">
        <f t="shared" si="5"/>
        <v>24</v>
      </c>
      <c r="P9" s="60">
        <f>VLOOKUP($A9,'Return Data'!$B$7:$R$2292,15,0)</f>
        <v>10.866899999999999</v>
      </c>
      <c r="Q9" s="61">
        <f t="shared" si="6"/>
        <v>3</v>
      </c>
      <c r="R9" s="60">
        <f>VLOOKUP($A9,'Return Data'!$B$7:$R$2292,16,0)</f>
        <v>11.7547</v>
      </c>
      <c r="S9" s="62">
        <f t="shared" si="7"/>
        <v>17</v>
      </c>
    </row>
    <row r="10" spans="1:20" x14ac:dyDescent="0.3">
      <c r="A10" s="58" t="s">
        <v>1943</v>
      </c>
      <c r="B10" s="59">
        <f>VLOOKUP($A10,'Return Data'!$B$7:$R$2292,3,0)</f>
        <v>44942</v>
      </c>
      <c r="C10" s="60">
        <f>VLOOKUP($A10,'Return Data'!$B$7:$R$2292,4,0)</f>
        <v>143.7373</v>
      </c>
      <c r="D10" s="60">
        <f>VLOOKUP($A10,'Return Data'!$B$7:$R$2292,10,0)</f>
        <v>3.6949000000000001</v>
      </c>
      <c r="E10" s="61">
        <f t="shared" si="0"/>
        <v>9</v>
      </c>
      <c r="F10" s="60">
        <f>VLOOKUP($A10,'Return Data'!$B$7:$R$2292,11,0)</f>
        <v>10.6823</v>
      </c>
      <c r="G10" s="61">
        <f t="shared" si="1"/>
        <v>10</v>
      </c>
      <c r="H10" s="60">
        <f>VLOOKUP($A10,'Return Data'!$B$7:$R$2292,12,0)</f>
        <v>3.3266</v>
      </c>
      <c r="I10" s="61">
        <f t="shared" si="2"/>
        <v>9</v>
      </c>
      <c r="J10" s="60">
        <f>VLOOKUP($A10,'Return Data'!$B$7:$R$2292,13,0)</f>
        <v>-1.4147000000000001</v>
      </c>
      <c r="K10" s="61">
        <f t="shared" si="3"/>
        <v>7</v>
      </c>
      <c r="L10" s="60">
        <f>VLOOKUP($A10,'Return Data'!$B$7:$R$2292,17,0)</f>
        <v>10.629799999999999</v>
      </c>
      <c r="M10" s="61">
        <f t="shared" si="4"/>
        <v>14</v>
      </c>
      <c r="N10" s="60">
        <f>VLOOKUP($A10,'Return Data'!$B$7:$R$2292,14,0)</f>
        <v>12.9674</v>
      </c>
      <c r="O10" s="61">
        <f t="shared" si="5"/>
        <v>15</v>
      </c>
      <c r="P10" s="60">
        <f>VLOOKUP($A10,'Return Data'!$B$7:$R$2292,15,0)</f>
        <v>10.3072</v>
      </c>
      <c r="Q10" s="61">
        <f t="shared" si="6"/>
        <v>7</v>
      </c>
      <c r="R10" s="60">
        <f>VLOOKUP($A10,'Return Data'!$B$7:$R$2292,16,0)</f>
        <v>15.655200000000001</v>
      </c>
      <c r="S10" s="62">
        <f t="shared" si="7"/>
        <v>9</v>
      </c>
    </row>
    <row r="11" spans="1:20" x14ac:dyDescent="0.3">
      <c r="A11" s="58" t="s">
        <v>895</v>
      </c>
      <c r="B11" s="59">
        <f>VLOOKUP($A11,'Return Data'!$B$7:$R$2292,3,0)</f>
        <v>44942</v>
      </c>
      <c r="C11" s="60">
        <f>VLOOKUP($A11,'Return Data'!$B$7:$R$2292,4,0)</f>
        <v>41.54</v>
      </c>
      <c r="D11" s="60">
        <f>VLOOKUP($A11,'Return Data'!$B$7:$R$2292,10,0)</f>
        <v>2.6692999999999998</v>
      </c>
      <c r="E11" s="61">
        <f t="shared" si="0"/>
        <v>18</v>
      </c>
      <c r="F11" s="60">
        <f>VLOOKUP($A11,'Return Data'!$B$7:$R$2292,11,0)</f>
        <v>9.6331000000000007</v>
      </c>
      <c r="G11" s="61">
        <f t="shared" si="1"/>
        <v>16</v>
      </c>
      <c r="H11" s="60">
        <f>VLOOKUP($A11,'Return Data'!$B$7:$R$2292,12,0)</f>
        <v>1.9886999999999999</v>
      </c>
      <c r="I11" s="61">
        <f t="shared" si="2"/>
        <v>14</v>
      </c>
      <c r="J11" s="60">
        <f>VLOOKUP($A11,'Return Data'!$B$7:$R$2292,13,0)</f>
        <v>-4.5277000000000003</v>
      </c>
      <c r="K11" s="61">
        <f t="shared" si="3"/>
        <v>19</v>
      </c>
      <c r="L11" s="60">
        <f>VLOOKUP($A11,'Return Data'!$B$7:$R$2292,17,0)</f>
        <v>9.9545999999999992</v>
      </c>
      <c r="M11" s="61">
        <f t="shared" si="4"/>
        <v>18</v>
      </c>
      <c r="N11" s="60">
        <f>VLOOKUP($A11,'Return Data'!$B$7:$R$2292,14,0)</f>
        <v>14.2698</v>
      </c>
      <c r="O11" s="61">
        <f t="shared" si="5"/>
        <v>5</v>
      </c>
      <c r="P11" s="60">
        <f>VLOOKUP($A11,'Return Data'!$B$7:$R$2292,15,0)</f>
        <v>12.6906</v>
      </c>
      <c r="Q11" s="61">
        <f t="shared" si="6"/>
        <v>1</v>
      </c>
      <c r="R11" s="60">
        <f>VLOOKUP($A11,'Return Data'!$B$7:$R$2292,16,0)</f>
        <v>12.152799999999999</v>
      </c>
      <c r="S11" s="62">
        <f t="shared" si="7"/>
        <v>16</v>
      </c>
    </row>
    <row r="12" spans="1:20" x14ac:dyDescent="0.3">
      <c r="A12" s="58" t="s">
        <v>897</v>
      </c>
      <c r="B12" s="59">
        <f>VLOOKUP($A12,'Return Data'!$B$7:$R$2292,3,0)</f>
        <v>44942</v>
      </c>
      <c r="C12" s="60">
        <f>VLOOKUP($A12,'Return Data'!$B$7:$R$2292,4,0)</f>
        <v>294.38499999999999</v>
      </c>
      <c r="D12" s="60">
        <f>VLOOKUP($A12,'Return Data'!$B$7:$R$2292,10,0)</f>
        <v>3.5596999999999999</v>
      </c>
      <c r="E12" s="61">
        <f t="shared" si="0"/>
        <v>11</v>
      </c>
      <c r="F12" s="60">
        <f>VLOOKUP($A12,'Return Data'!$B$7:$R$2292,11,0)</f>
        <v>10.8377</v>
      </c>
      <c r="G12" s="61">
        <f t="shared" si="1"/>
        <v>9</v>
      </c>
      <c r="H12" s="60">
        <f>VLOOKUP($A12,'Return Data'!$B$7:$R$2292,12,0)</f>
        <v>4.7092999999999998</v>
      </c>
      <c r="I12" s="61">
        <f t="shared" si="2"/>
        <v>4</v>
      </c>
      <c r="J12" s="60">
        <f>VLOOKUP($A12,'Return Data'!$B$7:$R$2292,13,0)</f>
        <v>-2.2938000000000001</v>
      </c>
      <c r="K12" s="61">
        <f t="shared" si="3"/>
        <v>12</v>
      </c>
      <c r="L12" s="60">
        <f>VLOOKUP($A12,'Return Data'!$B$7:$R$2292,17,0)</f>
        <v>8.3082999999999991</v>
      </c>
      <c r="M12" s="61">
        <f t="shared" si="4"/>
        <v>25</v>
      </c>
      <c r="N12" s="60">
        <f>VLOOKUP($A12,'Return Data'!$B$7:$R$2292,14,0)</f>
        <v>8.6651000000000007</v>
      </c>
      <c r="O12" s="61">
        <f t="shared" si="5"/>
        <v>26</v>
      </c>
      <c r="P12" s="60">
        <f>VLOOKUP($A12,'Return Data'!$B$7:$R$2292,15,0)</f>
        <v>7.6764999999999999</v>
      </c>
      <c r="Q12" s="61">
        <f t="shared" si="6"/>
        <v>23</v>
      </c>
      <c r="R12" s="60">
        <f>VLOOKUP($A12,'Return Data'!$B$7:$R$2292,16,0)</f>
        <v>18.558299999999999</v>
      </c>
      <c r="S12" s="62">
        <f t="shared" si="7"/>
        <v>7</v>
      </c>
    </row>
    <row r="13" spans="1:20" x14ac:dyDescent="0.3">
      <c r="A13" s="58" t="s">
        <v>1977</v>
      </c>
      <c r="B13" s="59">
        <f>VLOOKUP($A13,'Return Data'!$B$7:$R$2292,3,0)</f>
        <v>44942</v>
      </c>
      <c r="C13" s="60">
        <f>VLOOKUP($A13,'Return Data'!$B$7:$R$2292,4,0)</f>
        <v>55.88</v>
      </c>
      <c r="D13" s="60">
        <f>VLOOKUP($A13,'Return Data'!$B$7:$R$2292,10,0)</f>
        <v>3.8083</v>
      </c>
      <c r="E13" s="61">
        <f t="shared" si="0"/>
        <v>7</v>
      </c>
      <c r="F13" s="60">
        <f>VLOOKUP($A13,'Return Data'!$B$7:$R$2292,11,0)</f>
        <v>12.2088</v>
      </c>
      <c r="G13" s="61">
        <f t="shared" si="1"/>
        <v>4</v>
      </c>
      <c r="H13" s="60">
        <f>VLOOKUP($A13,'Return Data'!$B$7:$R$2292,12,0)</f>
        <v>3.1566999999999998</v>
      </c>
      <c r="I13" s="61">
        <f t="shared" si="2"/>
        <v>10</v>
      </c>
      <c r="J13" s="60">
        <f>VLOOKUP($A13,'Return Data'!$B$7:$R$2292,13,0)</f>
        <v>-1.6890000000000001</v>
      </c>
      <c r="K13" s="61">
        <f t="shared" si="3"/>
        <v>9</v>
      </c>
      <c r="L13" s="60">
        <f>VLOOKUP($A13,'Return Data'!$B$7:$R$2292,17,0)</f>
        <v>10.7448</v>
      </c>
      <c r="M13" s="61">
        <f t="shared" si="4"/>
        <v>13</v>
      </c>
      <c r="N13" s="60">
        <f>VLOOKUP($A13,'Return Data'!$B$7:$R$2292,14,0)</f>
        <v>13.121499999999999</v>
      </c>
      <c r="O13" s="61">
        <f t="shared" si="5"/>
        <v>13</v>
      </c>
      <c r="P13" s="60">
        <f>VLOOKUP($A13,'Return Data'!$B$7:$R$2292,15,0)</f>
        <v>10.7227</v>
      </c>
      <c r="Q13" s="61">
        <f t="shared" si="6"/>
        <v>5</v>
      </c>
      <c r="R13" s="60">
        <f>VLOOKUP($A13,'Return Data'!$B$7:$R$2292,16,0)</f>
        <v>13.414899999999999</v>
      </c>
      <c r="S13" s="62">
        <f t="shared" si="7"/>
        <v>13</v>
      </c>
    </row>
    <row r="14" spans="1:20" x14ac:dyDescent="0.3">
      <c r="A14" s="58" t="s">
        <v>899</v>
      </c>
      <c r="B14" s="59">
        <f>VLOOKUP($A14,'Return Data'!$B$7:$R$2292,3,0)</f>
        <v>44942</v>
      </c>
      <c r="C14" s="60">
        <f>VLOOKUP($A14,'Return Data'!$B$7:$R$2292,4,0)</f>
        <v>1658.04800338983</v>
      </c>
      <c r="D14" s="60">
        <f>VLOOKUP($A14,'Return Data'!$B$7:$R$2292,10,0)</f>
        <v>3.0706000000000002</v>
      </c>
      <c r="E14" s="61">
        <f t="shared" si="0"/>
        <v>15</v>
      </c>
      <c r="F14" s="60">
        <f>VLOOKUP($A14,'Return Data'!$B$7:$R$2292,11,0)</f>
        <v>7.3114999999999997</v>
      </c>
      <c r="G14" s="61">
        <f t="shared" si="1"/>
        <v>24</v>
      </c>
      <c r="H14" s="60">
        <f>VLOOKUP($A14,'Return Data'!$B$7:$R$2292,12,0)</f>
        <v>0.5766</v>
      </c>
      <c r="I14" s="61">
        <f t="shared" si="2"/>
        <v>21</v>
      </c>
      <c r="J14" s="60">
        <f>VLOOKUP($A14,'Return Data'!$B$7:$R$2292,13,0)</f>
        <v>-6.3949999999999996</v>
      </c>
      <c r="K14" s="61">
        <f t="shared" si="3"/>
        <v>22</v>
      </c>
      <c r="L14" s="60">
        <f>VLOOKUP($A14,'Return Data'!$B$7:$R$2292,17,0)</f>
        <v>10.135</v>
      </c>
      <c r="M14" s="61">
        <f t="shared" si="4"/>
        <v>16</v>
      </c>
      <c r="N14" s="60">
        <f>VLOOKUP($A14,'Return Data'!$B$7:$R$2292,14,0)</f>
        <v>12.979100000000001</v>
      </c>
      <c r="O14" s="61">
        <f t="shared" si="5"/>
        <v>14</v>
      </c>
      <c r="P14" s="60">
        <f>VLOOKUP($A14,'Return Data'!$B$7:$R$2292,15,0)</f>
        <v>8.0297000000000001</v>
      </c>
      <c r="Q14" s="61">
        <f t="shared" si="6"/>
        <v>22</v>
      </c>
      <c r="R14" s="60">
        <f>VLOOKUP($A14,'Return Data'!$B$7:$R$2292,16,0)</f>
        <v>19.167100000000001</v>
      </c>
      <c r="S14" s="62">
        <f t="shared" si="7"/>
        <v>1</v>
      </c>
    </row>
    <row r="15" spans="1:20" x14ac:dyDescent="0.3">
      <c r="A15" s="58" t="s">
        <v>901</v>
      </c>
      <c r="B15" s="59">
        <f>VLOOKUP($A15,'Return Data'!$B$7:$R$2292,3,0)</f>
        <v>44942</v>
      </c>
      <c r="C15" s="60">
        <f>VLOOKUP($A15,'Return Data'!$B$7:$R$2292,4,0)</f>
        <v>920.61069243243401</v>
      </c>
      <c r="D15" s="60">
        <f>VLOOKUP($A15,'Return Data'!$B$7:$R$2292,10,0)</f>
        <v>5.8520000000000003</v>
      </c>
      <c r="E15" s="61">
        <f t="shared" si="0"/>
        <v>1</v>
      </c>
      <c r="F15" s="60">
        <f>VLOOKUP($A15,'Return Data'!$B$7:$R$2292,11,0)</f>
        <v>13.550599999999999</v>
      </c>
      <c r="G15" s="61">
        <f t="shared" si="1"/>
        <v>2</v>
      </c>
      <c r="H15" s="60">
        <f>VLOOKUP($A15,'Return Data'!$B$7:$R$2292,12,0)</f>
        <v>6.1760999999999999</v>
      </c>
      <c r="I15" s="61">
        <f t="shared" si="2"/>
        <v>2</v>
      </c>
      <c r="J15" s="60">
        <f>VLOOKUP($A15,'Return Data'!$B$7:$R$2292,13,0)</f>
        <v>4.3106999999999998</v>
      </c>
      <c r="K15" s="61">
        <f t="shared" si="3"/>
        <v>2</v>
      </c>
      <c r="L15" s="60">
        <f>VLOOKUP($A15,'Return Data'!$B$7:$R$2292,17,0)</f>
        <v>15.626200000000001</v>
      </c>
      <c r="M15" s="61">
        <f t="shared" si="4"/>
        <v>2</v>
      </c>
      <c r="N15" s="60">
        <f>VLOOKUP($A15,'Return Data'!$B$7:$R$2292,14,0)</f>
        <v>14.122400000000001</v>
      </c>
      <c r="O15" s="61">
        <f t="shared" si="5"/>
        <v>7</v>
      </c>
      <c r="P15" s="60">
        <f>VLOOKUP($A15,'Return Data'!$B$7:$R$2292,15,0)</f>
        <v>9.8095999999999997</v>
      </c>
      <c r="Q15" s="61">
        <f t="shared" si="6"/>
        <v>12</v>
      </c>
      <c r="R15" s="60">
        <f>VLOOKUP($A15,'Return Data'!$B$7:$R$2292,16,0)</f>
        <v>18.695799999999998</v>
      </c>
      <c r="S15" s="62">
        <f t="shared" si="7"/>
        <v>6</v>
      </c>
    </row>
    <row r="16" spans="1:20" x14ac:dyDescent="0.3">
      <c r="A16" t="s">
        <v>2033</v>
      </c>
      <c r="B16" s="59">
        <f>VLOOKUP($A16,'Return Data'!$B$7:$R$2292,3,0)</f>
        <v>44942</v>
      </c>
      <c r="C16" s="60">
        <f>VLOOKUP($A16,'Return Data'!$B$7:$R$2292,4,0)</f>
        <v>317.7473</v>
      </c>
      <c r="D16" s="60">
        <f>VLOOKUP($A16,'Return Data'!$B$7:$R$2292,10,0)</f>
        <v>2.6032999999999999</v>
      </c>
      <c r="E16" s="61">
        <f t="shared" si="0"/>
        <v>19</v>
      </c>
      <c r="F16" s="60">
        <f>VLOOKUP($A16,'Return Data'!$B$7:$R$2292,11,0)</f>
        <v>9.2333999999999996</v>
      </c>
      <c r="G16" s="61">
        <f t="shared" si="1"/>
        <v>19</v>
      </c>
      <c r="H16" s="60">
        <f>VLOOKUP($A16,'Return Data'!$B$7:$R$2292,12,0)</f>
        <v>1.7310000000000001</v>
      </c>
      <c r="I16" s="61">
        <f t="shared" si="2"/>
        <v>15</v>
      </c>
      <c r="J16" s="60">
        <f>VLOOKUP($A16,'Return Data'!$B$7:$R$2292,13,0)</f>
        <v>-5.3308999999999997</v>
      </c>
      <c r="K16" s="61">
        <f t="shared" si="3"/>
        <v>21</v>
      </c>
      <c r="L16" s="60">
        <f>VLOOKUP($A16,'Return Data'!$B$7:$R$2292,17,0)</f>
        <v>8.4162999999999997</v>
      </c>
      <c r="M16" s="61">
        <f t="shared" si="4"/>
        <v>23</v>
      </c>
      <c r="N16" s="60">
        <f>VLOOKUP($A16,'Return Data'!$B$7:$R$2292,14,0)</f>
        <v>11.234400000000001</v>
      </c>
      <c r="O16" s="61">
        <f t="shared" si="5"/>
        <v>20</v>
      </c>
      <c r="P16" s="60">
        <f>VLOOKUP($A16,'Return Data'!$B$7:$R$2292,15,0)</f>
        <v>9.0853999999999999</v>
      </c>
      <c r="Q16" s="61">
        <f t="shared" si="6"/>
        <v>19</v>
      </c>
      <c r="R16" s="60">
        <f>VLOOKUP($A16,'Return Data'!$B$7:$R$2292,16,0)</f>
        <v>18.761199999999999</v>
      </c>
      <c r="S16" s="62">
        <f t="shared" si="7"/>
        <v>5</v>
      </c>
    </row>
    <row r="17" spans="1:19" x14ac:dyDescent="0.3">
      <c r="A17" s="58" t="s">
        <v>903</v>
      </c>
      <c r="B17" s="59">
        <f>VLOOKUP($A17,'Return Data'!$B$7:$R$2292,3,0)</f>
        <v>44942</v>
      </c>
      <c r="C17" s="60">
        <f>VLOOKUP($A17,'Return Data'!$B$7:$R$2292,4,0)</f>
        <v>69.27</v>
      </c>
      <c r="D17" s="60">
        <f>VLOOKUP($A17,'Return Data'!$B$7:$R$2292,10,0)</f>
        <v>4.9227999999999996</v>
      </c>
      <c r="E17" s="61">
        <f t="shared" si="0"/>
        <v>3</v>
      </c>
      <c r="F17" s="60">
        <f>VLOOKUP($A17,'Return Data'!$B$7:$R$2292,11,0)</f>
        <v>12.5061</v>
      </c>
      <c r="G17" s="61">
        <f t="shared" si="1"/>
        <v>3</v>
      </c>
      <c r="H17" s="60">
        <f>VLOOKUP($A17,'Return Data'!$B$7:$R$2292,12,0)</f>
        <v>4.8750999999999998</v>
      </c>
      <c r="I17" s="61">
        <f t="shared" si="2"/>
        <v>3</v>
      </c>
      <c r="J17" s="60">
        <f>VLOOKUP($A17,'Return Data'!$B$7:$R$2292,13,0)</f>
        <v>1.2719</v>
      </c>
      <c r="K17" s="61">
        <f t="shared" si="3"/>
        <v>3</v>
      </c>
      <c r="L17" s="60">
        <f>VLOOKUP($A17,'Return Data'!$B$7:$R$2292,17,0)</f>
        <v>14.583399999999999</v>
      </c>
      <c r="M17" s="61">
        <f t="shared" si="4"/>
        <v>3</v>
      </c>
      <c r="N17" s="60">
        <f>VLOOKUP($A17,'Return Data'!$B$7:$R$2292,14,0)</f>
        <v>15.269399999999999</v>
      </c>
      <c r="O17" s="61">
        <f t="shared" si="5"/>
        <v>1</v>
      </c>
      <c r="P17" s="60">
        <f>VLOOKUP($A17,'Return Data'!$B$7:$R$2292,15,0)</f>
        <v>11.0198</v>
      </c>
      <c r="Q17" s="61">
        <f t="shared" si="6"/>
        <v>2</v>
      </c>
      <c r="R17" s="60">
        <f>VLOOKUP($A17,'Return Data'!$B$7:$R$2292,16,0)</f>
        <v>14.1129</v>
      </c>
      <c r="S17" s="62">
        <f t="shared" si="7"/>
        <v>11</v>
      </c>
    </row>
    <row r="18" spans="1:19" x14ac:dyDescent="0.3">
      <c r="A18" s="58" t="s">
        <v>905</v>
      </c>
      <c r="B18" s="59">
        <f>VLOOKUP($A18,'Return Data'!$B$7:$R$2292,3,0)</f>
        <v>44942</v>
      </c>
      <c r="C18" s="60">
        <f>VLOOKUP($A18,'Return Data'!$B$7:$R$2292,4,0)</f>
        <v>40.1</v>
      </c>
      <c r="D18" s="60">
        <f>VLOOKUP($A18,'Return Data'!$B$7:$R$2292,10,0)</f>
        <v>2.4788999999999999</v>
      </c>
      <c r="E18" s="61">
        <f t="shared" si="0"/>
        <v>20</v>
      </c>
      <c r="F18" s="60">
        <f>VLOOKUP($A18,'Return Data'!$B$7:$R$2292,11,0)</f>
        <v>10.988099999999999</v>
      </c>
      <c r="G18" s="61">
        <f t="shared" si="1"/>
        <v>8</v>
      </c>
      <c r="H18" s="60">
        <f>VLOOKUP($A18,'Return Data'!$B$7:$R$2292,12,0)</f>
        <v>1.6476999999999999</v>
      </c>
      <c r="I18" s="61">
        <f t="shared" si="2"/>
        <v>16</v>
      </c>
      <c r="J18" s="60">
        <f>VLOOKUP($A18,'Return Data'!$B$7:$R$2292,13,0)</f>
        <v>-3.1635</v>
      </c>
      <c r="K18" s="61">
        <f t="shared" si="3"/>
        <v>16</v>
      </c>
      <c r="L18" s="60">
        <f>VLOOKUP($A18,'Return Data'!$B$7:$R$2292,17,0)</f>
        <v>13.842700000000001</v>
      </c>
      <c r="M18" s="61">
        <f t="shared" si="4"/>
        <v>4</v>
      </c>
      <c r="N18" s="60">
        <f>VLOOKUP($A18,'Return Data'!$B$7:$R$2292,14,0)</f>
        <v>15.1257</v>
      </c>
      <c r="O18" s="61">
        <f t="shared" si="5"/>
        <v>2</v>
      </c>
      <c r="P18" s="60">
        <f>VLOOKUP($A18,'Return Data'!$B$7:$R$2292,15,0)</f>
        <v>10.395</v>
      </c>
      <c r="Q18" s="61">
        <f t="shared" si="6"/>
        <v>6</v>
      </c>
      <c r="R18" s="60">
        <f>VLOOKUP($A18,'Return Data'!$B$7:$R$2292,16,0)</f>
        <v>13.8878</v>
      </c>
      <c r="S18" s="62">
        <f t="shared" si="7"/>
        <v>12</v>
      </c>
    </row>
    <row r="19" spans="1:19" x14ac:dyDescent="0.3">
      <c r="A19" s="58" t="s">
        <v>908</v>
      </c>
      <c r="B19" s="59">
        <f>VLOOKUP($A19,'Return Data'!$B$7:$R$2292,3,0)</f>
        <v>44942</v>
      </c>
      <c r="C19" s="60">
        <f>VLOOKUP($A19,'Return Data'!$B$7:$R$2292,4,0)</f>
        <v>48.865000000000002</v>
      </c>
      <c r="D19" s="60">
        <f>VLOOKUP($A19,'Return Data'!$B$7:$R$2292,10,0)</f>
        <v>0.91069999999999995</v>
      </c>
      <c r="E19" s="61">
        <f t="shared" si="0"/>
        <v>24</v>
      </c>
      <c r="F19" s="60">
        <f>VLOOKUP($A19,'Return Data'!$B$7:$R$2292,11,0)</f>
        <v>7.4664999999999999</v>
      </c>
      <c r="G19" s="61">
        <f t="shared" si="1"/>
        <v>23</v>
      </c>
      <c r="H19" s="60">
        <f>VLOOKUP($A19,'Return Data'!$B$7:$R$2292,12,0)</f>
        <v>-0.78169999999999995</v>
      </c>
      <c r="I19" s="61">
        <f t="shared" si="2"/>
        <v>23</v>
      </c>
      <c r="J19" s="60">
        <f>VLOOKUP($A19,'Return Data'!$B$7:$R$2292,13,0)</f>
        <v>-7.2417999999999996</v>
      </c>
      <c r="K19" s="61">
        <f t="shared" si="3"/>
        <v>24</v>
      </c>
      <c r="L19" s="60">
        <f>VLOOKUP($A19,'Return Data'!$B$7:$R$2292,17,0)</f>
        <v>8.5122</v>
      </c>
      <c r="M19" s="61">
        <f t="shared" si="4"/>
        <v>22</v>
      </c>
      <c r="N19" s="60">
        <f>VLOOKUP($A19,'Return Data'!$B$7:$R$2292,14,0)</f>
        <v>12.107900000000001</v>
      </c>
      <c r="O19" s="61">
        <f t="shared" si="5"/>
        <v>19</v>
      </c>
      <c r="P19" s="60">
        <f>VLOOKUP($A19,'Return Data'!$B$7:$R$2292,15,0)</f>
        <v>8.6004000000000005</v>
      </c>
      <c r="Q19" s="61">
        <f t="shared" si="6"/>
        <v>20</v>
      </c>
      <c r="R19" s="60">
        <f>VLOOKUP($A19,'Return Data'!$B$7:$R$2292,16,0)</f>
        <v>10.0183</v>
      </c>
      <c r="S19" s="62">
        <f t="shared" si="7"/>
        <v>22</v>
      </c>
    </row>
    <row r="20" spans="1:19" x14ac:dyDescent="0.3">
      <c r="A20" s="58" t="s">
        <v>1840</v>
      </c>
      <c r="B20" s="59">
        <f>VLOOKUP($A20,'Return Data'!$B$7:$R$2292,3,0)</f>
        <v>44942</v>
      </c>
      <c r="C20" s="60">
        <f>VLOOKUP($A20,'Return Data'!$B$7:$R$2292,4,0)</f>
        <v>29.55</v>
      </c>
      <c r="D20" s="60">
        <f>VLOOKUP($A20,'Return Data'!$B$7:$R$2292,10,0)</f>
        <v>3.7570000000000001</v>
      </c>
      <c r="E20" s="61">
        <f t="shared" si="0"/>
        <v>8</v>
      </c>
      <c r="F20" s="60">
        <f>VLOOKUP($A20,'Return Data'!$B$7:$R$2292,11,0)</f>
        <v>10.6327</v>
      </c>
      <c r="G20" s="61">
        <f t="shared" si="1"/>
        <v>11</v>
      </c>
      <c r="H20" s="60">
        <f>VLOOKUP($A20,'Return Data'!$B$7:$R$2292,12,0)</f>
        <v>3.4302000000000001</v>
      </c>
      <c r="I20" s="61">
        <f t="shared" si="2"/>
        <v>8</v>
      </c>
      <c r="J20" s="60">
        <f>VLOOKUP($A20,'Return Data'!$B$7:$R$2292,13,0)</f>
        <v>-2.4108000000000001</v>
      </c>
      <c r="K20" s="61">
        <f t="shared" si="3"/>
        <v>13</v>
      </c>
      <c r="L20" s="60">
        <f>VLOOKUP($A20,'Return Data'!$B$7:$R$2292,17,0)</f>
        <v>9.2323000000000004</v>
      </c>
      <c r="M20" s="61">
        <f t="shared" si="4"/>
        <v>20</v>
      </c>
      <c r="N20" s="60">
        <f>VLOOKUP($A20,'Return Data'!$B$7:$R$2292,14,0)</f>
        <v>8.9405999999999999</v>
      </c>
      <c r="O20" s="61">
        <f t="shared" si="5"/>
        <v>25</v>
      </c>
      <c r="P20" s="60">
        <f>VLOOKUP($A20,'Return Data'!$B$7:$R$2292,15,0)</f>
        <v>7.5514999999999999</v>
      </c>
      <c r="Q20" s="61">
        <f t="shared" si="6"/>
        <v>24</v>
      </c>
      <c r="R20" s="60">
        <f>VLOOKUP($A20,'Return Data'!$B$7:$R$2292,16,0)</f>
        <v>10.411300000000001</v>
      </c>
      <c r="S20" s="62">
        <f t="shared" si="7"/>
        <v>21</v>
      </c>
    </row>
    <row r="21" spans="1:19" x14ac:dyDescent="0.3">
      <c r="A21" s="58" t="s">
        <v>910</v>
      </c>
      <c r="B21" s="59">
        <f>VLOOKUP($A21,'Return Data'!$B$7:$R$2292,3,0)</f>
        <v>44942</v>
      </c>
      <c r="C21" s="60">
        <f>VLOOKUP($A21,'Return Data'!$B$7:$R$2292,4,0)</f>
        <v>43.09</v>
      </c>
      <c r="D21" s="60">
        <f>VLOOKUP($A21,'Return Data'!$B$7:$R$2292,10,0)</f>
        <v>0.98429999999999995</v>
      </c>
      <c r="E21" s="61">
        <f t="shared" si="0"/>
        <v>23</v>
      </c>
      <c r="F21" s="60">
        <f>VLOOKUP($A21,'Return Data'!$B$7:$R$2292,11,0)</f>
        <v>7.1890999999999998</v>
      </c>
      <c r="G21" s="61">
        <f t="shared" si="1"/>
        <v>25</v>
      </c>
      <c r="H21" s="60">
        <f>VLOOKUP($A21,'Return Data'!$B$7:$R$2292,12,0)</f>
        <v>-1.2150000000000001</v>
      </c>
      <c r="I21" s="61">
        <f t="shared" si="2"/>
        <v>26</v>
      </c>
      <c r="J21" s="60">
        <f>VLOOKUP($A21,'Return Data'!$B$7:$R$2292,13,0)</f>
        <v>-8.8234999999999992</v>
      </c>
      <c r="K21" s="61">
        <f t="shared" si="3"/>
        <v>26</v>
      </c>
      <c r="L21" s="60">
        <f>VLOOKUP($A21,'Return Data'!$B$7:$R$2292,17,0)</f>
        <v>11.0997</v>
      </c>
      <c r="M21" s="61">
        <f t="shared" si="4"/>
        <v>11</v>
      </c>
      <c r="N21" s="60">
        <f>VLOOKUP($A21,'Return Data'!$B$7:$R$2292,14,0)</f>
        <v>12.123200000000001</v>
      </c>
      <c r="O21" s="61">
        <f t="shared" si="5"/>
        <v>18</v>
      </c>
      <c r="P21" s="60">
        <f>VLOOKUP($A21,'Return Data'!$B$7:$R$2292,15,0)</f>
        <v>9.4562000000000008</v>
      </c>
      <c r="Q21" s="61">
        <f t="shared" si="6"/>
        <v>14</v>
      </c>
      <c r="R21" s="60">
        <f>VLOOKUP($A21,'Return Data'!$B$7:$R$2292,16,0)</f>
        <v>11.5047</v>
      </c>
      <c r="S21" s="62">
        <f t="shared" si="7"/>
        <v>19</v>
      </c>
    </row>
    <row r="22" spans="1:19" x14ac:dyDescent="0.3">
      <c r="A22" s="58" t="s">
        <v>1957</v>
      </c>
      <c r="B22" s="59">
        <f>VLOOKUP($A22,'Return Data'!$B$7:$R$2292,3,0)</f>
        <v>44942</v>
      </c>
      <c r="C22" s="60">
        <f>VLOOKUP($A22,'Return Data'!$B$7:$R$2292,4,0)</f>
        <v>102.12309999999999</v>
      </c>
      <c r="D22" s="60">
        <f>VLOOKUP($A22,'Return Data'!$B$7:$R$2292,10,0)</f>
        <v>4.1036000000000001</v>
      </c>
      <c r="E22" s="61">
        <f t="shared" si="0"/>
        <v>5</v>
      </c>
      <c r="F22" s="60">
        <f>VLOOKUP($A22,'Return Data'!$B$7:$R$2292,11,0)</f>
        <v>11.888400000000001</v>
      </c>
      <c r="G22" s="61">
        <f t="shared" si="1"/>
        <v>6</v>
      </c>
      <c r="H22" s="60">
        <f>VLOOKUP($A22,'Return Data'!$B$7:$R$2292,12,0)</f>
        <v>4.1738</v>
      </c>
      <c r="I22" s="61">
        <f t="shared" si="2"/>
        <v>6</v>
      </c>
      <c r="J22" s="60">
        <f>VLOOKUP($A22,'Return Data'!$B$7:$R$2292,13,0)</f>
        <v>-1.4775</v>
      </c>
      <c r="K22" s="61">
        <f t="shared" si="3"/>
        <v>8</v>
      </c>
      <c r="L22" s="60">
        <f>VLOOKUP($A22,'Return Data'!$B$7:$R$2292,17,0)</f>
        <v>11.4513</v>
      </c>
      <c r="M22" s="61">
        <f t="shared" si="4"/>
        <v>10</v>
      </c>
      <c r="N22" s="60">
        <f>VLOOKUP($A22,'Return Data'!$B$7:$R$2292,14,0)</f>
        <v>14.1271</v>
      </c>
      <c r="O22" s="61">
        <f t="shared" si="5"/>
        <v>6</v>
      </c>
      <c r="P22" s="60">
        <f>VLOOKUP($A22,'Return Data'!$B$7:$R$2292,15,0)</f>
        <v>9.3762000000000008</v>
      </c>
      <c r="Q22" s="61">
        <f t="shared" si="6"/>
        <v>16</v>
      </c>
      <c r="R22" s="60">
        <f>VLOOKUP($A22,'Return Data'!$B$7:$R$2292,16,0)</f>
        <v>8.7129999999999992</v>
      </c>
      <c r="S22" s="62">
        <f t="shared" si="7"/>
        <v>26</v>
      </c>
    </row>
    <row r="23" spans="1:19" x14ac:dyDescent="0.3">
      <c r="A23" s="58" t="s">
        <v>1722</v>
      </c>
      <c r="B23" s="59">
        <f>VLOOKUP($A23,'Return Data'!$B$7:$R$2292,3,0)</f>
        <v>44942</v>
      </c>
      <c r="C23" s="60">
        <f>VLOOKUP($A23,'Return Data'!$B$7:$R$2292,4,0)</f>
        <v>380.65600000000001</v>
      </c>
      <c r="D23" s="60">
        <f>VLOOKUP($A23,'Return Data'!$B$7:$R$2292,10,0)</f>
        <v>3.6131000000000002</v>
      </c>
      <c r="E23" s="61">
        <f t="shared" si="0"/>
        <v>10</v>
      </c>
      <c r="F23" s="60">
        <f>VLOOKUP($A23,'Return Data'!$B$7:$R$2292,11,0)</f>
        <v>10.1617</v>
      </c>
      <c r="G23" s="61">
        <f t="shared" si="1"/>
        <v>14</v>
      </c>
      <c r="H23" s="60">
        <f>VLOOKUP($A23,'Return Data'!$B$7:$R$2292,12,0)</f>
        <v>3.0217000000000001</v>
      </c>
      <c r="I23" s="61">
        <f t="shared" si="2"/>
        <v>11</v>
      </c>
      <c r="J23" s="60">
        <f>VLOOKUP($A23,'Return Data'!$B$7:$R$2292,13,0)</f>
        <v>-2.7684000000000002</v>
      </c>
      <c r="K23" s="61">
        <f t="shared" si="3"/>
        <v>15</v>
      </c>
      <c r="L23" s="60">
        <f>VLOOKUP($A23,'Return Data'!$B$7:$R$2292,17,0)</f>
        <v>11.8171</v>
      </c>
      <c r="M23" s="61">
        <f t="shared" si="4"/>
        <v>8</v>
      </c>
      <c r="N23" s="60">
        <f>VLOOKUP($A23,'Return Data'!$B$7:$R$2292,14,0)</f>
        <v>13.891500000000001</v>
      </c>
      <c r="O23" s="61">
        <f t="shared" si="5"/>
        <v>8</v>
      </c>
      <c r="P23" s="60">
        <f>VLOOKUP($A23,'Return Data'!$B$7:$R$2292,15,0)</f>
        <v>10.7728</v>
      </c>
      <c r="Q23" s="61">
        <f t="shared" si="6"/>
        <v>4</v>
      </c>
      <c r="R23" s="60">
        <f>VLOOKUP($A23,'Return Data'!$B$7:$R$2292,16,0)</f>
        <v>18.8918</v>
      </c>
      <c r="S23" s="62">
        <f t="shared" si="7"/>
        <v>4</v>
      </c>
    </row>
    <row r="24" spans="1:19" x14ac:dyDescent="0.3">
      <c r="A24" s="58" t="s">
        <v>914</v>
      </c>
      <c r="B24" s="59">
        <f>VLOOKUP($A24,'Return Data'!$B$7:$R$2292,3,0)</f>
        <v>0</v>
      </c>
      <c r="C24" s="60">
        <f>VLOOKUP($A24,'Return Data'!$B$7:$R$2292,4,0)</f>
        <v>0</v>
      </c>
      <c r="D24" s="60">
        <f>VLOOKUP($A24,'Return Data'!$B$7:$R$2292,10,0)</f>
        <v>0</v>
      </c>
      <c r="E24" s="61">
        <f t="shared" si="0"/>
        <v>26</v>
      </c>
      <c r="F24" s="60">
        <f>VLOOKUP($A24,'Return Data'!$B$7:$R$2292,11,0)</f>
        <v>0</v>
      </c>
      <c r="G24" s="61">
        <f t="shared" si="1"/>
        <v>27</v>
      </c>
      <c r="H24" s="60">
        <f>VLOOKUP($A24,'Return Data'!$B$7:$R$2292,12,0)</f>
        <v>0</v>
      </c>
      <c r="I24" s="61">
        <f t="shared" si="2"/>
        <v>22</v>
      </c>
      <c r="J24" s="60">
        <f>VLOOKUP($A24,'Return Data'!$B$7:$R$2292,13,0)</f>
        <v>0</v>
      </c>
      <c r="K24" s="61">
        <f t="shared" si="3"/>
        <v>4</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1833</v>
      </c>
      <c r="B25" s="59">
        <f>VLOOKUP($A25,'Return Data'!$B$7:$R$2292,3,0)</f>
        <v>44942</v>
      </c>
      <c r="C25" s="60">
        <f>VLOOKUP($A25,'Return Data'!$B$7:$R$2292,4,0)</f>
        <v>44.448506740556397</v>
      </c>
      <c r="D25" s="60">
        <f>VLOOKUP($A25,'Return Data'!$B$7:$R$2292,10,0)</f>
        <v>1.7174</v>
      </c>
      <c r="E25" s="61">
        <f t="shared" si="0"/>
        <v>21</v>
      </c>
      <c r="F25" s="60">
        <f>VLOOKUP($A25,'Return Data'!$B$7:$R$2292,11,0)</f>
        <v>8.39</v>
      </c>
      <c r="G25" s="61">
        <f t="shared" si="1"/>
        <v>21</v>
      </c>
      <c r="H25" s="60">
        <f>VLOOKUP($A25,'Return Data'!$B$7:$R$2292,12,0)</f>
        <v>-1.1068</v>
      </c>
      <c r="I25" s="61">
        <f t="shared" si="2"/>
        <v>25</v>
      </c>
      <c r="J25" s="60">
        <f>VLOOKUP($A25,'Return Data'!$B$7:$R$2292,13,0)</f>
        <v>-6.9634999999999998</v>
      </c>
      <c r="K25" s="61">
        <f t="shared" si="3"/>
        <v>23</v>
      </c>
      <c r="L25" s="60">
        <f>VLOOKUP($A25,'Return Data'!$B$7:$R$2292,17,0)</f>
        <v>8.7297999999999991</v>
      </c>
      <c r="M25" s="61">
        <f t="shared" si="4"/>
        <v>21</v>
      </c>
      <c r="N25" s="60">
        <f>VLOOKUP($A25,'Return Data'!$B$7:$R$2292,14,0)</f>
        <v>10.167199999999999</v>
      </c>
      <c r="O25" s="61">
        <f t="shared" si="5"/>
        <v>23</v>
      </c>
      <c r="P25" s="60">
        <f>VLOOKUP($A25,'Return Data'!$B$7:$R$2292,15,0)</f>
        <v>9.5338999999999992</v>
      </c>
      <c r="Q25" s="61">
        <f t="shared" si="6"/>
        <v>13</v>
      </c>
      <c r="R25" s="60">
        <f>VLOOKUP($A25,'Return Data'!$B$7:$R$2292,16,0)</f>
        <v>9.9956999999999994</v>
      </c>
      <c r="S25" s="62">
        <f t="shared" si="7"/>
        <v>23</v>
      </c>
    </row>
    <row r="26" spans="1:19" x14ac:dyDescent="0.3">
      <c r="A26" s="58" t="s">
        <v>917</v>
      </c>
      <c r="B26" s="59">
        <f>VLOOKUP($A26,'Return Data'!$B$7:$R$2292,3,0)</f>
        <v>44942</v>
      </c>
      <c r="C26" s="60">
        <f>VLOOKUP($A26,'Return Data'!$B$7:$R$2292,4,0)</f>
        <v>15.782999999999999</v>
      </c>
      <c r="D26" s="60">
        <f>VLOOKUP($A26,'Return Data'!$B$7:$R$2292,10,0)</f>
        <v>2.9268000000000001</v>
      </c>
      <c r="E26" s="61">
        <f t="shared" si="0"/>
        <v>17</v>
      </c>
      <c r="F26" s="60">
        <f>VLOOKUP($A26,'Return Data'!$B$7:$R$2292,11,0)</f>
        <v>9.4855999999999998</v>
      </c>
      <c r="G26" s="61">
        <f t="shared" si="1"/>
        <v>17</v>
      </c>
      <c r="H26" s="60">
        <f>VLOOKUP($A26,'Return Data'!$B$7:$R$2292,12,0)</f>
        <v>0.68</v>
      </c>
      <c r="I26" s="61">
        <f t="shared" si="2"/>
        <v>20</v>
      </c>
      <c r="J26" s="60">
        <f>VLOOKUP($A26,'Return Data'!$B$7:$R$2292,13,0)</f>
        <v>-3.9660000000000002</v>
      </c>
      <c r="K26" s="61">
        <f t="shared" si="3"/>
        <v>18</v>
      </c>
      <c r="L26" s="60">
        <f>VLOOKUP($A26,'Return Data'!$B$7:$R$2292,17,0)</f>
        <v>11.582700000000001</v>
      </c>
      <c r="M26" s="61">
        <f t="shared" si="4"/>
        <v>9</v>
      </c>
      <c r="N26" s="60">
        <f>VLOOKUP($A26,'Return Data'!$B$7:$R$2292,14,0)</f>
        <v>13.1884</v>
      </c>
      <c r="O26" s="61">
        <f t="shared" si="5"/>
        <v>12</v>
      </c>
      <c r="P26" s="60"/>
      <c r="Q26" s="61"/>
      <c r="R26" s="60">
        <f>VLOOKUP($A26,'Return Data'!$B$7:$R$2292,16,0)</f>
        <v>12.605700000000001</v>
      </c>
      <c r="S26" s="62">
        <f t="shared" si="7"/>
        <v>15</v>
      </c>
    </row>
    <row r="27" spans="1:19" x14ac:dyDescent="0.3">
      <c r="A27" s="58" t="s">
        <v>919</v>
      </c>
      <c r="B27" s="59">
        <f>VLOOKUP($A27,'Return Data'!$B$7:$R$2292,3,0)</f>
        <v>44942</v>
      </c>
      <c r="C27" s="60">
        <f>VLOOKUP($A27,'Return Data'!$B$7:$R$2292,4,0)</f>
        <v>79.298000000000002</v>
      </c>
      <c r="D27" s="60">
        <f>VLOOKUP($A27,'Return Data'!$B$7:$R$2292,10,0)</f>
        <v>2.9923999999999999</v>
      </c>
      <c r="E27" s="61">
        <f t="shared" si="0"/>
        <v>16</v>
      </c>
      <c r="F27" s="60">
        <f>VLOOKUP($A27,'Return Data'!$B$7:$R$2292,11,0)</f>
        <v>9.0022000000000002</v>
      </c>
      <c r="G27" s="61">
        <f t="shared" si="1"/>
        <v>20</v>
      </c>
      <c r="H27" s="60">
        <f>VLOOKUP($A27,'Return Data'!$B$7:$R$2292,12,0)</f>
        <v>1.4235</v>
      </c>
      <c r="I27" s="61">
        <f t="shared" si="2"/>
        <v>17</v>
      </c>
      <c r="J27" s="60">
        <f>VLOOKUP($A27,'Return Data'!$B$7:$R$2292,13,0)</f>
        <v>-3.8136000000000001</v>
      </c>
      <c r="K27" s="61">
        <f t="shared" si="3"/>
        <v>17</v>
      </c>
      <c r="L27" s="60">
        <f>VLOOKUP($A27,'Return Data'!$B$7:$R$2292,17,0)</f>
        <v>11.0307</v>
      </c>
      <c r="M27" s="61">
        <f t="shared" si="4"/>
        <v>12</v>
      </c>
      <c r="N27" s="60">
        <f>VLOOKUP($A27,'Return Data'!$B$7:$R$2292,14,0)</f>
        <v>12.8293</v>
      </c>
      <c r="O27" s="61">
        <f t="shared" si="5"/>
        <v>16</v>
      </c>
      <c r="P27" s="60">
        <f>VLOOKUP($A27,'Return Data'!$B$7:$R$2292,15,0)</f>
        <v>10.112399999999999</v>
      </c>
      <c r="Q27" s="61">
        <f t="shared" ref="Q27:Q34" si="8">RANK(P27,P$8:P$34,0)</f>
        <v>11</v>
      </c>
      <c r="R27" s="60">
        <f>VLOOKUP($A27,'Return Data'!$B$7:$R$2292,16,0)</f>
        <v>15.0227</v>
      </c>
      <c r="S27" s="62">
        <f t="shared" si="7"/>
        <v>10</v>
      </c>
    </row>
    <row r="28" spans="1:19" x14ac:dyDescent="0.3">
      <c r="A28" s="58" t="s">
        <v>920</v>
      </c>
      <c r="B28" s="59">
        <f>VLOOKUP($A28,'Return Data'!$B$7:$R$2292,3,0)</f>
        <v>44942</v>
      </c>
      <c r="C28" s="60">
        <f>VLOOKUP($A28,'Return Data'!$B$7:$R$2292,4,0)</f>
        <v>54.823799999999999</v>
      </c>
      <c r="D28" s="60">
        <f>VLOOKUP($A28,'Return Data'!$B$7:$R$2292,10,0)</f>
        <v>3.5367000000000002</v>
      </c>
      <c r="E28" s="61">
        <f t="shared" si="0"/>
        <v>12</v>
      </c>
      <c r="F28" s="60">
        <f>VLOOKUP($A28,'Return Data'!$B$7:$R$2292,11,0)</f>
        <v>13.626300000000001</v>
      </c>
      <c r="G28" s="61">
        <f t="shared" si="1"/>
        <v>1</v>
      </c>
      <c r="H28" s="60">
        <f>VLOOKUP($A28,'Return Data'!$B$7:$R$2292,12,0)</f>
        <v>6.9131999999999998</v>
      </c>
      <c r="I28" s="61">
        <f t="shared" si="2"/>
        <v>1</v>
      </c>
      <c r="J28" s="60">
        <f>VLOOKUP($A28,'Return Data'!$B$7:$R$2292,13,0)</f>
        <v>4.7876000000000003</v>
      </c>
      <c r="K28" s="61">
        <f t="shared" si="3"/>
        <v>1</v>
      </c>
      <c r="L28" s="60">
        <f>VLOOKUP($A28,'Return Data'!$B$7:$R$2292,17,0)</f>
        <v>17.902699999999999</v>
      </c>
      <c r="M28" s="61">
        <f t="shared" si="4"/>
        <v>1</v>
      </c>
      <c r="N28" s="60">
        <f>VLOOKUP($A28,'Return Data'!$B$7:$R$2292,14,0)</f>
        <v>14.8263</v>
      </c>
      <c r="O28" s="61">
        <f t="shared" si="5"/>
        <v>3</v>
      </c>
      <c r="P28" s="60">
        <f>VLOOKUP($A28,'Return Data'!$B$7:$R$2292,15,0)</f>
        <v>10.15</v>
      </c>
      <c r="Q28" s="61">
        <f t="shared" si="8"/>
        <v>9</v>
      </c>
      <c r="R28" s="60">
        <f>VLOOKUP($A28,'Return Data'!$B$7:$R$2292,16,0)</f>
        <v>11.6409</v>
      </c>
      <c r="S28" s="62">
        <f t="shared" si="7"/>
        <v>18</v>
      </c>
    </row>
    <row r="29" spans="1:19" x14ac:dyDescent="0.3">
      <c r="A29" s="58" t="s">
        <v>922</v>
      </c>
      <c r="B29" s="59">
        <f>VLOOKUP($A29,'Return Data'!$B$7:$R$2292,3,0)</f>
        <v>44942</v>
      </c>
      <c r="C29" s="60">
        <f>VLOOKUP($A29,'Return Data'!$B$7:$R$2292,4,0)</f>
        <v>247.57</v>
      </c>
      <c r="D29" s="60">
        <f>VLOOKUP($A29,'Return Data'!$B$7:$R$2292,10,0)</f>
        <v>5.0716999999999999</v>
      </c>
      <c r="E29" s="61">
        <f t="shared" si="0"/>
        <v>2</v>
      </c>
      <c r="F29" s="60">
        <f>VLOOKUP($A29,'Return Data'!$B$7:$R$2292,11,0)</f>
        <v>12.0176</v>
      </c>
      <c r="G29" s="61">
        <f t="shared" si="1"/>
        <v>5</v>
      </c>
      <c r="H29" s="60">
        <f>VLOOKUP($A29,'Return Data'!$B$7:$R$2292,12,0)</f>
        <v>4.4511000000000003</v>
      </c>
      <c r="I29" s="61">
        <f t="shared" si="2"/>
        <v>5</v>
      </c>
      <c r="J29" s="60">
        <f>VLOOKUP($A29,'Return Data'!$B$7:$R$2292,13,0)</f>
        <v>-2.6732999999999998</v>
      </c>
      <c r="K29" s="61">
        <f t="shared" si="3"/>
        <v>14</v>
      </c>
      <c r="L29" s="60">
        <f>VLOOKUP($A29,'Return Data'!$B$7:$R$2292,17,0)</f>
        <v>8.3591999999999995</v>
      </c>
      <c r="M29" s="61">
        <f t="shared" si="4"/>
        <v>24</v>
      </c>
      <c r="N29" s="60">
        <f>VLOOKUP($A29,'Return Data'!$B$7:$R$2292,14,0)</f>
        <v>10.780099999999999</v>
      </c>
      <c r="O29" s="61">
        <f t="shared" si="5"/>
        <v>21</v>
      </c>
      <c r="P29" s="60">
        <f>VLOOKUP($A29,'Return Data'!$B$7:$R$2292,15,0)</f>
        <v>8.5447000000000006</v>
      </c>
      <c r="Q29" s="61">
        <f t="shared" si="8"/>
        <v>21</v>
      </c>
      <c r="R29" s="60">
        <f>VLOOKUP($A29,'Return Data'!$B$7:$R$2292,16,0)</f>
        <v>17.427800000000001</v>
      </c>
      <c r="S29" s="62">
        <f t="shared" si="7"/>
        <v>8</v>
      </c>
    </row>
    <row r="30" spans="1:19" x14ac:dyDescent="0.3">
      <c r="A30" s="58" t="s">
        <v>925</v>
      </c>
      <c r="B30" s="59">
        <f>VLOOKUP($A30,'Return Data'!$B$7:$R$2292,3,0)</f>
        <v>44942</v>
      </c>
      <c r="C30" s="60">
        <f>VLOOKUP($A30,'Return Data'!$B$7:$R$2292,4,0)</f>
        <v>63.270400000000002</v>
      </c>
      <c r="D30" s="60">
        <f>VLOOKUP($A30,'Return Data'!$B$7:$R$2292,10,0)</f>
        <v>3.8315999999999999</v>
      </c>
      <c r="E30" s="61">
        <f t="shared" si="0"/>
        <v>6</v>
      </c>
      <c r="F30" s="60">
        <f>VLOOKUP($A30,'Return Data'!$B$7:$R$2292,11,0)</f>
        <v>10.5106</v>
      </c>
      <c r="G30" s="61">
        <f t="shared" si="1"/>
        <v>13</v>
      </c>
      <c r="H30" s="60">
        <f>VLOOKUP($A30,'Return Data'!$B$7:$R$2292,12,0)</f>
        <v>4.149</v>
      </c>
      <c r="I30" s="61">
        <f t="shared" si="2"/>
        <v>7</v>
      </c>
      <c r="J30" s="60">
        <f>VLOOKUP($A30,'Return Data'!$B$7:$R$2292,13,0)</f>
        <v>-0.60809999999999997</v>
      </c>
      <c r="K30" s="61">
        <f t="shared" si="3"/>
        <v>6</v>
      </c>
      <c r="L30" s="60">
        <f>VLOOKUP($A30,'Return Data'!$B$7:$R$2292,17,0)</f>
        <v>12.3698</v>
      </c>
      <c r="M30" s="61">
        <f t="shared" si="4"/>
        <v>7</v>
      </c>
      <c r="N30" s="60">
        <f>VLOOKUP($A30,'Return Data'!$B$7:$R$2292,14,0)</f>
        <v>14.3453</v>
      </c>
      <c r="O30" s="61">
        <f t="shared" si="5"/>
        <v>4</v>
      </c>
      <c r="P30" s="60">
        <f>VLOOKUP($A30,'Return Data'!$B$7:$R$2292,15,0)</f>
        <v>10.1302</v>
      </c>
      <c r="Q30" s="61">
        <f t="shared" si="8"/>
        <v>10</v>
      </c>
      <c r="R30" s="60">
        <f>VLOOKUP($A30,'Return Data'!$B$7:$R$2292,16,0)</f>
        <v>11.4627</v>
      </c>
      <c r="S30" s="62">
        <f t="shared" si="7"/>
        <v>20</v>
      </c>
    </row>
    <row r="31" spans="1:19" x14ac:dyDescent="0.3">
      <c r="A31" s="58" t="s">
        <v>2065</v>
      </c>
      <c r="B31" s="59">
        <f>VLOOKUP($A31,'Return Data'!$B$7:$R$2292,3,0)</f>
        <v>44942</v>
      </c>
      <c r="C31" s="60">
        <f>VLOOKUP($A31,'Return Data'!$B$7:$R$2292,4,0)</f>
        <v>746.04261687266001</v>
      </c>
      <c r="D31" s="60">
        <f>VLOOKUP($A31,'Return Data'!$B$7:$R$2292,10,0)</f>
        <v>4.7866</v>
      </c>
      <c r="E31" s="61">
        <f t="shared" si="0"/>
        <v>4</v>
      </c>
      <c r="F31" s="60">
        <f>VLOOKUP($A31,'Return Data'!$B$7:$R$2292,11,0)</f>
        <v>11.6997</v>
      </c>
      <c r="G31" s="61">
        <f t="shared" si="1"/>
        <v>7</v>
      </c>
      <c r="H31" s="60">
        <f>VLOOKUP($A31,'Return Data'!$B$7:$R$2292,12,0)</f>
        <v>2.4319999999999999</v>
      </c>
      <c r="I31" s="61">
        <f t="shared" si="2"/>
        <v>13</v>
      </c>
      <c r="J31" s="60">
        <f>VLOOKUP($A31,'Return Data'!$B$7:$R$2292,13,0)</f>
        <v>-2.0268999999999999</v>
      </c>
      <c r="K31" s="61">
        <f t="shared" si="3"/>
        <v>11</v>
      </c>
      <c r="L31" s="60">
        <f>VLOOKUP($A31,'Return Data'!$B$7:$R$2292,17,0)</f>
        <v>13.7476</v>
      </c>
      <c r="M31" s="61">
        <f t="shared" si="4"/>
        <v>5</v>
      </c>
      <c r="N31" s="60">
        <f>VLOOKUP($A31,'Return Data'!$B$7:$R$2292,14,0)</f>
        <v>13.3536</v>
      </c>
      <c r="O31" s="61">
        <f t="shared" si="5"/>
        <v>10</v>
      </c>
      <c r="P31" s="60">
        <f>VLOOKUP($A31,'Return Data'!$B$7:$R$2292,15,0)</f>
        <v>9.4016999999999999</v>
      </c>
      <c r="Q31" s="61">
        <f t="shared" si="8"/>
        <v>15</v>
      </c>
      <c r="R31" s="60">
        <f>VLOOKUP($A31,'Return Data'!$B$7:$R$2292,16,0)</f>
        <v>19.064599999999999</v>
      </c>
      <c r="S31" s="62">
        <f t="shared" si="7"/>
        <v>2</v>
      </c>
    </row>
    <row r="32" spans="1:19" x14ac:dyDescent="0.3">
      <c r="A32" s="58" t="s">
        <v>928</v>
      </c>
      <c r="B32" s="59">
        <f>VLOOKUP($A32,'Return Data'!$B$7:$R$2292,3,0)</f>
        <v>44942</v>
      </c>
      <c r="C32" s="60">
        <f>VLOOKUP($A32,'Return Data'!$B$7:$R$2292,4,0)</f>
        <v>141.14666666666699</v>
      </c>
      <c r="D32" s="60">
        <f>VLOOKUP($A32,'Return Data'!$B$7:$R$2292,10,0)</f>
        <v>0.28420000000000001</v>
      </c>
      <c r="E32" s="61">
        <f t="shared" si="0"/>
        <v>25</v>
      </c>
      <c r="F32" s="60">
        <f>VLOOKUP($A32,'Return Data'!$B$7:$R$2292,11,0)</f>
        <v>9.9159000000000006</v>
      </c>
      <c r="G32" s="61">
        <f t="shared" si="1"/>
        <v>15</v>
      </c>
      <c r="H32" s="60">
        <f>VLOOKUP($A32,'Return Data'!$B$7:$R$2292,12,0)</f>
        <v>0.88629999999999998</v>
      </c>
      <c r="I32" s="61">
        <f t="shared" si="2"/>
        <v>19</v>
      </c>
      <c r="J32" s="60">
        <f>VLOOKUP($A32,'Return Data'!$B$7:$R$2292,13,0)</f>
        <v>-0.42330000000000001</v>
      </c>
      <c r="K32" s="61">
        <f t="shared" si="3"/>
        <v>5</v>
      </c>
      <c r="L32" s="60">
        <f>VLOOKUP($A32,'Return Data'!$B$7:$R$2292,17,0)</f>
        <v>9.7589000000000006</v>
      </c>
      <c r="M32" s="61">
        <f t="shared" si="4"/>
        <v>19</v>
      </c>
      <c r="N32" s="60">
        <f>VLOOKUP($A32,'Return Data'!$B$7:$R$2292,14,0)</f>
        <v>10.555400000000001</v>
      </c>
      <c r="O32" s="61">
        <f t="shared" si="5"/>
        <v>22</v>
      </c>
      <c r="P32" s="60">
        <f>VLOOKUP($A32,'Return Data'!$B$7:$R$2292,15,0)</f>
        <v>6.7643000000000004</v>
      </c>
      <c r="Q32" s="61">
        <f t="shared" si="8"/>
        <v>25</v>
      </c>
      <c r="R32" s="60">
        <f>VLOOKUP($A32,'Return Data'!$B$7:$R$2292,16,0)</f>
        <v>9.9524000000000008</v>
      </c>
      <c r="S32" s="62">
        <f t="shared" si="7"/>
        <v>24</v>
      </c>
    </row>
    <row r="33" spans="1:19" x14ac:dyDescent="0.3">
      <c r="A33" s="58" t="s">
        <v>930</v>
      </c>
      <c r="B33" s="59">
        <f>VLOOKUP($A33,'Return Data'!$B$7:$R$2292,3,0)</f>
        <v>44942</v>
      </c>
      <c r="C33" s="60">
        <f>VLOOKUP($A33,'Return Data'!$B$7:$R$2292,4,0)</f>
        <v>16.52</v>
      </c>
      <c r="D33" s="60">
        <f>VLOOKUP($A33,'Return Data'!$B$7:$R$2292,10,0)</f>
        <v>3.3792</v>
      </c>
      <c r="E33" s="61">
        <f t="shared" si="0"/>
        <v>14</v>
      </c>
      <c r="F33" s="60">
        <f>VLOOKUP($A33,'Return Data'!$B$7:$R$2292,11,0)</f>
        <v>9.4764999999999997</v>
      </c>
      <c r="G33" s="61">
        <f t="shared" si="1"/>
        <v>18</v>
      </c>
      <c r="H33" s="60">
        <f>VLOOKUP($A33,'Return Data'!$B$7:$R$2292,12,0)</f>
        <v>1.1635</v>
      </c>
      <c r="I33" s="61">
        <f t="shared" si="2"/>
        <v>18</v>
      </c>
      <c r="J33" s="60">
        <f>VLOOKUP($A33,'Return Data'!$B$7:$R$2292,13,0)</f>
        <v>-5.1665000000000001</v>
      </c>
      <c r="K33" s="61">
        <f t="shared" si="3"/>
        <v>20</v>
      </c>
      <c r="L33" s="60">
        <f>VLOOKUP($A33,'Return Data'!$B$7:$R$2292,17,0)</f>
        <v>10.6059</v>
      </c>
      <c r="M33" s="61">
        <f t="shared" si="4"/>
        <v>15</v>
      </c>
      <c r="N33" s="60">
        <f>VLOOKUP($A33,'Return Data'!$B$7:$R$2292,14,0)</f>
        <v>12.755599999999999</v>
      </c>
      <c r="O33" s="61">
        <f t="shared" si="5"/>
        <v>17</v>
      </c>
      <c r="P33" s="60">
        <f>VLOOKUP($A33,'Return Data'!$B$7:$R$2292,15,0)</f>
        <v>9.1105999999999998</v>
      </c>
      <c r="Q33" s="61">
        <f t="shared" si="8"/>
        <v>18</v>
      </c>
      <c r="R33" s="60">
        <f>VLOOKUP($A33,'Return Data'!$B$7:$R$2292,16,0)</f>
        <v>9.2271000000000001</v>
      </c>
      <c r="S33" s="62">
        <f t="shared" si="7"/>
        <v>25</v>
      </c>
    </row>
    <row r="34" spans="1:19" x14ac:dyDescent="0.3">
      <c r="A34" s="58" t="s">
        <v>1727</v>
      </c>
      <c r="B34" s="59">
        <f>VLOOKUP($A34,'Return Data'!$B$7:$R$2292,3,0)</f>
        <v>44942</v>
      </c>
      <c r="C34" s="60">
        <f>VLOOKUP($A34,'Return Data'!$B$7:$R$2292,4,0)</f>
        <v>191.9119</v>
      </c>
      <c r="D34" s="60">
        <f>VLOOKUP($A34,'Return Data'!$B$7:$R$2292,10,0)</f>
        <v>1.1276999999999999</v>
      </c>
      <c r="E34" s="61">
        <f t="shared" si="0"/>
        <v>22</v>
      </c>
      <c r="F34" s="60">
        <f>VLOOKUP($A34,'Return Data'!$B$7:$R$2292,11,0)</f>
        <v>7.7830000000000004</v>
      </c>
      <c r="G34" s="61">
        <f t="shared" si="1"/>
        <v>22</v>
      </c>
      <c r="H34" s="60">
        <f>VLOOKUP($A34,'Return Data'!$B$7:$R$2292,12,0)</f>
        <v>-0.90429999999999999</v>
      </c>
      <c r="I34" s="61">
        <f t="shared" si="2"/>
        <v>24</v>
      </c>
      <c r="J34" s="60">
        <f>VLOOKUP($A34,'Return Data'!$B$7:$R$2292,13,0)</f>
        <v>-7.2973999999999997</v>
      </c>
      <c r="K34" s="61">
        <f t="shared" si="3"/>
        <v>25</v>
      </c>
      <c r="L34" s="60">
        <f>VLOOKUP($A34,'Return Data'!$B$7:$R$2292,17,0)</f>
        <v>10.1066</v>
      </c>
      <c r="M34" s="61">
        <f t="shared" si="4"/>
        <v>17</v>
      </c>
      <c r="N34" s="60">
        <f>VLOOKUP($A34,'Return Data'!$B$7:$R$2292,14,0)</f>
        <v>13.2766</v>
      </c>
      <c r="O34" s="61">
        <f t="shared" si="5"/>
        <v>11</v>
      </c>
      <c r="P34" s="60">
        <f>VLOOKUP($A34,'Return Data'!$B$7:$R$2292,15,0)</f>
        <v>10.2407</v>
      </c>
      <c r="Q34" s="61">
        <f t="shared" si="8"/>
        <v>8</v>
      </c>
      <c r="R34" s="60">
        <f>VLOOKUP($A34,'Return Data'!$B$7:$R$2292,16,0)</f>
        <v>12.8986</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2.8770296296296296</v>
      </c>
      <c r="E36" s="69"/>
      <c r="F36" s="70">
        <f>AVERAGE(F8:F34)</f>
        <v>9.7253185185185185</v>
      </c>
      <c r="G36" s="69"/>
      <c r="H36" s="70">
        <f>AVERAGE(H8:H34)</f>
        <v>2.0472481481481482</v>
      </c>
      <c r="I36" s="69"/>
      <c r="J36" s="70">
        <f>AVERAGE(J8:J34)</f>
        <v>-3.0930518518518508</v>
      </c>
      <c r="K36" s="69"/>
      <c r="L36" s="70">
        <f>AVERAGE(L8:L34)</f>
        <v>10.58283703703704</v>
      </c>
      <c r="M36" s="69"/>
      <c r="N36" s="70">
        <f>AVERAGE(N8:N34)</f>
        <v>12.15592592592593</v>
      </c>
      <c r="O36" s="69"/>
      <c r="P36" s="70">
        <f>AVERAGE(P8:P34)</f>
        <v>9.214153846153847</v>
      </c>
      <c r="Q36" s="69"/>
      <c r="R36" s="70">
        <f>AVERAGE(R8:R34)</f>
        <v>13.482281481481479</v>
      </c>
      <c r="S36" s="71"/>
    </row>
    <row r="37" spans="1:19" x14ac:dyDescent="0.3">
      <c r="A37" s="68" t="s">
        <v>28</v>
      </c>
      <c r="B37" s="69"/>
      <c r="C37" s="69"/>
      <c r="D37" s="70">
        <f>MIN(D8:D34)</f>
        <v>-1.4804999999999999</v>
      </c>
      <c r="E37" s="69"/>
      <c r="F37" s="70">
        <f>MIN(F8:F34)</f>
        <v>0</v>
      </c>
      <c r="G37" s="69"/>
      <c r="H37" s="70">
        <f>MIN(H8:H34)</f>
        <v>-4.3350999999999997</v>
      </c>
      <c r="I37" s="69"/>
      <c r="J37" s="70">
        <f>MIN(J8:J34)</f>
        <v>-11.4369</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5.8520000000000003</v>
      </c>
      <c r="E38" s="73"/>
      <c r="F38" s="74">
        <f>MAX(F8:F34)</f>
        <v>13.626300000000001</v>
      </c>
      <c r="G38" s="73"/>
      <c r="H38" s="74">
        <f>MAX(H8:H34)</f>
        <v>6.9131999999999998</v>
      </c>
      <c r="I38" s="73"/>
      <c r="J38" s="74">
        <f>MAX(J8:J34)</f>
        <v>4.7876000000000003</v>
      </c>
      <c r="K38" s="73"/>
      <c r="L38" s="74">
        <f>MAX(L8:L34)</f>
        <v>17.902699999999999</v>
      </c>
      <c r="M38" s="73"/>
      <c r="N38" s="74">
        <f>MAX(N8:N34)</f>
        <v>15.269399999999999</v>
      </c>
      <c r="O38" s="73"/>
      <c r="P38" s="74">
        <f>MAX(P8:P34)</f>
        <v>12.6906</v>
      </c>
      <c r="Q38" s="73"/>
      <c r="R38" s="74">
        <f>MAX(R8:R34)</f>
        <v>19.167100000000001</v>
      </c>
      <c r="S38" s="75"/>
    </row>
    <row r="39" spans="1:19" x14ac:dyDescent="0.3">
      <c r="A39" s="99" t="s">
        <v>428</v>
      </c>
    </row>
    <row r="40" spans="1:19" x14ac:dyDescent="0.3">
      <c r="A40" s="14" t="s">
        <v>340</v>
      </c>
    </row>
  </sheetData>
  <sheetProtection algorithmName="SHA-512" hashValue="6i/o+sO0gSDp5GtYGOKPU+Mymg+qWFcHliVHz98gzGdWHU/l++/RFn49XhwT1kw/d1VU5skEMQsDxnugCc4mSQ==" saltValue="FXHUU3D04R4XYwPuI4Txa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44942</v>
      </c>
      <c r="C8" s="60">
        <f>VLOOKUP($A8,'Return Data'!$B$7:$R$2292,4,0)</f>
        <v>40.378999999999998</v>
      </c>
      <c r="D8" s="60">
        <f>VLOOKUP($A8,'Return Data'!$B$7:$R$2292,9,0)</f>
        <v>5.5076000000000001</v>
      </c>
      <c r="E8" s="61">
        <f t="shared" ref="E8:E32" si="0">RANK(D8,D$8:D$32,0)</f>
        <v>13</v>
      </c>
      <c r="F8" s="60">
        <f>VLOOKUP($A8,'Return Data'!$B$7:$R$2292,10,0)</f>
        <v>8.1430000000000007</v>
      </c>
      <c r="G8" s="61">
        <f t="shared" ref="G8:G32" si="1">RANK(F8,F$8:F$32,0)</f>
        <v>13</v>
      </c>
      <c r="H8" s="60">
        <f>VLOOKUP($A8,'Return Data'!$B$7:$R$2292,11,0)</f>
        <v>7.0674000000000001</v>
      </c>
      <c r="I8" s="61">
        <f t="shared" ref="I8:I32" si="2">RANK(H8,H$8:H$32,0)</f>
        <v>10</v>
      </c>
      <c r="J8" s="60">
        <f>VLOOKUP($A8,'Return Data'!$B$7:$R$2292,12,0)</f>
        <v>9.1213999999999995</v>
      </c>
      <c r="K8" s="61">
        <f t="shared" ref="K8:K32" si="3">RANK(J8,J$8:J$32,0)</f>
        <v>2</v>
      </c>
      <c r="L8" s="60">
        <f>VLOOKUP($A8,'Return Data'!$B$7:$R$2292,13,0)</f>
        <v>6.9325000000000001</v>
      </c>
      <c r="M8" s="61">
        <f t="shared" ref="M8:M32" si="4">RANK(L8,L$8:L$32,0)</f>
        <v>2</v>
      </c>
      <c r="N8" s="60">
        <f>VLOOKUP($A8,'Return Data'!$B$7:$R$2292,17,0)</f>
        <v>6.1856999999999998</v>
      </c>
      <c r="O8" s="61">
        <f t="shared" ref="O8:O30" si="5">RANK(N8,N$8:N$32,0)</f>
        <v>2</v>
      </c>
      <c r="P8" s="60">
        <f>VLOOKUP($A8,'Return Data'!$B$7:$R$2292,14,0)</f>
        <v>7.4526000000000003</v>
      </c>
      <c r="Q8" s="61">
        <f>RANK(P8,P$8:P$32,0)</f>
        <v>3</v>
      </c>
      <c r="R8" s="60">
        <f>VLOOKUP($A8,'Return Data'!$B$7:$R$2292,16,0)</f>
        <v>7.5514000000000001</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21</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44942</v>
      </c>
      <c r="C10" s="60">
        <f>VLOOKUP($A10,'Return Data'!$B$7:$R$2292,4,0)</f>
        <v>26.729800000000001</v>
      </c>
      <c r="D10" s="60">
        <f>VLOOKUP($A10,'Return Data'!$B$7:$R$2292,9,0)</f>
        <v>4.1906999999999996</v>
      </c>
      <c r="E10" s="61">
        <f t="shared" si="0"/>
        <v>17</v>
      </c>
      <c r="F10" s="60">
        <f>VLOOKUP($A10,'Return Data'!$B$7:$R$2292,10,0)</f>
        <v>10.989800000000001</v>
      </c>
      <c r="G10" s="61">
        <f t="shared" si="1"/>
        <v>1</v>
      </c>
      <c r="H10" s="60">
        <f>VLOOKUP($A10,'Return Data'!$B$7:$R$2292,11,0)</f>
        <v>7.8067000000000002</v>
      </c>
      <c r="I10" s="61">
        <f t="shared" si="2"/>
        <v>5</v>
      </c>
      <c r="J10" s="60">
        <f>VLOOKUP($A10,'Return Data'!$B$7:$R$2292,12,0)</f>
        <v>5.4568000000000003</v>
      </c>
      <c r="K10" s="61">
        <f t="shared" si="3"/>
        <v>8</v>
      </c>
      <c r="L10" s="60">
        <f>VLOOKUP($A10,'Return Data'!$B$7:$R$2292,13,0)</f>
        <v>3.3340000000000001</v>
      </c>
      <c r="M10" s="61">
        <f t="shared" si="4"/>
        <v>16</v>
      </c>
      <c r="N10" s="60">
        <f>VLOOKUP($A10,'Return Data'!$B$7:$R$2292,17,0)</f>
        <v>3.6316000000000002</v>
      </c>
      <c r="O10" s="61">
        <f t="shared" si="5"/>
        <v>13</v>
      </c>
      <c r="P10" s="60">
        <f>VLOOKUP($A10,'Return Data'!$B$7:$R$2292,14,0)</f>
        <v>6.4827000000000004</v>
      </c>
      <c r="Q10" s="61">
        <f t="shared" ref="Q10:Q30" si="7">RANK(P10,P$8:P$32,0)</f>
        <v>6</v>
      </c>
      <c r="R10" s="60">
        <f>VLOOKUP($A10,'Return Data'!$B$7:$R$2292,16,0)</f>
        <v>8.6137999999999995</v>
      </c>
      <c r="S10" s="62">
        <f t="shared" si="6"/>
        <v>3</v>
      </c>
    </row>
    <row r="11" spans="1:19" x14ac:dyDescent="0.3">
      <c r="A11" s="77" t="s">
        <v>1913</v>
      </c>
      <c r="B11" s="59">
        <f>VLOOKUP($A11,'Return Data'!$B$7:$R$2292,3,0)</f>
        <v>44942</v>
      </c>
      <c r="C11" s="60">
        <f>VLOOKUP($A11,'Return Data'!$B$7:$R$2292,4,0)</f>
        <v>41.494199999999999</v>
      </c>
      <c r="D11" s="60">
        <f>VLOOKUP($A11,'Return Data'!$B$7:$R$2292,9,0)</f>
        <v>6.3074000000000003</v>
      </c>
      <c r="E11" s="61">
        <f t="shared" si="0"/>
        <v>6</v>
      </c>
      <c r="F11" s="60">
        <f>VLOOKUP($A11,'Return Data'!$B$7:$R$2292,10,0)</f>
        <v>9.3483999999999998</v>
      </c>
      <c r="G11" s="61">
        <f t="shared" si="1"/>
        <v>9</v>
      </c>
      <c r="H11" s="60">
        <f>VLOOKUP($A11,'Return Data'!$B$7:$R$2292,11,0)</f>
        <v>8.8719999999999999</v>
      </c>
      <c r="I11" s="61">
        <f t="shared" si="2"/>
        <v>2</v>
      </c>
      <c r="J11" s="60">
        <f>VLOOKUP($A11,'Return Data'!$B$7:$R$2292,12,0)</f>
        <v>6.5744999999999996</v>
      </c>
      <c r="K11" s="61">
        <f t="shared" si="3"/>
        <v>5</v>
      </c>
      <c r="L11" s="60">
        <f>VLOOKUP($A11,'Return Data'!$B$7:$R$2292,13,0)</f>
        <v>5.1341999999999999</v>
      </c>
      <c r="M11" s="61">
        <f t="shared" si="4"/>
        <v>5</v>
      </c>
      <c r="N11" s="60">
        <f>VLOOKUP($A11,'Return Data'!$B$7:$R$2292,17,0)</f>
        <v>3.8921000000000001</v>
      </c>
      <c r="O11" s="61">
        <f t="shared" si="5"/>
        <v>10</v>
      </c>
      <c r="P11" s="60">
        <f>VLOOKUP($A11,'Return Data'!$B$7:$R$2292,14,0)</f>
        <v>5.9292999999999996</v>
      </c>
      <c r="Q11" s="61">
        <f t="shared" si="7"/>
        <v>12</v>
      </c>
      <c r="R11" s="60">
        <f>VLOOKUP($A11,'Return Data'!$B$7:$R$2292,16,0)</f>
        <v>7.9794</v>
      </c>
      <c r="S11" s="62">
        <f t="shared" si="6"/>
        <v>9</v>
      </c>
    </row>
    <row r="12" spans="1:19" x14ac:dyDescent="0.3">
      <c r="A12" s="77" t="s">
        <v>58</v>
      </c>
      <c r="B12" s="59">
        <f>VLOOKUP($A12,'Return Data'!$B$7:$R$2292,3,0)</f>
        <v>44942</v>
      </c>
      <c r="C12" s="60">
        <f>VLOOKUP($A12,'Return Data'!$B$7:$R$2292,4,0)</f>
        <v>26.882000000000001</v>
      </c>
      <c r="D12" s="60">
        <f>VLOOKUP($A12,'Return Data'!$B$7:$R$2292,9,0)</f>
        <v>6.0843999999999996</v>
      </c>
      <c r="E12" s="61">
        <f t="shared" si="0"/>
        <v>9</v>
      </c>
      <c r="F12" s="60">
        <f>VLOOKUP($A12,'Return Data'!$B$7:$R$2292,10,0)</f>
        <v>9.9541000000000004</v>
      </c>
      <c r="G12" s="61">
        <f t="shared" si="1"/>
        <v>6</v>
      </c>
      <c r="H12" s="60">
        <f>VLOOKUP($A12,'Return Data'!$B$7:$R$2292,11,0)</f>
        <v>7.1505999999999998</v>
      </c>
      <c r="I12" s="61">
        <f t="shared" si="2"/>
        <v>9</v>
      </c>
      <c r="J12" s="60">
        <f>VLOOKUP($A12,'Return Data'!$B$7:$R$2292,12,0)</f>
        <v>5.4569999999999999</v>
      </c>
      <c r="K12" s="61">
        <f t="shared" si="3"/>
        <v>7</v>
      </c>
      <c r="L12" s="60">
        <f>VLOOKUP($A12,'Return Data'!$B$7:$R$2292,13,0)</f>
        <v>4.0797999999999996</v>
      </c>
      <c r="M12" s="61">
        <f t="shared" si="4"/>
        <v>8</v>
      </c>
      <c r="N12" s="60">
        <f>VLOOKUP($A12,'Return Data'!$B$7:$R$2292,17,0)</f>
        <v>3.2604000000000002</v>
      </c>
      <c r="O12" s="61">
        <f t="shared" si="5"/>
        <v>14</v>
      </c>
      <c r="P12" s="60">
        <f>VLOOKUP($A12,'Return Data'!$B$7:$R$2292,14,0)</f>
        <v>5.5110999999999999</v>
      </c>
      <c r="Q12" s="61">
        <f t="shared" si="7"/>
        <v>16</v>
      </c>
      <c r="R12" s="60">
        <f>VLOOKUP($A12,'Return Data'!$B$7:$R$2292,16,0)</f>
        <v>7.8643000000000001</v>
      </c>
      <c r="S12" s="62">
        <f t="shared" si="6"/>
        <v>11</v>
      </c>
    </row>
    <row r="13" spans="1:19" x14ac:dyDescent="0.3">
      <c r="A13" s="77" t="s">
        <v>59</v>
      </c>
      <c r="B13" s="59">
        <f>VLOOKUP($A13,'Return Data'!$B$7:$R$2292,3,0)</f>
        <v>44942</v>
      </c>
      <c r="C13" s="60">
        <f>VLOOKUP($A13,'Return Data'!$B$7:$R$2292,4,0)</f>
        <v>2880.1266000000001</v>
      </c>
      <c r="D13" s="60">
        <f>VLOOKUP($A13,'Return Data'!$B$7:$R$2292,9,0)</f>
        <v>6.2110000000000003</v>
      </c>
      <c r="E13" s="61">
        <f t="shared" si="0"/>
        <v>8</v>
      </c>
      <c r="F13" s="60">
        <f>VLOOKUP($A13,'Return Data'!$B$7:$R$2292,10,0)</f>
        <v>6.4145000000000003</v>
      </c>
      <c r="G13" s="61">
        <f t="shared" si="1"/>
        <v>19</v>
      </c>
      <c r="H13" s="60">
        <f>VLOOKUP($A13,'Return Data'!$B$7:$R$2292,11,0)</f>
        <v>4.5256999999999996</v>
      </c>
      <c r="I13" s="61">
        <f t="shared" si="2"/>
        <v>20</v>
      </c>
      <c r="J13" s="60">
        <f>VLOOKUP($A13,'Return Data'!$B$7:$R$2292,12,0)</f>
        <v>3.5762</v>
      </c>
      <c r="K13" s="61">
        <f t="shared" si="3"/>
        <v>20</v>
      </c>
      <c r="L13" s="60">
        <f>VLOOKUP($A13,'Return Data'!$B$7:$R$2292,13,0)</f>
        <v>2.548</v>
      </c>
      <c r="M13" s="61">
        <f t="shared" si="4"/>
        <v>19</v>
      </c>
      <c r="N13" s="60">
        <f>VLOOKUP($A13,'Return Data'!$B$7:$R$2292,17,0)</f>
        <v>2.9470000000000001</v>
      </c>
      <c r="O13" s="61">
        <f t="shared" si="5"/>
        <v>18</v>
      </c>
      <c r="P13" s="60">
        <f>VLOOKUP($A13,'Return Data'!$B$7:$R$2292,14,0)</f>
        <v>6.1756000000000002</v>
      </c>
      <c r="Q13" s="61">
        <f t="shared" si="7"/>
        <v>10</v>
      </c>
      <c r="R13" s="60">
        <f>VLOOKUP($A13,'Return Data'!$B$7:$R$2292,16,0)</f>
        <v>7.9603999999999999</v>
      </c>
      <c r="S13" s="62">
        <f t="shared" si="6"/>
        <v>10</v>
      </c>
    </row>
    <row r="14" spans="1:19" x14ac:dyDescent="0.3">
      <c r="A14" s="77" t="s">
        <v>61</v>
      </c>
      <c r="B14" s="59">
        <f>VLOOKUP($A14,'Return Data'!$B$7:$R$2292,3,0)</f>
        <v>0</v>
      </c>
      <c r="C14" s="60">
        <f>VLOOKUP($A14,'Return Data'!$B$7:$R$2292,4,0)</f>
        <v>0</v>
      </c>
      <c r="D14" s="60">
        <f>VLOOKUP($A14,'Return Data'!$B$7:$R$2292,9,0)</f>
        <v>0</v>
      </c>
      <c r="E14" s="61">
        <f t="shared" si="0"/>
        <v>21</v>
      </c>
      <c r="F14" s="60">
        <f>VLOOKUP($A14,'Return Data'!$B$7:$R$2292,10,0)</f>
        <v>0</v>
      </c>
      <c r="G14" s="61">
        <f t="shared" si="1"/>
        <v>21</v>
      </c>
      <c r="H14" s="60">
        <f>VLOOKUP($A14,'Return Data'!$B$7:$R$2292,11,0)</f>
        <v>0</v>
      </c>
      <c r="I14" s="61">
        <f t="shared" si="2"/>
        <v>21</v>
      </c>
      <c r="J14" s="60">
        <f>VLOOKUP($A14,'Return Data'!$B$7:$R$2292,12,0)</f>
        <v>0</v>
      </c>
      <c r="K14" s="61">
        <f t="shared" si="3"/>
        <v>21</v>
      </c>
      <c r="L14" s="60">
        <f>VLOOKUP($A14,'Return Data'!$B$7:$R$2292,13,0)</f>
        <v>0</v>
      </c>
      <c r="M14" s="61">
        <f t="shared" si="4"/>
        <v>21</v>
      </c>
      <c r="N14" s="60">
        <f>VLOOKUP($A14,'Return Data'!$B$7:$R$2292,17,0)</f>
        <v>0</v>
      </c>
      <c r="O14" s="61">
        <f t="shared" si="5"/>
        <v>21</v>
      </c>
      <c r="P14" s="60">
        <f>VLOOKUP($A14,'Return Data'!$B$7:$R$2292,14,0)</f>
        <v>0</v>
      </c>
      <c r="Q14" s="61">
        <f t="shared" si="7"/>
        <v>21</v>
      </c>
      <c r="R14" s="60">
        <f>VLOOKUP($A14,'Return Data'!$B$7:$R$2292,16,0)</f>
        <v>0</v>
      </c>
      <c r="S14" s="62">
        <f t="shared" si="6"/>
        <v>21</v>
      </c>
    </row>
    <row r="15" spans="1:19" x14ac:dyDescent="0.3">
      <c r="A15" s="77" t="s">
        <v>62</v>
      </c>
      <c r="B15" s="59">
        <f>VLOOKUP($A15,'Return Data'!$B$7:$R$2292,3,0)</f>
        <v>44942</v>
      </c>
      <c r="C15" s="60">
        <f>VLOOKUP($A15,'Return Data'!$B$7:$R$2292,4,0)</f>
        <v>80.794200000000004</v>
      </c>
      <c r="D15" s="60">
        <f>VLOOKUP($A15,'Return Data'!$B$7:$R$2292,9,0)</f>
        <v>6.2454999999999998</v>
      </c>
      <c r="E15" s="61">
        <f t="shared" si="0"/>
        <v>7</v>
      </c>
      <c r="F15" s="60">
        <f>VLOOKUP($A15,'Return Data'!$B$7:$R$2292,10,0)</f>
        <v>8.3870000000000005</v>
      </c>
      <c r="G15" s="61">
        <f t="shared" si="1"/>
        <v>11</v>
      </c>
      <c r="H15" s="60">
        <f>VLOOKUP($A15,'Return Data'!$B$7:$R$2292,11,0)</f>
        <v>7.4189999999999996</v>
      </c>
      <c r="I15" s="61">
        <f t="shared" si="2"/>
        <v>7</v>
      </c>
      <c r="J15" s="60">
        <f>VLOOKUP($A15,'Return Data'!$B$7:$R$2292,12,0)</f>
        <v>5.4547999999999996</v>
      </c>
      <c r="K15" s="61">
        <f t="shared" si="3"/>
        <v>9</v>
      </c>
      <c r="L15" s="60">
        <f>VLOOKUP($A15,'Return Data'!$B$7:$R$2292,13,0)</f>
        <v>3.5005000000000002</v>
      </c>
      <c r="M15" s="61">
        <f t="shared" si="4"/>
        <v>15</v>
      </c>
      <c r="N15" s="60">
        <f>VLOOKUP($A15,'Return Data'!$B$7:$R$2292,17,0)</f>
        <v>5.7270000000000003</v>
      </c>
      <c r="O15" s="61">
        <f t="shared" si="5"/>
        <v>3</v>
      </c>
      <c r="P15" s="60">
        <f>VLOOKUP($A15,'Return Data'!$B$7:$R$2292,14,0)</f>
        <v>6.9752999999999998</v>
      </c>
      <c r="Q15" s="61">
        <f t="shared" si="7"/>
        <v>4</v>
      </c>
      <c r="R15" s="60">
        <f>VLOOKUP($A15,'Return Data'!$B$7:$R$2292,16,0)</f>
        <v>7.665</v>
      </c>
      <c r="S15" s="62">
        <f t="shared" si="6"/>
        <v>14</v>
      </c>
    </row>
    <row r="16" spans="1:19" x14ac:dyDescent="0.3">
      <c r="A16" s="102" t="s">
        <v>2023</v>
      </c>
      <c r="B16" s="59">
        <f>VLOOKUP($A16,'Return Data'!$B$7:$R$2292,3,0)</f>
        <v>44942</v>
      </c>
      <c r="C16" s="60">
        <f>VLOOKUP($A16,'Return Data'!$B$7:$R$2292,4,0)</f>
        <v>26.285299999999999</v>
      </c>
      <c r="D16" s="60">
        <f>VLOOKUP($A16,'Return Data'!$B$7:$R$2292,9,0)</f>
        <v>4.9119000000000002</v>
      </c>
      <c r="E16" s="61">
        <f t="shared" si="0"/>
        <v>15</v>
      </c>
      <c r="F16" s="60">
        <f>VLOOKUP($A16,'Return Data'!$B$7:$R$2292,10,0)</f>
        <v>6.4363999999999999</v>
      </c>
      <c r="G16" s="61">
        <f t="shared" si="1"/>
        <v>18</v>
      </c>
      <c r="H16" s="60">
        <f>VLOOKUP($A16,'Return Data'!$B$7:$R$2292,11,0)</f>
        <v>5.5343</v>
      </c>
      <c r="I16" s="61">
        <f t="shared" si="2"/>
        <v>18</v>
      </c>
      <c r="J16" s="60">
        <f>VLOOKUP($A16,'Return Data'!$B$7:$R$2292,12,0)</f>
        <v>4.7942999999999998</v>
      </c>
      <c r="K16" s="61">
        <f t="shared" si="3"/>
        <v>13</v>
      </c>
      <c r="L16" s="60">
        <f>VLOOKUP($A16,'Return Data'!$B$7:$R$2292,13,0)</f>
        <v>3.7835000000000001</v>
      </c>
      <c r="M16" s="61">
        <f t="shared" si="4"/>
        <v>12</v>
      </c>
      <c r="N16" s="60">
        <f>VLOOKUP($A16,'Return Data'!$B$7:$R$2292,17,0)</f>
        <v>2.9756999999999998</v>
      </c>
      <c r="O16" s="61">
        <f t="shared" si="5"/>
        <v>17</v>
      </c>
      <c r="P16" s="60">
        <f>VLOOKUP($A16,'Return Data'!$B$7:$R$2292,14,0)</f>
        <v>5.4898999999999996</v>
      </c>
      <c r="Q16" s="61">
        <f t="shared" si="7"/>
        <v>17</v>
      </c>
      <c r="R16" s="60">
        <f>VLOOKUP($A16,'Return Data'!$B$7:$R$2292,16,0)</f>
        <v>8.0571000000000002</v>
      </c>
      <c r="S16" s="62">
        <f t="shared" si="6"/>
        <v>8</v>
      </c>
    </row>
    <row r="17" spans="1:19" x14ac:dyDescent="0.3">
      <c r="A17" s="77" t="s">
        <v>63</v>
      </c>
      <c r="B17" s="59">
        <f>VLOOKUP($A17,'Return Data'!$B$7:$R$2292,3,0)</f>
        <v>0</v>
      </c>
      <c r="C17" s="60">
        <f>VLOOKUP($A17,'Return Data'!$B$7:$R$2292,4,0)</f>
        <v>0</v>
      </c>
      <c r="D17" s="60">
        <f>VLOOKUP($A17,'Return Data'!$B$7:$R$2292,9,0)</f>
        <v>0</v>
      </c>
      <c r="E17" s="61">
        <f t="shared" si="0"/>
        <v>21</v>
      </c>
      <c r="F17" s="60">
        <f>VLOOKUP($A17,'Return Data'!$B$7:$R$2292,10,0)</f>
        <v>0</v>
      </c>
      <c r="G17" s="61">
        <f t="shared" si="1"/>
        <v>21</v>
      </c>
      <c r="H17" s="60">
        <f>VLOOKUP($A17,'Return Data'!$B$7:$R$2292,11,0)</f>
        <v>0</v>
      </c>
      <c r="I17" s="61">
        <f t="shared" si="2"/>
        <v>21</v>
      </c>
      <c r="J17" s="60">
        <f>VLOOKUP($A17,'Return Data'!$B$7:$R$2292,12,0)</f>
        <v>0</v>
      </c>
      <c r="K17" s="61">
        <f t="shared" si="3"/>
        <v>21</v>
      </c>
      <c r="L17" s="60">
        <f>VLOOKUP($A17,'Return Data'!$B$7:$R$2292,13,0)</f>
        <v>0</v>
      </c>
      <c r="M17" s="61">
        <f t="shared" si="4"/>
        <v>21</v>
      </c>
      <c r="N17" s="60">
        <f>VLOOKUP($A17,'Return Data'!$B$7:$R$2292,17,0)</f>
        <v>0</v>
      </c>
      <c r="O17" s="61">
        <f t="shared" si="5"/>
        <v>21</v>
      </c>
      <c r="P17" s="60">
        <f>VLOOKUP($A17,'Return Data'!$B$7:$R$2292,14,0)</f>
        <v>0</v>
      </c>
      <c r="Q17" s="61">
        <f t="shared" si="7"/>
        <v>21</v>
      </c>
      <c r="R17" s="60">
        <f>VLOOKUP($A17,'Return Data'!$B$7:$R$2292,16,0)</f>
        <v>0</v>
      </c>
      <c r="S17" s="62">
        <f t="shared" si="6"/>
        <v>21</v>
      </c>
    </row>
    <row r="18" spans="1:19" x14ac:dyDescent="0.3">
      <c r="A18" s="77" t="s">
        <v>64</v>
      </c>
      <c r="B18" s="59">
        <f>VLOOKUP($A18,'Return Data'!$B$7:$R$2292,3,0)</f>
        <v>44942</v>
      </c>
      <c r="C18" s="60">
        <f>VLOOKUP($A18,'Return Data'!$B$7:$R$2292,4,0)</f>
        <v>32.307299999999998</v>
      </c>
      <c r="D18" s="60">
        <f>VLOOKUP($A18,'Return Data'!$B$7:$R$2292,9,0)</f>
        <v>5.6025</v>
      </c>
      <c r="E18" s="61">
        <f t="shared" si="0"/>
        <v>11</v>
      </c>
      <c r="F18" s="60">
        <f>VLOOKUP($A18,'Return Data'!$B$7:$R$2292,10,0)</f>
        <v>8.3384999999999998</v>
      </c>
      <c r="G18" s="61">
        <f t="shared" si="1"/>
        <v>12</v>
      </c>
      <c r="H18" s="60">
        <f>VLOOKUP($A18,'Return Data'!$B$7:$R$2292,11,0)</f>
        <v>8.6338000000000008</v>
      </c>
      <c r="I18" s="61">
        <f t="shared" si="2"/>
        <v>3</v>
      </c>
      <c r="J18" s="60">
        <f>VLOOKUP($A18,'Return Data'!$B$7:$R$2292,12,0)</f>
        <v>7.2019000000000002</v>
      </c>
      <c r="K18" s="61">
        <f t="shared" si="3"/>
        <v>4</v>
      </c>
      <c r="L18" s="60">
        <f>VLOOKUP($A18,'Return Data'!$B$7:$R$2292,13,0)</f>
        <v>5.8521999999999998</v>
      </c>
      <c r="M18" s="61">
        <f t="shared" si="4"/>
        <v>3</v>
      </c>
      <c r="N18" s="60">
        <f>VLOOKUP($A18,'Return Data'!$B$7:$R$2292,17,0)</f>
        <v>5.3772000000000002</v>
      </c>
      <c r="O18" s="61">
        <f t="shared" si="5"/>
        <v>4</v>
      </c>
      <c r="P18" s="60">
        <f>VLOOKUP($A18,'Return Data'!$B$7:$R$2292,14,0)</f>
        <v>7.6905999999999999</v>
      </c>
      <c r="Q18" s="61">
        <f t="shared" si="7"/>
        <v>2</v>
      </c>
      <c r="R18" s="60">
        <f>VLOOKUP($A18,'Return Data'!$B$7:$R$2292,16,0)</f>
        <v>9.8917000000000002</v>
      </c>
      <c r="S18" s="62">
        <f t="shared" si="6"/>
        <v>1</v>
      </c>
    </row>
    <row r="19" spans="1:19" x14ac:dyDescent="0.3">
      <c r="A19" s="77" t="s">
        <v>65</v>
      </c>
      <c r="B19" s="59">
        <f>VLOOKUP($A19,'Return Data'!$B$7:$R$2292,3,0)</f>
        <v>0</v>
      </c>
      <c r="C19" s="60">
        <f>VLOOKUP($A19,'Return Data'!$B$7:$R$2292,4,0)</f>
        <v>0</v>
      </c>
      <c r="D19" s="60">
        <f>VLOOKUP($A19,'Return Data'!$B$7:$R$2292,9,0)</f>
        <v>0</v>
      </c>
      <c r="E19" s="61">
        <f t="shared" si="0"/>
        <v>21</v>
      </c>
      <c r="F19" s="60">
        <f>VLOOKUP($A19,'Return Data'!$B$7:$R$2292,10,0)</f>
        <v>0</v>
      </c>
      <c r="G19" s="61">
        <f t="shared" si="1"/>
        <v>21</v>
      </c>
      <c r="H19" s="60">
        <f>VLOOKUP($A19,'Return Data'!$B$7:$R$2292,11,0)</f>
        <v>0</v>
      </c>
      <c r="I19" s="61">
        <f t="shared" si="2"/>
        <v>21</v>
      </c>
      <c r="J19" s="60">
        <f>VLOOKUP($A19,'Return Data'!$B$7:$R$2292,12,0)</f>
        <v>0</v>
      </c>
      <c r="K19" s="61">
        <f t="shared" si="3"/>
        <v>21</v>
      </c>
      <c r="L19" s="60">
        <f>VLOOKUP($A19,'Return Data'!$B$7:$R$2292,13,0)</f>
        <v>0</v>
      </c>
      <c r="M19" s="61">
        <f t="shared" si="4"/>
        <v>21</v>
      </c>
      <c r="N19" s="60">
        <f>VLOOKUP($A19,'Return Data'!$B$7:$R$2292,17,0)</f>
        <v>0</v>
      </c>
      <c r="O19" s="61">
        <f t="shared" si="5"/>
        <v>21</v>
      </c>
      <c r="P19" s="60">
        <f>VLOOKUP($A19,'Return Data'!$B$7:$R$2292,14,0)</f>
        <v>0</v>
      </c>
      <c r="Q19" s="61">
        <f t="shared" si="7"/>
        <v>21</v>
      </c>
      <c r="R19" s="60">
        <f>VLOOKUP($A19,'Return Data'!$B$7:$R$2292,16,0)</f>
        <v>0</v>
      </c>
      <c r="S19" s="62">
        <f t="shared" si="6"/>
        <v>21</v>
      </c>
    </row>
    <row r="20" spans="1:19" x14ac:dyDescent="0.3">
      <c r="A20" s="77" t="s">
        <v>66</v>
      </c>
      <c r="B20" s="59">
        <f>VLOOKUP($A20,'Return Data'!$B$7:$R$2292,3,0)</f>
        <v>44942</v>
      </c>
      <c r="C20" s="60">
        <f>VLOOKUP($A20,'Return Data'!$B$7:$R$2292,4,0)</f>
        <v>30.781500000000001</v>
      </c>
      <c r="D20" s="60">
        <f>VLOOKUP($A20,'Return Data'!$B$7:$R$2292,9,0)</f>
        <v>7.0610999999999997</v>
      </c>
      <c r="E20" s="61">
        <f t="shared" si="0"/>
        <v>2</v>
      </c>
      <c r="F20" s="60">
        <f>VLOOKUP($A20,'Return Data'!$B$7:$R$2292,10,0)</f>
        <v>9.9704999999999995</v>
      </c>
      <c r="G20" s="61">
        <f t="shared" si="1"/>
        <v>5</v>
      </c>
      <c r="H20" s="60">
        <f>VLOOKUP($A20,'Return Data'!$B$7:$R$2292,11,0)</f>
        <v>6.1513999999999998</v>
      </c>
      <c r="I20" s="61">
        <f t="shared" si="2"/>
        <v>13</v>
      </c>
      <c r="J20" s="60">
        <f>VLOOKUP($A20,'Return Data'!$B$7:$R$2292,12,0)</f>
        <v>3.7570000000000001</v>
      </c>
      <c r="K20" s="61">
        <f t="shared" si="3"/>
        <v>19</v>
      </c>
      <c r="L20" s="60">
        <f>VLOOKUP($A20,'Return Data'!$B$7:$R$2292,13,0)</f>
        <v>2.5588000000000002</v>
      </c>
      <c r="M20" s="61">
        <f t="shared" si="4"/>
        <v>18</v>
      </c>
      <c r="N20" s="60">
        <f>VLOOKUP($A20,'Return Data'!$B$7:$R$2292,17,0)</f>
        <v>2.7972000000000001</v>
      </c>
      <c r="O20" s="61">
        <f t="shared" si="5"/>
        <v>19</v>
      </c>
      <c r="P20" s="60">
        <f>VLOOKUP($A20,'Return Data'!$B$7:$R$2292,14,0)</f>
        <v>6.3266</v>
      </c>
      <c r="Q20" s="61">
        <f t="shared" si="7"/>
        <v>8</v>
      </c>
      <c r="R20" s="60">
        <f>VLOOKUP($A20,'Return Data'!$B$7:$R$2292,16,0)</f>
        <v>8.4270999999999994</v>
      </c>
      <c r="S20" s="62">
        <f t="shared" si="6"/>
        <v>4</v>
      </c>
    </row>
    <row r="21" spans="1:19" x14ac:dyDescent="0.3">
      <c r="A21" s="77" t="s">
        <v>67</v>
      </c>
      <c r="B21" s="59">
        <f>VLOOKUP($A21,'Return Data'!$B$7:$R$2292,3,0)</f>
        <v>44942</v>
      </c>
      <c r="C21" s="60">
        <f>VLOOKUP($A21,'Return Data'!$B$7:$R$2292,4,0)</f>
        <v>19.334900000000001</v>
      </c>
      <c r="D21" s="60">
        <f>VLOOKUP($A21,'Return Data'!$B$7:$R$2292,9,0)</f>
        <v>3.6896</v>
      </c>
      <c r="E21" s="61">
        <f t="shared" si="0"/>
        <v>20</v>
      </c>
      <c r="F21" s="60">
        <f>VLOOKUP($A21,'Return Data'!$B$7:$R$2292,10,0)</f>
        <v>7.7154999999999996</v>
      </c>
      <c r="G21" s="61">
        <f t="shared" si="1"/>
        <v>15</v>
      </c>
      <c r="H21" s="60">
        <f>VLOOKUP($A21,'Return Data'!$B$7:$R$2292,11,0)</f>
        <v>5.8944999999999999</v>
      </c>
      <c r="I21" s="61">
        <f t="shared" si="2"/>
        <v>14</v>
      </c>
      <c r="J21" s="60">
        <f>VLOOKUP($A21,'Return Data'!$B$7:$R$2292,12,0)</f>
        <v>4.3460000000000001</v>
      </c>
      <c r="K21" s="61">
        <f t="shared" si="3"/>
        <v>16</v>
      </c>
      <c r="L21" s="60">
        <f>VLOOKUP($A21,'Return Data'!$B$7:$R$2292,13,0)</f>
        <v>3.9150999999999998</v>
      </c>
      <c r="M21" s="61">
        <f t="shared" si="4"/>
        <v>10</v>
      </c>
      <c r="N21" s="60">
        <f>VLOOKUP($A21,'Return Data'!$B$7:$R$2292,17,0)</f>
        <v>5.1356000000000002</v>
      </c>
      <c r="O21" s="61">
        <f t="shared" si="5"/>
        <v>5</v>
      </c>
      <c r="P21" s="60">
        <f>VLOOKUP($A21,'Return Data'!$B$7:$R$2292,14,0)</f>
        <v>6.1768999999999998</v>
      </c>
      <c r="Q21" s="61">
        <f t="shared" si="7"/>
        <v>9</v>
      </c>
      <c r="R21" s="60">
        <f>VLOOKUP($A21,'Return Data'!$B$7:$R$2292,16,0)</f>
        <v>7.1325000000000003</v>
      </c>
      <c r="S21" s="62">
        <f t="shared" si="6"/>
        <v>17</v>
      </c>
    </row>
    <row r="22" spans="1:19" x14ac:dyDescent="0.3">
      <c r="A22" s="77" t="s">
        <v>68</v>
      </c>
      <c r="B22" s="59">
        <f>VLOOKUP($A22,'Return Data'!$B$7:$R$2292,3,0)</f>
        <v>44942</v>
      </c>
      <c r="C22" s="60">
        <f>VLOOKUP($A22,'Return Data'!$B$7:$R$2292,4,0)</f>
        <v>1287.7936999999999</v>
      </c>
      <c r="D22" s="60">
        <f>VLOOKUP($A22,'Return Data'!$B$7:$R$2292,9,0)</f>
        <v>6.7427000000000001</v>
      </c>
      <c r="E22" s="61">
        <f t="shared" si="0"/>
        <v>3</v>
      </c>
      <c r="F22" s="60">
        <f>VLOOKUP($A22,'Return Data'!$B$7:$R$2292,10,0)</f>
        <v>8.0444999999999993</v>
      </c>
      <c r="G22" s="61">
        <f t="shared" si="1"/>
        <v>14</v>
      </c>
      <c r="H22" s="60">
        <f>VLOOKUP($A22,'Return Data'!$B$7:$R$2292,11,0)</f>
        <v>6.181</v>
      </c>
      <c r="I22" s="61">
        <f t="shared" si="2"/>
        <v>12</v>
      </c>
      <c r="J22" s="60">
        <f>VLOOKUP($A22,'Return Data'!$B$7:$R$2292,12,0)</f>
        <v>4.4800000000000004</v>
      </c>
      <c r="K22" s="61">
        <f t="shared" si="3"/>
        <v>15</v>
      </c>
      <c r="L22" s="60">
        <f>VLOOKUP($A22,'Return Data'!$B$7:$R$2292,13,0)</f>
        <v>3.5594999999999999</v>
      </c>
      <c r="M22" s="61">
        <f t="shared" si="4"/>
        <v>14</v>
      </c>
      <c r="N22" s="60">
        <f>VLOOKUP($A22,'Return Data'!$B$7:$R$2292,17,0)</f>
        <v>3.9559000000000002</v>
      </c>
      <c r="O22" s="61">
        <f t="shared" si="5"/>
        <v>9</v>
      </c>
      <c r="P22" s="60">
        <f>VLOOKUP($A22,'Return Data'!$B$7:$R$2292,14,0)</f>
        <v>5.0343</v>
      </c>
      <c r="Q22" s="61">
        <f t="shared" si="7"/>
        <v>19</v>
      </c>
      <c r="R22" s="60">
        <f>VLOOKUP($A22,'Return Data'!$B$7:$R$2292,16,0)</f>
        <v>6.3305999999999996</v>
      </c>
      <c r="S22" s="62">
        <f t="shared" si="6"/>
        <v>20</v>
      </c>
    </row>
    <row r="23" spans="1:19" x14ac:dyDescent="0.3">
      <c r="A23" s="77" t="s">
        <v>1940</v>
      </c>
      <c r="B23" s="59">
        <f>VLOOKUP($A23,'Return Data'!$B$7:$R$2292,3,0)</f>
        <v>44942</v>
      </c>
      <c r="C23" s="60">
        <f>VLOOKUP($A23,'Return Data'!$B$7:$R$2292,4,0)</f>
        <v>36.604999999999997</v>
      </c>
      <c r="D23" s="60">
        <f>VLOOKUP($A23,'Return Data'!$B$7:$R$2292,9,0)</f>
        <v>5.2015000000000002</v>
      </c>
      <c r="E23" s="61">
        <f t="shared" si="0"/>
        <v>14</v>
      </c>
      <c r="F23" s="60">
        <f>VLOOKUP($A23,'Return Data'!$B$7:$R$2292,10,0)</f>
        <v>7.4942000000000002</v>
      </c>
      <c r="G23" s="61">
        <f t="shared" si="1"/>
        <v>16</v>
      </c>
      <c r="H23" s="60">
        <f>VLOOKUP($A23,'Return Data'!$B$7:$R$2292,11,0)</f>
        <v>5.8185000000000002</v>
      </c>
      <c r="I23" s="61">
        <f t="shared" si="2"/>
        <v>16</v>
      </c>
      <c r="J23" s="60">
        <f>VLOOKUP($A23,'Return Data'!$B$7:$R$2292,12,0)</f>
        <v>5.1166</v>
      </c>
      <c r="K23" s="61">
        <f t="shared" si="3"/>
        <v>11</v>
      </c>
      <c r="L23" s="60">
        <f>VLOOKUP($A23,'Return Data'!$B$7:$R$2292,13,0)</f>
        <v>4.4832000000000001</v>
      </c>
      <c r="M23" s="61">
        <f t="shared" si="4"/>
        <v>7</v>
      </c>
      <c r="N23" s="60">
        <f>VLOOKUP($A23,'Return Data'!$B$7:$R$2292,17,0)</f>
        <v>4.2384000000000004</v>
      </c>
      <c r="O23" s="61">
        <f t="shared" si="5"/>
        <v>8</v>
      </c>
      <c r="P23" s="60">
        <f>VLOOKUP($A23,'Return Data'!$B$7:$R$2292,14,0)</f>
        <v>5.4240000000000004</v>
      </c>
      <c r="Q23" s="61">
        <f t="shared" si="7"/>
        <v>18</v>
      </c>
      <c r="R23" s="60">
        <f>VLOOKUP($A23,'Return Data'!$B$7:$R$2292,16,0)</f>
        <v>7.5372000000000003</v>
      </c>
      <c r="S23" s="62">
        <f t="shared" si="6"/>
        <v>16</v>
      </c>
    </row>
    <row r="24" spans="1:19" x14ac:dyDescent="0.3">
      <c r="A24" s="109" t="s">
        <v>70</v>
      </c>
      <c r="B24" s="59">
        <f>VLOOKUP($A24,'Return Data'!$B$7:$R$2292,3,0)</f>
        <v>44942</v>
      </c>
      <c r="C24" s="60">
        <f>VLOOKUP($A24,'Return Data'!$B$7:$R$2292,4,0)</f>
        <v>33.150500000000001</v>
      </c>
      <c r="D24" s="60">
        <f>VLOOKUP($A24,'Return Data'!$B$7:$R$2292,9,0)</f>
        <v>3.827</v>
      </c>
      <c r="E24" s="61">
        <f t="shared" si="0"/>
        <v>19</v>
      </c>
      <c r="F24" s="60">
        <f>VLOOKUP($A24,'Return Data'!$B$7:$R$2292,10,0)</f>
        <v>9.7424999999999997</v>
      </c>
      <c r="G24" s="61">
        <f t="shared" si="1"/>
        <v>8</v>
      </c>
      <c r="H24" s="60">
        <f>VLOOKUP($A24,'Return Data'!$B$7:$R$2292,11,0)</f>
        <v>7.2091000000000003</v>
      </c>
      <c r="I24" s="61">
        <f t="shared" si="2"/>
        <v>8</v>
      </c>
      <c r="J24" s="60">
        <f>VLOOKUP($A24,'Return Data'!$B$7:$R$2292,12,0)</f>
        <v>4.7854999999999999</v>
      </c>
      <c r="K24" s="61">
        <f t="shared" si="3"/>
        <v>14</v>
      </c>
      <c r="L24" s="60">
        <f>VLOOKUP($A24,'Return Data'!$B$7:$R$2292,13,0)</f>
        <v>3.8426999999999998</v>
      </c>
      <c r="M24" s="61">
        <f t="shared" si="4"/>
        <v>11</v>
      </c>
      <c r="N24" s="60">
        <f>VLOOKUP($A24,'Return Data'!$B$7:$R$2292,17,0)</f>
        <v>3.8597000000000001</v>
      </c>
      <c r="O24" s="61">
        <f t="shared" si="5"/>
        <v>12</v>
      </c>
      <c r="P24" s="60">
        <f>VLOOKUP($A24,'Return Data'!$B$7:$R$2292,14,0)</f>
        <v>6.5616000000000003</v>
      </c>
      <c r="Q24" s="61">
        <f t="shared" si="7"/>
        <v>5</v>
      </c>
      <c r="R24" s="60">
        <f>VLOOKUP($A24,'Return Data'!$B$7:$R$2292,16,0)</f>
        <v>8.8094000000000001</v>
      </c>
      <c r="S24" s="62">
        <f t="shared" si="6"/>
        <v>2</v>
      </c>
    </row>
    <row r="25" spans="1:19" x14ac:dyDescent="0.3">
      <c r="A25" s="77" t="s">
        <v>72</v>
      </c>
      <c r="B25" s="59">
        <f>VLOOKUP($A25,'Return Data'!$B$7:$R$2292,3,0)</f>
        <v>44942</v>
      </c>
      <c r="C25" s="60">
        <f>VLOOKUP($A25,'Return Data'!$B$7:$R$2292,4,0)</f>
        <v>14.6755</v>
      </c>
      <c r="D25" s="60">
        <f>VLOOKUP($A25,'Return Data'!$B$7:$R$2292,9,0)</f>
        <v>4.1140999999999996</v>
      </c>
      <c r="E25" s="61">
        <f t="shared" si="0"/>
        <v>18</v>
      </c>
      <c r="F25" s="60">
        <f>VLOOKUP($A25,'Return Data'!$B$7:$R$2292,10,0)</f>
        <v>10.0319</v>
      </c>
      <c r="G25" s="61">
        <f t="shared" si="1"/>
        <v>4</v>
      </c>
      <c r="H25" s="60">
        <f>VLOOKUP($A25,'Return Data'!$B$7:$R$2292,11,0)</f>
        <v>6.5119999999999996</v>
      </c>
      <c r="I25" s="61">
        <f t="shared" si="2"/>
        <v>11</v>
      </c>
      <c r="J25" s="60">
        <f>VLOOKUP($A25,'Return Data'!$B$7:$R$2292,12,0)</f>
        <v>4.2076000000000002</v>
      </c>
      <c r="K25" s="61">
        <f t="shared" si="3"/>
        <v>17</v>
      </c>
      <c r="L25" s="60">
        <f>VLOOKUP($A25,'Return Data'!$B$7:$R$2292,13,0)</f>
        <v>2.8534000000000002</v>
      </c>
      <c r="M25" s="61">
        <f t="shared" si="4"/>
        <v>17</v>
      </c>
      <c r="N25" s="60">
        <f>VLOOKUP($A25,'Return Data'!$B$7:$R$2292,17,0)</f>
        <v>3.1503000000000001</v>
      </c>
      <c r="O25" s="61">
        <f t="shared" si="5"/>
        <v>16</v>
      </c>
      <c r="P25" s="60">
        <f>VLOOKUP($A25,'Return Data'!$B$7:$R$2292,14,0)</f>
        <v>5.5332999999999997</v>
      </c>
      <c r="Q25" s="61">
        <f t="shared" si="7"/>
        <v>15</v>
      </c>
      <c r="R25" s="60">
        <f>VLOOKUP($A25,'Return Data'!$B$7:$R$2292,16,0)</f>
        <v>6.8140000000000001</v>
      </c>
      <c r="S25" s="62">
        <f t="shared" si="6"/>
        <v>18</v>
      </c>
    </row>
    <row r="26" spans="1:19" x14ac:dyDescent="0.3">
      <c r="A26" s="77" t="s">
        <v>73</v>
      </c>
      <c r="B26" s="59">
        <f>VLOOKUP($A26,'Return Data'!$B$7:$R$2292,3,0)</f>
        <v>44942</v>
      </c>
      <c r="C26" s="60">
        <f>VLOOKUP($A26,'Return Data'!$B$7:$R$2292,4,0)</f>
        <v>32.6038</v>
      </c>
      <c r="D26" s="60">
        <f>VLOOKUP($A26,'Return Data'!$B$7:$R$2292,9,0)</f>
        <v>4.8773</v>
      </c>
      <c r="E26" s="61">
        <f t="shared" si="0"/>
        <v>16</v>
      </c>
      <c r="F26" s="60">
        <f>VLOOKUP($A26,'Return Data'!$B$7:$R$2292,10,0)</f>
        <v>10.8529</v>
      </c>
      <c r="G26" s="61">
        <f t="shared" si="1"/>
        <v>2</v>
      </c>
      <c r="H26" s="60">
        <f>VLOOKUP($A26,'Return Data'!$B$7:$R$2292,11,0)</f>
        <v>7.9522000000000004</v>
      </c>
      <c r="I26" s="61">
        <f t="shared" si="2"/>
        <v>4</v>
      </c>
      <c r="J26" s="60">
        <f>VLOOKUP($A26,'Return Data'!$B$7:$R$2292,12,0)</f>
        <v>5.3303000000000003</v>
      </c>
      <c r="K26" s="61">
        <f t="shared" si="3"/>
        <v>10</v>
      </c>
      <c r="L26" s="60">
        <f>VLOOKUP($A26,'Return Data'!$B$7:$R$2292,13,0)</f>
        <v>3.5716999999999999</v>
      </c>
      <c r="M26" s="61">
        <f t="shared" si="4"/>
        <v>13</v>
      </c>
      <c r="N26" s="60">
        <f>VLOOKUP($A26,'Return Data'!$B$7:$R$2292,17,0)</f>
        <v>3.1623000000000001</v>
      </c>
      <c r="O26" s="61">
        <f t="shared" si="5"/>
        <v>15</v>
      </c>
      <c r="P26" s="60">
        <f>VLOOKUP($A26,'Return Data'!$B$7:$R$2292,14,0)</f>
        <v>6.0960000000000001</v>
      </c>
      <c r="Q26" s="61">
        <f t="shared" si="7"/>
        <v>11</v>
      </c>
      <c r="R26" s="60">
        <f>VLOOKUP($A26,'Return Data'!$B$7:$R$2292,16,0)</f>
        <v>7.7576999999999998</v>
      </c>
      <c r="S26" s="62">
        <f t="shared" si="6"/>
        <v>12</v>
      </c>
    </row>
    <row r="27" spans="1:19" x14ac:dyDescent="0.3">
      <c r="A27" s="77" t="s">
        <v>74</v>
      </c>
      <c r="B27" s="59">
        <f>VLOOKUP($A27,'Return Data'!$B$7:$R$2292,3,0)</f>
        <v>44942</v>
      </c>
      <c r="C27" s="60">
        <f>VLOOKUP($A27,'Return Data'!$B$7:$R$2292,4,0)</f>
        <v>2417.0967000000001</v>
      </c>
      <c r="D27" s="60">
        <f>VLOOKUP($A27,'Return Data'!$B$7:$R$2292,9,0)</f>
        <v>5.6475999999999997</v>
      </c>
      <c r="E27" s="61">
        <f t="shared" si="0"/>
        <v>10</v>
      </c>
      <c r="F27" s="60">
        <f>VLOOKUP($A27,'Return Data'!$B$7:$R$2292,10,0)</f>
        <v>6.1349999999999998</v>
      </c>
      <c r="G27" s="61">
        <f t="shared" si="1"/>
        <v>20</v>
      </c>
      <c r="H27" s="60">
        <f>VLOOKUP($A27,'Return Data'!$B$7:$R$2292,11,0)</f>
        <v>5.6525999999999996</v>
      </c>
      <c r="I27" s="61">
        <f t="shared" si="2"/>
        <v>17</v>
      </c>
      <c r="J27" s="60">
        <f>VLOOKUP($A27,'Return Data'!$B$7:$R$2292,12,0)</f>
        <v>4.9535999999999998</v>
      </c>
      <c r="K27" s="61">
        <f t="shared" si="3"/>
        <v>12</v>
      </c>
      <c r="L27" s="60">
        <f>VLOOKUP($A27,'Return Data'!$B$7:$R$2292,13,0)</f>
        <v>3.9775999999999998</v>
      </c>
      <c r="M27" s="61">
        <f t="shared" si="4"/>
        <v>9</v>
      </c>
      <c r="N27" s="60">
        <f>VLOOKUP($A27,'Return Data'!$B$7:$R$2292,17,0)</f>
        <v>3.8887</v>
      </c>
      <c r="O27" s="61">
        <f t="shared" si="5"/>
        <v>11</v>
      </c>
      <c r="P27" s="60">
        <f>VLOOKUP($A27,'Return Data'!$B$7:$R$2292,14,0)</f>
        <v>5.7202999999999999</v>
      </c>
      <c r="Q27" s="61">
        <f t="shared" si="7"/>
        <v>14</v>
      </c>
      <c r="R27" s="60">
        <f>VLOOKUP($A27,'Return Data'!$B$7:$R$2292,16,0)</f>
        <v>8.2064000000000004</v>
      </c>
      <c r="S27" s="62">
        <f t="shared" si="6"/>
        <v>6</v>
      </c>
    </row>
    <row r="28" spans="1:19" x14ac:dyDescent="0.3">
      <c r="A28" s="77" t="s">
        <v>77</v>
      </c>
      <c r="B28" s="59">
        <f>VLOOKUP($A28,'Return Data'!$B$7:$R$2292,3,0)</f>
        <v>44942</v>
      </c>
      <c r="C28" s="60">
        <f>VLOOKUP($A28,'Return Data'!$B$7:$R$2292,4,0)</f>
        <v>17.732399999999998</v>
      </c>
      <c r="D28" s="60">
        <f>VLOOKUP($A28,'Return Data'!$B$7:$R$2292,9,0)</f>
        <v>6.3888999999999996</v>
      </c>
      <c r="E28" s="61">
        <f t="shared" si="0"/>
        <v>4</v>
      </c>
      <c r="F28" s="60">
        <f>VLOOKUP($A28,'Return Data'!$B$7:$R$2292,10,0)</f>
        <v>10.842599999999999</v>
      </c>
      <c r="G28" s="61">
        <f t="shared" si="1"/>
        <v>3</v>
      </c>
      <c r="H28" s="60">
        <f>VLOOKUP($A28,'Return Data'!$B$7:$R$2292,11,0)</f>
        <v>7.4450000000000003</v>
      </c>
      <c r="I28" s="61">
        <f t="shared" si="2"/>
        <v>6</v>
      </c>
      <c r="J28" s="60">
        <f>VLOOKUP($A28,'Return Data'!$B$7:$R$2292,12,0)</f>
        <v>6.3601999999999999</v>
      </c>
      <c r="K28" s="61">
        <f t="shared" si="3"/>
        <v>6</v>
      </c>
      <c r="L28" s="60">
        <f>VLOOKUP($A28,'Return Data'!$B$7:$R$2292,13,0)</f>
        <v>5.1139000000000001</v>
      </c>
      <c r="M28" s="61">
        <f t="shared" si="4"/>
        <v>6</v>
      </c>
      <c r="N28" s="60">
        <f>VLOOKUP($A28,'Return Data'!$B$7:$R$2292,17,0)</f>
        <v>4.2503000000000002</v>
      </c>
      <c r="O28" s="61">
        <f t="shared" si="5"/>
        <v>7</v>
      </c>
      <c r="P28" s="60">
        <f>VLOOKUP($A28,'Return Data'!$B$7:$R$2292,14,0)</f>
        <v>5.8996000000000004</v>
      </c>
      <c r="Q28" s="61">
        <f t="shared" si="7"/>
        <v>13</v>
      </c>
      <c r="R28" s="60">
        <f>VLOOKUP($A28,'Return Data'!$B$7:$R$2292,16,0)</f>
        <v>7.7557</v>
      </c>
      <c r="S28" s="62">
        <f t="shared" si="6"/>
        <v>13</v>
      </c>
    </row>
    <row r="29" spans="1:19" x14ac:dyDescent="0.3">
      <c r="A29" s="77" t="s">
        <v>78</v>
      </c>
      <c r="B29" s="59">
        <f>VLOOKUP($A29,'Return Data'!$B$7:$R$2292,3,0)</f>
        <v>44942</v>
      </c>
      <c r="C29" s="60">
        <f>VLOOKUP($A29,'Return Data'!$B$7:$R$2292,4,0)</f>
        <v>31.773900000000001</v>
      </c>
      <c r="D29" s="60">
        <f>VLOOKUP($A29,'Return Data'!$B$7:$R$2292,9,0)</f>
        <v>7.8860999999999999</v>
      </c>
      <c r="E29" s="61">
        <f t="shared" si="0"/>
        <v>1</v>
      </c>
      <c r="F29" s="60">
        <f>VLOOKUP($A29,'Return Data'!$B$7:$R$2292,10,0)</f>
        <v>9.8504000000000005</v>
      </c>
      <c r="G29" s="61">
        <f t="shared" si="1"/>
        <v>7</v>
      </c>
      <c r="H29" s="60">
        <f>VLOOKUP($A29,'Return Data'!$B$7:$R$2292,11,0)</f>
        <v>9.1278000000000006</v>
      </c>
      <c r="I29" s="61">
        <f t="shared" si="2"/>
        <v>1</v>
      </c>
      <c r="J29" s="60">
        <f>VLOOKUP($A29,'Return Data'!$B$7:$R$2292,12,0)</f>
        <v>7.3212999999999999</v>
      </c>
      <c r="K29" s="61">
        <f t="shared" si="3"/>
        <v>3</v>
      </c>
      <c r="L29" s="60">
        <f>VLOOKUP($A29,'Return Data'!$B$7:$R$2292,13,0)</f>
        <v>5.4824000000000002</v>
      </c>
      <c r="M29" s="61">
        <f t="shared" si="4"/>
        <v>4</v>
      </c>
      <c r="N29" s="60">
        <f>VLOOKUP($A29,'Return Data'!$B$7:$R$2292,17,0)</f>
        <v>4.3499999999999996</v>
      </c>
      <c r="O29" s="61">
        <f t="shared" si="5"/>
        <v>6</v>
      </c>
      <c r="P29" s="60">
        <f>VLOOKUP($A29,'Return Data'!$B$7:$R$2292,14,0)</f>
        <v>6.3441000000000001</v>
      </c>
      <c r="Q29" s="61">
        <f t="shared" si="7"/>
        <v>7</v>
      </c>
      <c r="R29" s="60">
        <f>VLOOKUP($A29,'Return Data'!$B$7:$R$2292,16,0)</f>
        <v>8.2218999999999998</v>
      </c>
      <c r="S29" s="62">
        <f t="shared" si="6"/>
        <v>5</v>
      </c>
    </row>
    <row r="30" spans="1:19" x14ac:dyDescent="0.3">
      <c r="A30" s="77" t="s">
        <v>80</v>
      </c>
      <c r="B30" s="59">
        <f>VLOOKUP($A30,'Return Data'!$B$7:$R$2292,3,0)</f>
        <v>44942</v>
      </c>
      <c r="C30" s="60">
        <f>VLOOKUP($A30,'Return Data'!$B$7:$R$2292,4,0)</f>
        <v>20.461400000000001</v>
      </c>
      <c r="D30" s="60">
        <f>VLOOKUP($A30,'Return Data'!$B$7:$R$2292,9,0)</f>
        <v>5.5967000000000002</v>
      </c>
      <c r="E30" s="61">
        <f t="shared" si="0"/>
        <v>12</v>
      </c>
      <c r="F30" s="60">
        <f>VLOOKUP($A30,'Return Data'!$B$7:$R$2292,10,0)</f>
        <v>9.1051000000000002</v>
      </c>
      <c r="G30" s="61">
        <f t="shared" si="1"/>
        <v>10</v>
      </c>
      <c r="H30" s="60">
        <f>VLOOKUP($A30,'Return Data'!$B$7:$R$2292,11,0)</f>
        <v>5.2229999999999999</v>
      </c>
      <c r="I30" s="61">
        <f t="shared" si="2"/>
        <v>19</v>
      </c>
      <c r="J30" s="60">
        <f>VLOOKUP($A30,'Return Data'!$B$7:$R$2292,12,0)</f>
        <v>3.7806999999999999</v>
      </c>
      <c r="K30" s="61">
        <f t="shared" si="3"/>
        <v>18</v>
      </c>
      <c r="L30" s="60">
        <f>VLOOKUP($A30,'Return Data'!$B$7:$R$2292,13,0)</f>
        <v>1.4137999999999999</v>
      </c>
      <c r="M30" s="61">
        <f t="shared" si="4"/>
        <v>20</v>
      </c>
      <c r="N30" s="60">
        <f>VLOOKUP($A30,'Return Data'!$B$7:$R$2292,17,0)</f>
        <v>1.8099000000000001</v>
      </c>
      <c r="O30" s="61">
        <f t="shared" si="5"/>
        <v>20</v>
      </c>
      <c r="P30" s="60">
        <f>VLOOKUP($A30,'Return Data'!$B$7:$R$2292,14,0)</f>
        <v>4.6733000000000002</v>
      </c>
      <c r="Q30" s="61">
        <f t="shared" si="7"/>
        <v>20</v>
      </c>
      <c r="R30" s="60">
        <f>VLOOKUP($A30,'Return Data'!$B$7:$R$2292,16,0)</f>
        <v>6.5385999999999997</v>
      </c>
      <c r="S30" s="62">
        <f t="shared" si="6"/>
        <v>19</v>
      </c>
    </row>
    <row r="31" spans="1:19" x14ac:dyDescent="0.3">
      <c r="A31" s="77" t="s">
        <v>363</v>
      </c>
      <c r="B31" s="59">
        <f>VLOOKUP($A31,'Return Data'!$B$7:$R$2292,3,0)</f>
        <v>0</v>
      </c>
      <c r="C31" s="60">
        <f>VLOOKUP($A31,'Return Data'!$B$7:$R$2292,4,0)</f>
        <v>0</v>
      </c>
      <c r="D31" s="60">
        <f>VLOOKUP($A31,'Return Data'!$B$7:$R$2292,9,0)</f>
        <v>0</v>
      </c>
      <c r="E31" s="61">
        <f t="shared" si="0"/>
        <v>21</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44942</v>
      </c>
      <c r="C32" s="60">
        <f>VLOOKUP($A32,'Return Data'!$B$7:$R$2292,4,0)</f>
        <v>27.4956</v>
      </c>
      <c r="D32" s="60">
        <f>VLOOKUP($A32,'Return Data'!$B$7:$R$2292,9,0)</f>
        <v>6.3502999999999998</v>
      </c>
      <c r="E32" s="61">
        <f t="shared" si="0"/>
        <v>5</v>
      </c>
      <c r="F32" s="60">
        <f>VLOOKUP($A32,'Return Data'!$B$7:$R$2292,10,0)</f>
        <v>6.7016999999999998</v>
      </c>
      <c r="G32" s="61">
        <f t="shared" si="1"/>
        <v>17</v>
      </c>
      <c r="H32" s="60">
        <f>VLOOKUP($A32,'Return Data'!$B$7:$R$2292,11,0)</f>
        <v>5.8699000000000003</v>
      </c>
      <c r="I32" s="61">
        <f t="shared" si="2"/>
        <v>15</v>
      </c>
      <c r="J32" s="60">
        <f>VLOOKUP($A32,'Return Data'!$B$7:$R$2292,12,0)</f>
        <v>15.067600000000001</v>
      </c>
      <c r="K32" s="61">
        <f t="shared" si="3"/>
        <v>1</v>
      </c>
      <c r="L32" s="60">
        <f>VLOOKUP($A32,'Return Data'!$B$7:$R$2292,13,0)</f>
        <v>11.216200000000001</v>
      </c>
      <c r="M32" s="61">
        <f t="shared" si="4"/>
        <v>1</v>
      </c>
      <c r="N32" s="60">
        <f>VLOOKUP($A32,'Return Data'!$B$7:$R$2292,17,0)</f>
        <v>11.3489</v>
      </c>
      <c r="O32" s="61">
        <f>RANK(N32,N$8:N$32,0)</f>
        <v>1</v>
      </c>
      <c r="P32" s="60">
        <f>VLOOKUP($A32,'Return Data'!$B$7:$R$2292,14,0)</f>
        <v>9.6348000000000003</v>
      </c>
      <c r="Q32" s="61">
        <f>RANK(P32,P$8:P$32,0)</f>
        <v>1</v>
      </c>
      <c r="R32" s="60">
        <f>VLOOKUP($A32,'Return Data'!$B$7:$R$2292,16,0)</f>
        <v>8.1379999999999999</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4.497755999999999</v>
      </c>
      <c r="E34" s="83"/>
      <c r="F34" s="84">
        <f>AVERAGE(F8:F32)</f>
        <v>6.97994</v>
      </c>
      <c r="G34" s="83"/>
      <c r="H34" s="84">
        <f>AVERAGE(H8:H32)</f>
        <v>5.4418600000000001</v>
      </c>
      <c r="I34" s="83"/>
      <c r="J34" s="84">
        <f>AVERAGE(J8:J32)</f>
        <v>4.6857319999999998</v>
      </c>
      <c r="K34" s="83"/>
      <c r="L34" s="84">
        <f>AVERAGE(L8:L32)</f>
        <v>3.4861199999999997</v>
      </c>
      <c r="M34" s="83"/>
      <c r="N34" s="84">
        <f>AVERAGE(N8:N32)</f>
        <v>3.5809958333333327</v>
      </c>
      <c r="O34" s="83"/>
      <c r="P34" s="84">
        <f>AVERAGE(P8:P32)</f>
        <v>5.4405173913043479</v>
      </c>
      <c r="Q34" s="83"/>
      <c r="R34" s="84">
        <f>AVERAGE(R8:R32)</f>
        <v>6.2900879999999999</v>
      </c>
      <c r="S34" s="85"/>
    </row>
    <row r="35" spans="1:19" x14ac:dyDescent="0.3">
      <c r="A35" s="82" t="s">
        <v>28</v>
      </c>
      <c r="B35" s="83"/>
      <c r="C35" s="83"/>
      <c r="D35" s="84">
        <f>MIN(D8:D32)</f>
        <v>0</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7.8860999999999999</v>
      </c>
      <c r="E36" s="87"/>
      <c r="F36" s="88">
        <f>MAX(F8:F32)</f>
        <v>10.989800000000001</v>
      </c>
      <c r="G36" s="87"/>
      <c r="H36" s="88">
        <f>MAX(H8:H32)</f>
        <v>9.1278000000000006</v>
      </c>
      <c r="I36" s="87"/>
      <c r="J36" s="88">
        <f>MAX(J8:J32)</f>
        <v>15.067600000000001</v>
      </c>
      <c r="K36" s="87"/>
      <c r="L36" s="88">
        <f>MAX(L8:L32)</f>
        <v>11.216200000000001</v>
      </c>
      <c r="M36" s="87"/>
      <c r="N36" s="88">
        <f>MAX(N8:N32)</f>
        <v>11.3489</v>
      </c>
      <c r="O36" s="87"/>
      <c r="P36" s="88">
        <f>MAX(P8:P32)</f>
        <v>9.6348000000000003</v>
      </c>
      <c r="Q36" s="87"/>
      <c r="R36" s="88">
        <f>MAX(R8:R32)</f>
        <v>9.8917000000000002</v>
      </c>
      <c r="S36" s="89"/>
    </row>
    <row r="37" spans="1:19" x14ac:dyDescent="0.3">
      <c r="A37" s="99" t="s">
        <v>429</v>
      </c>
    </row>
    <row r="38" spans="1:19" x14ac:dyDescent="0.3">
      <c r="A38" s="14" t="s">
        <v>340</v>
      </c>
    </row>
  </sheetData>
  <sheetProtection algorithmName="SHA-512" hashValue="x25gp44gD11+W9pimZLy/clSmr+VTqxvTY7tneev2LCbbREpaoFpjGqeZET+GtYIcaE6si+WXSkyLYgywtzPAw==" saltValue="WByvAgtOnPpmKrSGmNGz/g=="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44942</v>
      </c>
      <c r="C8" s="60">
        <f>VLOOKUP($A8,'Return Data'!$B$7:$R$2292,4,0)</f>
        <v>26.406700000000001</v>
      </c>
      <c r="D8" s="60">
        <f>VLOOKUP($A8,'Return Data'!$B$7:$R$2292,9,0)</f>
        <v>4.8982000000000001</v>
      </c>
      <c r="E8" s="61">
        <f t="shared" ref="E8:E36" si="0">RANK(D8,D$8:D$36,0)</f>
        <v>14</v>
      </c>
      <c r="F8" s="60">
        <f>VLOOKUP($A8,'Return Data'!$B$7:$R$2292,10,0)</f>
        <v>7.5293000000000001</v>
      </c>
      <c r="G8" s="61">
        <f t="shared" ref="G8:G36" si="1">RANK(F8,F$8:F$36,0)</f>
        <v>13</v>
      </c>
      <c r="H8" s="60">
        <f>VLOOKUP($A8,'Return Data'!$B$7:$R$2292,11,0)</f>
        <v>6.4375999999999998</v>
      </c>
      <c r="I8" s="61">
        <f t="shared" ref="I8:I36" si="2">RANK(H8,H$8:H$36,0)</f>
        <v>7</v>
      </c>
      <c r="J8" s="60">
        <f>VLOOKUP($A8,'Return Data'!$B$7:$R$2292,12,0)</f>
        <v>8.4723000000000006</v>
      </c>
      <c r="K8" s="61">
        <f t="shared" ref="K8:K36" si="3">RANK(J8,J$8:J$36,0)</f>
        <v>2</v>
      </c>
      <c r="L8" s="60">
        <f>VLOOKUP($A8,'Return Data'!$B$7:$R$2292,13,0)</f>
        <v>6.2808999999999999</v>
      </c>
      <c r="M8" s="61">
        <f t="shared" ref="M8:M36" si="4">RANK(L8,L$8:L$36,0)</f>
        <v>3</v>
      </c>
      <c r="N8" s="60">
        <f>VLOOKUP($A8,'Return Data'!$B$7:$R$2292,17,0)</f>
        <v>5.5683999999999996</v>
      </c>
      <c r="O8" s="61">
        <f t="shared" ref="O8:O34" si="5">RANK(N8,N$8:N$36,0)</f>
        <v>3</v>
      </c>
      <c r="P8" s="60">
        <f>VLOOKUP($A8,'Return Data'!$B$7:$R$2292,14,0)</f>
        <v>6.8280000000000003</v>
      </c>
      <c r="Q8" s="61">
        <f>RANK(P8,P$8:P$36,0)</f>
        <v>4</v>
      </c>
      <c r="R8" s="60">
        <f>VLOOKUP($A8,'Return Data'!$B$7:$R$2292,16,0)</f>
        <v>7.2988999999999997</v>
      </c>
      <c r="S8" s="62">
        <f t="shared" ref="S8:S36" si="6">RANK(R8,R$8:R$36,0)</f>
        <v>13</v>
      </c>
    </row>
    <row r="9" spans="1:19" x14ac:dyDescent="0.3">
      <c r="A9" s="77" t="s">
        <v>83</v>
      </c>
      <c r="B9" s="59">
        <f>VLOOKUP($A9,'Return Data'!$B$7:$R$2292,3,0)</f>
        <v>44942</v>
      </c>
      <c r="C9" s="60">
        <f>VLOOKUP($A9,'Return Data'!$B$7:$R$2292,4,0)</f>
        <v>38.182600000000001</v>
      </c>
      <c r="D9" s="60">
        <f>VLOOKUP($A9,'Return Data'!$B$7:$R$2292,9,0)</f>
        <v>4.8986000000000001</v>
      </c>
      <c r="E9" s="61">
        <f t="shared" si="0"/>
        <v>13</v>
      </c>
      <c r="F9" s="60">
        <f>VLOOKUP($A9,'Return Data'!$B$7:$R$2292,10,0)</f>
        <v>7.5293000000000001</v>
      </c>
      <c r="G9" s="61">
        <f t="shared" si="1"/>
        <v>13</v>
      </c>
      <c r="H9" s="60">
        <f>VLOOKUP($A9,'Return Data'!$B$7:$R$2292,11,0)</f>
        <v>6.4332000000000003</v>
      </c>
      <c r="I9" s="61">
        <f t="shared" si="2"/>
        <v>8</v>
      </c>
      <c r="J9" s="60">
        <f>VLOOKUP($A9,'Return Data'!$B$7:$R$2292,12,0)</f>
        <v>8.4713999999999992</v>
      </c>
      <c r="K9" s="61">
        <f t="shared" si="3"/>
        <v>3</v>
      </c>
      <c r="L9" s="60">
        <f>VLOOKUP($A9,'Return Data'!$B$7:$R$2292,13,0)</f>
        <v>6.2843999999999998</v>
      </c>
      <c r="M9" s="61">
        <f t="shared" si="4"/>
        <v>2</v>
      </c>
      <c r="N9" s="60">
        <f>VLOOKUP($A9,'Return Data'!$B$7:$R$2292,17,0)</f>
        <v>5.5743</v>
      </c>
      <c r="O9" s="61">
        <f t="shared" si="5"/>
        <v>2</v>
      </c>
      <c r="P9" s="60">
        <f>VLOOKUP($A9,'Return Data'!$B$7:$R$2292,14,0)</f>
        <v>6.8357000000000001</v>
      </c>
      <c r="Q9" s="61">
        <f>RANK(P9,P$8:P$36,0)</f>
        <v>3</v>
      </c>
      <c r="R9" s="60">
        <f>VLOOKUP($A9,'Return Data'!$B$7:$R$2292,16,0)</f>
        <v>7.5895000000000001</v>
      </c>
      <c r="S9" s="62">
        <f t="shared" si="6"/>
        <v>10</v>
      </c>
    </row>
    <row r="10" spans="1:19" x14ac:dyDescent="0.3">
      <c r="A10" s="77" t="s">
        <v>84</v>
      </c>
      <c r="B10" s="59">
        <f>VLOOKUP($A10,'Return Data'!$B$7:$R$2292,3,0)</f>
        <v>0</v>
      </c>
      <c r="C10" s="60">
        <f>VLOOKUP($A10,'Return Data'!$B$7:$R$2292,4,0)</f>
        <v>0</v>
      </c>
      <c r="D10" s="60">
        <f>VLOOKUP($A10,'Return Data'!$B$7:$R$2292,9,0)</f>
        <v>0</v>
      </c>
      <c r="E10" s="61">
        <f t="shared" si="0"/>
        <v>24</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24</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44942</v>
      </c>
      <c r="C12" s="60">
        <f>VLOOKUP($A12,'Return Data'!$B$7:$R$2292,4,0)</f>
        <v>24.53</v>
      </c>
      <c r="D12" s="60">
        <f>VLOOKUP($A12,'Return Data'!$B$7:$R$2292,9,0)</f>
        <v>3.7945000000000002</v>
      </c>
      <c r="E12" s="61">
        <f t="shared" si="0"/>
        <v>20</v>
      </c>
      <c r="F12" s="60">
        <f>VLOOKUP($A12,'Return Data'!$B$7:$R$2292,10,0)</f>
        <v>10.5809</v>
      </c>
      <c r="G12" s="61">
        <f t="shared" si="1"/>
        <v>2</v>
      </c>
      <c r="H12" s="60">
        <f>VLOOKUP($A12,'Return Data'!$B$7:$R$2292,11,0)</f>
        <v>7.3872</v>
      </c>
      <c r="I12" s="61">
        <f t="shared" si="2"/>
        <v>5</v>
      </c>
      <c r="J12" s="60">
        <f>VLOOKUP($A12,'Return Data'!$B$7:$R$2292,12,0)</f>
        <v>5.0381999999999998</v>
      </c>
      <c r="K12" s="61">
        <f t="shared" si="3"/>
        <v>8</v>
      </c>
      <c r="L12" s="60">
        <f>VLOOKUP($A12,'Return Data'!$B$7:$R$2292,13,0)</f>
        <v>2.9236</v>
      </c>
      <c r="M12" s="61">
        <f t="shared" si="4"/>
        <v>14</v>
      </c>
      <c r="N12" s="60">
        <f>VLOOKUP($A12,'Return Data'!$B$7:$R$2292,17,0)</f>
        <v>3.2147000000000001</v>
      </c>
      <c r="O12" s="61">
        <f t="shared" si="5"/>
        <v>13</v>
      </c>
      <c r="P12" s="60">
        <f>VLOOKUP($A12,'Return Data'!$B$7:$R$2292,14,0)</f>
        <v>6.0494000000000003</v>
      </c>
      <c r="Q12" s="61">
        <f t="shared" ref="Q12:Q34" si="7">RANK(P12,P$8:P$36,0)</f>
        <v>5</v>
      </c>
      <c r="R12" s="60">
        <f>VLOOKUP($A12,'Return Data'!$B$7:$R$2292,16,0)</f>
        <v>7.9489000000000001</v>
      </c>
      <c r="S12" s="62">
        <f t="shared" si="6"/>
        <v>6</v>
      </c>
    </row>
    <row r="13" spans="1:19" x14ac:dyDescent="0.3">
      <c r="A13" s="77" t="s">
        <v>1912</v>
      </c>
      <c r="B13" s="59">
        <f>VLOOKUP($A13,'Return Data'!$B$7:$R$2292,3,0)</f>
        <v>44942</v>
      </c>
      <c r="C13" s="60">
        <f>VLOOKUP($A13,'Return Data'!$B$7:$R$2292,4,0)</f>
        <v>38.150500000000001</v>
      </c>
      <c r="D13" s="60">
        <f>VLOOKUP($A13,'Return Data'!$B$7:$R$2292,9,0)</f>
        <v>5.3262</v>
      </c>
      <c r="E13" s="61">
        <f t="shared" si="0"/>
        <v>8</v>
      </c>
      <c r="F13" s="60">
        <f>VLOOKUP($A13,'Return Data'!$B$7:$R$2292,10,0)</f>
        <v>8.3486999999999991</v>
      </c>
      <c r="G13" s="61">
        <f t="shared" si="1"/>
        <v>10</v>
      </c>
      <c r="H13" s="60">
        <f>VLOOKUP($A13,'Return Data'!$B$7:$R$2292,11,0)</f>
        <v>7.8269000000000002</v>
      </c>
      <c r="I13" s="61">
        <f t="shared" si="2"/>
        <v>3</v>
      </c>
      <c r="J13" s="60">
        <f>VLOOKUP($A13,'Return Data'!$B$7:$R$2292,12,0)</f>
        <v>5.5072000000000001</v>
      </c>
      <c r="K13" s="61">
        <f t="shared" si="3"/>
        <v>7</v>
      </c>
      <c r="L13" s="60">
        <f>VLOOKUP($A13,'Return Data'!$B$7:$R$2292,13,0)</f>
        <v>4.032</v>
      </c>
      <c r="M13" s="61">
        <f t="shared" si="4"/>
        <v>8</v>
      </c>
      <c r="N13" s="60">
        <f>VLOOKUP($A13,'Return Data'!$B$7:$R$2292,17,0)</f>
        <v>2.6855000000000002</v>
      </c>
      <c r="O13" s="61">
        <f t="shared" si="5"/>
        <v>16</v>
      </c>
      <c r="P13" s="60">
        <f>VLOOKUP($A13,'Return Data'!$B$7:$R$2292,14,0)</f>
        <v>4.7816000000000001</v>
      </c>
      <c r="Q13" s="61">
        <f t="shared" si="7"/>
        <v>17</v>
      </c>
      <c r="R13" s="60">
        <f>VLOOKUP($A13,'Return Data'!$B$7:$R$2292,16,0)</f>
        <v>7.5797999999999996</v>
      </c>
      <c r="S13" s="62">
        <f t="shared" si="6"/>
        <v>11</v>
      </c>
    </row>
    <row r="14" spans="1:19" x14ac:dyDescent="0.3">
      <c r="A14" s="77" t="s">
        <v>89</v>
      </c>
      <c r="B14" s="59">
        <f>VLOOKUP($A14,'Return Data'!$B$7:$R$2292,3,0)</f>
        <v>44942</v>
      </c>
      <c r="C14" s="60">
        <f>VLOOKUP($A14,'Return Data'!$B$7:$R$2292,4,0)</f>
        <v>25.032399999999999</v>
      </c>
      <c r="D14" s="60">
        <f>VLOOKUP($A14,'Return Data'!$B$7:$R$2292,9,0)</f>
        <v>4.9927999999999999</v>
      </c>
      <c r="E14" s="61">
        <f t="shared" si="0"/>
        <v>9</v>
      </c>
      <c r="F14" s="60">
        <f>VLOOKUP($A14,'Return Data'!$B$7:$R$2292,10,0)</f>
        <v>8.8237000000000005</v>
      </c>
      <c r="G14" s="61">
        <f t="shared" si="1"/>
        <v>8</v>
      </c>
      <c r="H14" s="60">
        <f>VLOOKUP($A14,'Return Data'!$B$7:$R$2292,11,0)</f>
        <v>6.0151000000000003</v>
      </c>
      <c r="I14" s="61">
        <f t="shared" si="2"/>
        <v>13</v>
      </c>
      <c r="J14" s="60">
        <f>VLOOKUP($A14,'Return Data'!$B$7:$R$2292,12,0)</f>
        <v>4.3216999999999999</v>
      </c>
      <c r="K14" s="61">
        <f t="shared" si="3"/>
        <v>11</v>
      </c>
      <c r="L14" s="60">
        <f>VLOOKUP($A14,'Return Data'!$B$7:$R$2292,13,0)</f>
        <v>2.9571000000000001</v>
      </c>
      <c r="M14" s="61">
        <f t="shared" si="4"/>
        <v>13</v>
      </c>
      <c r="N14" s="60">
        <f>VLOOKUP($A14,'Return Data'!$B$7:$R$2292,17,0)</f>
        <v>2.1593</v>
      </c>
      <c r="O14" s="61">
        <f t="shared" si="5"/>
        <v>21</v>
      </c>
      <c r="P14" s="60">
        <f>VLOOKUP($A14,'Return Data'!$B$7:$R$2292,14,0)</f>
        <v>4.4664999999999999</v>
      </c>
      <c r="Q14" s="61">
        <f t="shared" si="7"/>
        <v>22</v>
      </c>
      <c r="R14" s="60">
        <f>VLOOKUP($A14,'Return Data'!$B$7:$R$2292,16,0)</f>
        <v>6.9565999999999999</v>
      </c>
      <c r="S14" s="62">
        <f t="shared" si="6"/>
        <v>14</v>
      </c>
    </row>
    <row r="15" spans="1:19" x14ac:dyDescent="0.3">
      <c r="A15" s="77" t="s">
        <v>90</v>
      </c>
      <c r="B15" s="59">
        <f>VLOOKUP($A15,'Return Data'!$B$7:$R$2292,3,0)</f>
        <v>44942</v>
      </c>
      <c r="C15" s="60">
        <f>VLOOKUP($A15,'Return Data'!$B$7:$R$2292,4,0)</f>
        <v>2746.5358000000001</v>
      </c>
      <c r="D15" s="60">
        <f>VLOOKUP($A15,'Return Data'!$B$7:$R$2292,9,0)</f>
        <v>5.5578000000000003</v>
      </c>
      <c r="E15" s="61">
        <f t="shared" si="0"/>
        <v>6</v>
      </c>
      <c r="F15" s="60">
        <f>VLOOKUP($A15,'Return Data'!$B$7:$R$2292,10,0)</f>
        <v>5.7594000000000003</v>
      </c>
      <c r="G15" s="61">
        <f t="shared" si="1"/>
        <v>21</v>
      </c>
      <c r="H15" s="60">
        <f>VLOOKUP($A15,'Return Data'!$B$7:$R$2292,11,0)</f>
        <v>3.8672</v>
      </c>
      <c r="I15" s="61">
        <f t="shared" si="2"/>
        <v>23</v>
      </c>
      <c r="J15" s="60">
        <f>VLOOKUP($A15,'Return Data'!$B$7:$R$2292,12,0)</f>
        <v>2.9161999999999999</v>
      </c>
      <c r="K15" s="61">
        <f t="shared" si="3"/>
        <v>22</v>
      </c>
      <c r="L15" s="60">
        <f>VLOOKUP($A15,'Return Data'!$B$7:$R$2292,13,0)</f>
        <v>1.8951</v>
      </c>
      <c r="M15" s="61">
        <f t="shared" si="4"/>
        <v>20</v>
      </c>
      <c r="N15" s="60">
        <f>VLOOKUP($A15,'Return Data'!$B$7:$R$2292,17,0)</f>
        <v>2.2934000000000001</v>
      </c>
      <c r="O15" s="61">
        <f t="shared" si="5"/>
        <v>18</v>
      </c>
      <c r="P15" s="60">
        <f>VLOOKUP($A15,'Return Data'!$B$7:$R$2292,14,0)</f>
        <v>5.4992000000000001</v>
      </c>
      <c r="Q15" s="61">
        <f t="shared" si="7"/>
        <v>14</v>
      </c>
      <c r="R15" s="60">
        <f>VLOOKUP($A15,'Return Data'!$B$7:$R$2292,16,0)</f>
        <v>6.6463000000000001</v>
      </c>
      <c r="S15" s="62">
        <f t="shared" si="6"/>
        <v>15</v>
      </c>
    </row>
    <row r="16" spans="1:19" x14ac:dyDescent="0.3">
      <c r="A16" s="77" t="s">
        <v>92</v>
      </c>
      <c r="B16" s="59">
        <f>VLOOKUP($A16,'Return Data'!$B$7:$R$2292,3,0)</f>
        <v>0</v>
      </c>
      <c r="C16" s="60">
        <f>VLOOKUP($A16,'Return Data'!$B$7:$R$2292,4,0)</f>
        <v>0</v>
      </c>
      <c r="D16" s="60">
        <f>VLOOKUP($A16,'Return Data'!$B$7:$R$2292,9,0)</f>
        <v>0</v>
      </c>
      <c r="E16" s="61">
        <f t="shared" si="0"/>
        <v>24</v>
      </c>
      <c r="F16" s="60">
        <f>VLOOKUP($A16,'Return Data'!$B$7:$R$2292,10,0)</f>
        <v>0</v>
      </c>
      <c r="G16" s="61">
        <f t="shared" si="1"/>
        <v>24</v>
      </c>
      <c r="H16" s="60">
        <f>VLOOKUP($A16,'Return Data'!$B$7:$R$2292,11,0)</f>
        <v>0</v>
      </c>
      <c r="I16" s="61">
        <f t="shared" si="2"/>
        <v>24</v>
      </c>
      <c r="J16" s="60">
        <f>VLOOKUP($A16,'Return Data'!$B$7:$R$2292,12,0)</f>
        <v>0</v>
      </c>
      <c r="K16" s="61">
        <f t="shared" si="3"/>
        <v>24</v>
      </c>
      <c r="L16" s="60">
        <f>VLOOKUP($A16,'Return Data'!$B$7:$R$2292,13,0)</f>
        <v>0</v>
      </c>
      <c r="M16" s="61">
        <f t="shared" si="4"/>
        <v>24</v>
      </c>
      <c r="N16" s="60">
        <f>VLOOKUP($A16,'Return Data'!$B$7:$R$2292,17,0)</f>
        <v>0</v>
      </c>
      <c r="O16" s="61">
        <f t="shared" si="5"/>
        <v>24</v>
      </c>
      <c r="P16" s="60">
        <f>VLOOKUP($A16,'Return Data'!$B$7:$R$2292,14,0)</f>
        <v>0</v>
      </c>
      <c r="Q16" s="61">
        <f t="shared" si="7"/>
        <v>24</v>
      </c>
      <c r="R16" s="60">
        <f>VLOOKUP($A16,'Return Data'!$B$7:$R$2292,16,0)</f>
        <v>0</v>
      </c>
      <c r="S16" s="62">
        <f t="shared" si="6"/>
        <v>24</v>
      </c>
    </row>
    <row r="17" spans="1:19" x14ac:dyDescent="0.3">
      <c r="A17" s="77" t="s">
        <v>93</v>
      </c>
      <c r="B17" s="59">
        <f>VLOOKUP($A17,'Return Data'!$B$7:$R$2292,3,0)</f>
        <v>44942</v>
      </c>
      <c r="C17" s="60">
        <f>VLOOKUP($A17,'Return Data'!$B$7:$R$2292,4,0)</f>
        <v>74.705600000000004</v>
      </c>
      <c r="D17" s="60">
        <f>VLOOKUP($A17,'Return Data'!$B$7:$R$2292,9,0)</f>
        <v>4.9744999999999999</v>
      </c>
      <c r="E17" s="61">
        <f t="shared" si="0"/>
        <v>10</v>
      </c>
      <c r="F17" s="60">
        <f>VLOOKUP($A17,'Return Data'!$B$7:$R$2292,10,0)</f>
        <v>7.1136999999999997</v>
      </c>
      <c r="G17" s="61">
        <f t="shared" si="1"/>
        <v>17</v>
      </c>
      <c r="H17" s="60">
        <f>VLOOKUP($A17,'Return Data'!$B$7:$R$2292,11,0)</f>
        <v>6.1315</v>
      </c>
      <c r="I17" s="61">
        <f t="shared" si="2"/>
        <v>10</v>
      </c>
      <c r="J17" s="60">
        <f>VLOOKUP($A17,'Return Data'!$B$7:$R$2292,12,0)</f>
        <v>4.1707999999999998</v>
      </c>
      <c r="K17" s="61">
        <f t="shared" si="3"/>
        <v>12</v>
      </c>
      <c r="L17" s="60">
        <f>VLOOKUP($A17,'Return Data'!$B$7:$R$2292,13,0)</f>
        <v>2.2347999999999999</v>
      </c>
      <c r="M17" s="61">
        <f t="shared" si="4"/>
        <v>17</v>
      </c>
      <c r="N17" s="60">
        <f>VLOOKUP($A17,'Return Data'!$B$7:$R$2292,17,0)</f>
        <v>4.7106000000000003</v>
      </c>
      <c r="O17" s="61">
        <f t="shared" si="5"/>
        <v>5</v>
      </c>
      <c r="P17" s="60">
        <f>VLOOKUP($A17,'Return Data'!$B$7:$R$2292,14,0)</f>
        <v>6.0316999999999998</v>
      </c>
      <c r="Q17" s="61">
        <f t="shared" si="7"/>
        <v>6</v>
      </c>
      <c r="R17" s="60">
        <f>VLOOKUP($A17,'Return Data'!$B$7:$R$2292,16,0)</f>
        <v>8.1268999999999991</v>
      </c>
      <c r="S17" s="62">
        <f t="shared" si="6"/>
        <v>2</v>
      </c>
    </row>
    <row r="18" spans="1:19" x14ac:dyDescent="0.3">
      <c r="A18" s="77" t="s">
        <v>94</v>
      </c>
      <c r="B18" s="59">
        <f>VLOOKUP($A18,'Return Data'!$B$7:$R$2292,3,0)</f>
        <v>44942</v>
      </c>
      <c r="C18" s="60">
        <f>VLOOKUP($A18,'Return Data'!$B$7:$R$2292,4,0)</f>
        <v>74.705600000000004</v>
      </c>
      <c r="D18" s="60">
        <f>VLOOKUP($A18,'Return Data'!$B$7:$R$2292,9,0)</f>
        <v>4.9744999999999999</v>
      </c>
      <c r="E18" s="61">
        <f t="shared" si="0"/>
        <v>10</v>
      </c>
      <c r="F18" s="60">
        <f>VLOOKUP($A18,'Return Data'!$B$7:$R$2292,10,0)</f>
        <v>7.1136999999999997</v>
      </c>
      <c r="G18" s="61">
        <f t="shared" si="1"/>
        <v>17</v>
      </c>
      <c r="H18" s="60">
        <f>VLOOKUP($A18,'Return Data'!$B$7:$R$2292,11,0)</f>
        <v>6.1315</v>
      </c>
      <c r="I18" s="61">
        <f t="shared" si="2"/>
        <v>10</v>
      </c>
      <c r="J18" s="60">
        <f>VLOOKUP($A18,'Return Data'!$B$7:$R$2292,12,0)</f>
        <v>4.1707999999999998</v>
      </c>
      <c r="K18" s="61">
        <f t="shared" si="3"/>
        <v>12</v>
      </c>
      <c r="L18" s="60">
        <f>VLOOKUP($A18,'Return Data'!$B$7:$R$2292,13,0)</f>
        <v>2.2347999999999999</v>
      </c>
      <c r="M18" s="61">
        <f t="shared" si="4"/>
        <v>17</v>
      </c>
      <c r="N18" s="60">
        <f>VLOOKUP($A18,'Return Data'!$B$7:$R$2292,17,0)</f>
        <v>4.7106000000000003</v>
      </c>
      <c r="O18" s="61">
        <f t="shared" si="5"/>
        <v>5</v>
      </c>
      <c r="P18" s="60">
        <f>VLOOKUP($A18,'Return Data'!$B$7:$R$2292,14,0)</f>
        <v>6.0316999999999998</v>
      </c>
      <c r="Q18" s="61">
        <f t="shared" si="7"/>
        <v>6</v>
      </c>
      <c r="R18" s="60">
        <f>VLOOKUP($A18,'Return Data'!$B$7:$R$2292,16,0)</f>
        <v>8.1268999999999991</v>
      </c>
      <c r="S18" s="62">
        <f t="shared" si="6"/>
        <v>2</v>
      </c>
    </row>
    <row r="19" spans="1:19" x14ac:dyDescent="0.3">
      <c r="A19" s="77" t="s">
        <v>95</v>
      </c>
      <c r="B19" s="59">
        <f>VLOOKUP($A19,'Return Data'!$B$7:$R$2292,3,0)</f>
        <v>44942</v>
      </c>
      <c r="C19" s="60">
        <f>VLOOKUP($A19,'Return Data'!$B$7:$R$2292,4,0)</f>
        <v>74.705600000000004</v>
      </c>
      <c r="D19" s="60">
        <f>VLOOKUP($A19,'Return Data'!$B$7:$R$2292,9,0)</f>
        <v>4.9744999999999999</v>
      </c>
      <c r="E19" s="61">
        <f t="shared" si="0"/>
        <v>10</v>
      </c>
      <c r="F19" s="60">
        <f>VLOOKUP($A19,'Return Data'!$B$7:$R$2292,10,0)</f>
        <v>7.1136999999999997</v>
      </c>
      <c r="G19" s="61">
        <f t="shared" si="1"/>
        <v>17</v>
      </c>
      <c r="H19" s="60">
        <f>VLOOKUP($A19,'Return Data'!$B$7:$R$2292,11,0)</f>
        <v>6.1315</v>
      </c>
      <c r="I19" s="61">
        <f t="shared" si="2"/>
        <v>10</v>
      </c>
      <c r="J19" s="60">
        <f>VLOOKUP($A19,'Return Data'!$B$7:$R$2292,12,0)</f>
        <v>4.1707999999999998</v>
      </c>
      <c r="K19" s="61">
        <f t="shared" si="3"/>
        <v>12</v>
      </c>
      <c r="L19" s="60">
        <f>VLOOKUP($A19,'Return Data'!$B$7:$R$2292,13,0)</f>
        <v>2.2347999999999999</v>
      </c>
      <c r="M19" s="61">
        <f t="shared" si="4"/>
        <v>17</v>
      </c>
      <c r="N19" s="60">
        <f>VLOOKUP($A19,'Return Data'!$B$7:$R$2292,17,0)</f>
        <v>4.7106000000000003</v>
      </c>
      <c r="O19" s="61">
        <f t="shared" si="5"/>
        <v>5</v>
      </c>
      <c r="P19" s="60">
        <f>VLOOKUP($A19,'Return Data'!$B$7:$R$2292,14,0)</f>
        <v>6.0316999999999998</v>
      </c>
      <c r="Q19" s="61">
        <f t="shared" si="7"/>
        <v>6</v>
      </c>
      <c r="R19" s="60">
        <f>VLOOKUP($A19,'Return Data'!$B$7:$R$2292,16,0)</f>
        <v>8.1268999999999991</v>
      </c>
      <c r="S19" s="62">
        <f t="shared" si="6"/>
        <v>2</v>
      </c>
    </row>
    <row r="20" spans="1:19" x14ac:dyDescent="0.3">
      <c r="A20" s="102" t="s">
        <v>2024</v>
      </c>
      <c r="B20" s="59">
        <f>VLOOKUP($A20,'Return Data'!$B$7:$R$2292,3,0)</f>
        <v>44942</v>
      </c>
      <c r="C20" s="60">
        <f>VLOOKUP($A20,'Return Data'!$B$7:$R$2292,4,0)</f>
        <v>24.585799999999999</v>
      </c>
      <c r="D20" s="60">
        <f>VLOOKUP($A20,'Return Data'!$B$7:$R$2292,9,0)</f>
        <v>4.2922000000000002</v>
      </c>
      <c r="E20" s="61">
        <f t="shared" si="0"/>
        <v>19</v>
      </c>
      <c r="F20" s="60">
        <f>VLOOKUP($A20,'Return Data'!$B$7:$R$2292,10,0)</f>
        <v>5.7408999999999999</v>
      </c>
      <c r="G20" s="61">
        <f t="shared" si="1"/>
        <v>22</v>
      </c>
      <c r="H20" s="60">
        <f>VLOOKUP($A20,'Return Data'!$B$7:$R$2292,11,0)</f>
        <v>4.8140000000000001</v>
      </c>
      <c r="I20" s="61">
        <f t="shared" si="2"/>
        <v>21</v>
      </c>
      <c r="J20" s="60">
        <f>VLOOKUP($A20,'Return Data'!$B$7:$R$2292,12,0)</f>
        <v>4.0625</v>
      </c>
      <c r="K20" s="61">
        <f t="shared" si="3"/>
        <v>16</v>
      </c>
      <c r="L20" s="60">
        <f>VLOOKUP($A20,'Return Data'!$B$7:$R$2292,13,0)</f>
        <v>3.0485000000000002</v>
      </c>
      <c r="M20" s="61">
        <f t="shared" si="4"/>
        <v>12</v>
      </c>
      <c r="N20" s="60">
        <f>VLOOKUP($A20,'Return Data'!$B$7:$R$2292,17,0)</f>
        <v>2.2418999999999998</v>
      </c>
      <c r="O20" s="61">
        <f t="shared" si="5"/>
        <v>19</v>
      </c>
      <c r="P20" s="60">
        <f>VLOOKUP($A20,'Return Data'!$B$7:$R$2292,14,0)</f>
        <v>4.7556000000000003</v>
      </c>
      <c r="Q20" s="61">
        <f t="shared" si="7"/>
        <v>18</v>
      </c>
      <c r="R20" s="60">
        <f>VLOOKUP($A20,'Return Data'!$B$7:$R$2292,16,0)</f>
        <v>5.6414</v>
      </c>
      <c r="S20" s="62">
        <f t="shared" si="6"/>
        <v>22</v>
      </c>
    </row>
    <row r="21" spans="1:19" x14ac:dyDescent="0.3">
      <c r="A21" s="77" t="s">
        <v>96</v>
      </c>
      <c r="B21" s="59">
        <f>VLOOKUP($A21,'Return Data'!$B$7:$R$2292,3,0)</f>
        <v>0</v>
      </c>
      <c r="C21" s="60">
        <f>VLOOKUP($A21,'Return Data'!$B$7:$R$2292,4,0)</f>
        <v>0</v>
      </c>
      <c r="D21" s="60">
        <f>VLOOKUP($A21,'Return Data'!$B$7:$R$2292,9,0)</f>
        <v>0</v>
      </c>
      <c r="E21" s="61">
        <f t="shared" si="0"/>
        <v>24</v>
      </c>
      <c r="F21" s="60">
        <f>VLOOKUP($A21,'Return Data'!$B$7:$R$2292,10,0)</f>
        <v>0</v>
      </c>
      <c r="G21" s="61">
        <f t="shared" si="1"/>
        <v>24</v>
      </c>
      <c r="H21" s="60">
        <f>VLOOKUP($A21,'Return Data'!$B$7:$R$2292,11,0)</f>
        <v>0</v>
      </c>
      <c r="I21" s="61">
        <f t="shared" si="2"/>
        <v>24</v>
      </c>
      <c r="J21" s="60">
        <f>VLOOKUP($A21,'Return Data'!$B$7:$R$2292,12,0)</f>
        <v>0</v>
      </c>
      <c r="K21" s="61">
        <f t="shared" si="3"/>
        <v>24</v>
      </c>
      <c r="L21" s="60">
        <f>VLOOKUP($A21,'Return Data'!$B$7:$R$2292,13,0)</f>
        <v>0</v>
      </c>
      <c r="M21" s="61">
        <f t="shared" si="4"/>
        <v>24</v>
      </c>
      <c r="N21" s="60">
        <f>VLOOKUP($A21,'Return Data'!$B$7:$R$2292,17,0)</f>
        <v>0</v>
      </c>
      <c r="O21" s="61">
        <f t="shared" si="5"/>
        <v>24</v>
      </c>
      <c r="P21" s="60">
        <f>VLOOKUP($A21,'Return Data'!$B$7:$R$2292,14,0)</f>
        <v>0</v>
      </c>
      <c r="Q21" s="61">
        <f t="shared" si="7"/>
        <v>24</v>
      </c>
      <c r="R21" s="60">
        <f>VLOOKUP($A21,'Return Data'!$B$7:$R$2292,16,0)</f>
        <v>0</v>
      </c>
      <c r="S21" s="62">
        <f t="shared" si="6"/>
        <v>24</v>
      </c>
    </row>
    <row r="22" spans="1:19" x14ac:dyDescent="0.3">
      <c r="A22" s="77" t="s">
        <v>97</v>
      </c>
      <c r="B22" s="59">
        <f>VLOOKUP($A22,'Return Data'!$B$7:$R$2292,3,0)</f>
        <v>44942</v>
      </c>
      <c r="C22" s="60">
        <f>VLOOKUP($A22,'Return Data'!$B$7:$R$2292,4,0)</f>
        <v>30.4361</v>
      </c>
      <c r="D22" s="60">
        <f>VLOOKUP($A22,'Return Data'!$B$7:$R$2292,9,0)</f>
        <v>4.8906999999999998</v>
      </c>
      <c r="E22" s="61">
        <f t="shared" si="0"/>
        <v>15</v>
      </c>
      <c r="F22" s="60">
        <f>VLOOKUP($A22,'Return Data'!$B$7:$R$2292,10,0)</f>
        <v>7.5816999999999997</v>
      </c>
      <c r="G22" s="61">
        <f t="shared" si="1"/>
        <v>12</v>
      </c>
      <c r="H22" s="60">
        <f>VLOOKUP($A22,'Return Data'!$B$7:$R$2292,11,0)</f>
        <v>7.8539000000000003</v>
      </c>
      <c r="I22" s="61">
        <f t="shared" si="2"/>
        <v>2</v>
      </c>
      <c r="J22" s="60">
        <f>VLOOKUP($A22,'Return Data'!$B$7:$R$2292,12,0)</f>
        <v>6.4130000000000003</v>
      </c>
      <c r="K22" s="61">
        <f t="shared" si="3"/>
        <v>5</v>
      </c>
      <c r="L22" s="60">
        <f>VLOOKUP($A22,'Return Data'!$B$7:$R$2292,13,0)</f>
        <v>5.0598999999999998</v>
      </c>
      <c r="M22" s="61">
        <f t="shared" si="4"/>
        <v>4</v>
      </c>
      <c r="N22" s="60">
        <f>VLOOKUP($A22,'Return Data'!$B$7:$R$2292,17,0)</f>
        <v>4.5697000000000001</v>
      </c>
      <c r="O22" s="61">
        <f t="shared" si="5"/>
        <v>8</v>
      </c>
      <c r="P22" s="60">
        <f>VLOOKUP($A22,'Return Data'!$B$7:$R$2292,14,0)</f>
        <v>6.8977000000000004</v>
      </c>
      <c r="Q22" s="61">
        <f t="shared" si="7"/>
        <v>2</v>
      </c>
      <c r="R22" s="60">
        <f>VLOOKUP($A22,'Return Data'!$B$7:$R$2292,16,0)</f>
        <v>8.9411000000000005</v>
      </c>
      <c r="S22" s="62">
        <f t="shared" si="6"/>
        <v>1</v>
      </c>
    </row>
    <row r="23" spans="1:19" x14ac:dyDescent="0.3">
      <c r="A23" s="77" t="s">
        <v>98</v>
      </c>
      <c r="B23" s="59">
        <f>VLOOKUP($A23,'Return Data'!$B$7:$R$2292,3,0)</f>
        <v>0</v>
      </c>
      <c r="C23" s="60">
        <f>VLOOKUP($A23,'Return Data'!$B$7:$R$2292,4,0)</f>
        <v>0</v>
      </c>
      <c r="D23" s="60">
        <f>VLOOKUP($A23,'Return Data'!$B$7:$R$2292,9,0)</f>
        <v>0</v>
      </c>
      <c r="E23" s="61">
        <f t="shared" si="0"/>
        <v>24</v>
      </c>
      <c r="F23" s="60">
        <f>VLOOKUP($A23,'Return Data'!$B$7:$R$2292,10,0)</f>
        <v>0</v>
      </c>
      <c r="G23" s="61">
        <f t="shared" si="1"/>
        <v>24</v>
      </c>
      <c r="H23" s="60">
        <f>VLOOKUP($A23,'Return Data'!$B$7:$R$2292,11,0)</f>
        <v>0</v>
      </c>
      <c r="I23" s="61">
        <f t="shared" si="2"/>
        <v>24</v>
      </c>
      <c r="J23" s="60">
        <f>VLOOKUP($A23,'Return Data'!$B$7:$R$2292,12,0)</f>
        <v>0</v>
      </c>
      <c r="K23" s="61">
        <f t="shared" si="3"/>
        <v>24</v>
      </c>
      <c r="L23" s="60">
        <f>VLOOKUP($A23,'Return Data'!$B$7:$R$2292,13,0)</f>
        <v>0</v>
      </c>
      <c r="M23" s="61">
        <f t="shared" si="4"/>
        <v>24</v>
      </c>
      <c r="N23" s="60">
        <f>VLOOKUP($A23,'Return Data'!$B$7:$R$2292,17,0)</f>
        <v>0</v>
      </c>
      <c r="O23" s="61">
        <f t="shared" si="5"/>
        <v>24</v>
      </c>
      <c r="P23" s="60">
        <f>VLOOKUP($A23,'Return Data'!$B$7:$R$2292,14,0)</f>
        <v>0</v>
      </c>
      <c r="Q23" s="61">
        <f t="shared" si="7"/>
        <v>24</v>
      </c>
      <c r="R23" s="60">
        <f>VLOOKUP($A23,'Return Data'!$B$7:$R$2292,16,0)</f>
        <v>0</v>
      </c>
      <c r="S23" s="62">
        <f t="shared" si="6"/>
        <v>24</v>
      </c>
    </row>
    <row r="24" spans="1:19" x14ac:dyDescent="0.3">
      <c r="A24" s="77" t="s">
        <v>99</v>
      </c>
      <c r="B24" s="59">
        <f>VLOOKUP($A24,'Return Data'!$B$7:$R$2292,3,0)</f>
        <v>44942</v>
      </c>
      <c r="C24" s="60">
        <f>VLOOKUP($A24,'Return Data'!$B$7:$R$2292,4,0)</f>
        <v>28.287600000000001</v>
      </c>
      <c r="D24" s="60">
        <f>VLOOKUP($A24,'Return Data'!$B$7:$R$2292,9,0)</f>
        <v>6.1967999999999996</v>
      </c>
      <c r="E24" s="61">
        <f t="shared" si="0"/>
        <v>4</v>
      </c>
      <c r="F24" s="60">
        <f>VLOOKUP($A24,'Return Data'!$B$7:$R$2292,10,0)</f>
        <v>9.0906000000000002</v>
      </c>
      <c r="G24" s="61">
        <f t="shared" si="1"/>
        <v>4</v>
      </c>
      <c r="H24" s="60">
        <f>VLOOKUP($A24,'Return Data'!$B$7:$R$2292,11,0)</f>
        <v>5.2683</v>
      </c>
      <c r="I24" s="61">
        <f t="shared" si="2"/>
        <v>18</v>
      </c>
      <c r="J24" s="60">
        <f>VLOOKUP($A24,'Return Data'!$B$7:$R$2292,12,0)</f>
        <v>2.8742999999999999</v>
      </c>
      <c r="K24" s="61">
        <f t="shared" si="3"/>
        <v>23</v>
      </c>
      <c r="L24" s="60">
        <f>VLOOKUP($A24,'Return Data'!$B$7:$R$2292,13,0)</f>
        <v>1.6811</v>
      </c>
      <c r="M24" s="61">
        <f t="shared" si="4"/>
        <v>22</v>
      </c>
      <c r="N24" s="60">
        <f>VLOOKUP($A24,'Return Data'!$B$7:$R$2292,17,0)</f>
        <v>1.8973</v>
      </c>
      <c r="O24" s="61">
        <f t="shared" si="5"/>
        <v>22</v>
      </c>
      <c r="P24" s="60">
        <f>VLOOKUP($A24,'Return Data'!$B$7:$R$2292,14,0)</f>
        <v>5.4226000000000001</v>
      </c>
      <c r="Q24" s="61">
        <f t="shared" si="7"/>
        <v>15</v>
      </c>
      <c r="R24" s="60">
        <f>VLOOKUP($A24,'Return Data'!$B$7:$R$2292,16,0)</f>
        <v>7.6342999999999996</v>
      </c>
      <c r="S24" s="62">
        <f t="shared" si="6"/>
        <v>9</v>
      </c>
    </row>
    <row r="25" spans="1:19" x14ac:dyDescent="0.3">
      <c r="A25" s="77" t="s">
        <v>100</v>
      </c>
      <c r="B25" s="59">
        <f>VLOOKUP($A25,'Return Data'!$B$7:$R$2292,3,0)</f>
        <v>44942</v>
      </c>
      <c r="C25" s="60">
        <f>VLOOKUP($A25,'Return Data'!$B$7:$R$2292,4,0)</f>
        <v>18.439900000000002</v>
      </c>
      <c r="D25" s="60">
        <f>VLOOKUP($A25,'Return Data'!$B$7:$R$2292,9,0)</f>
        <v>3.4388999999999998</v>
      </c>
      <c r="E25" s="61">
        <f t="shared" si="0"/>
        <v>21</v>
      </c>
      <c r="F25" s="60">
        <f>VLOOKUP($A25,'Return Data'!$B$7:$R$2292,10,0)</f>
        <v>7.4602000000000004</v>
      </c>
      <c r="G25" s="61">
        <f t="shared" si="1"/>
        <v>15</v>
      </c>
      <c r="H25" s="60">
        <f>VLOOKUP($A25,'Return Data'!$B$7:$R$2292,11,0)</f>
        <v>5.6379999999999999</v>
      </c>
      <c r="I25" s="61">
        <f t="shared" si="2"/>
        <v>15</v>
      </c>
      <c r="J25" s="60">
        <f>VLOOKUP($A25,'Return Data'!$B$7:$R$2292,12,0)</f>
        <v>4.0879000000000003</v>
      </c>
      <c r="K25" s="61">
        <f t="shared" si="3"/>
        <v>15</v>
      </c>
      <c r="L25" s="60">
        <f>VLOOKUP($A25,'Return Data'!$B$7:$R$2292,13,0)</f>
        <v>3.6558999999999999</v>
      </c>
      <c r="M25" s="61">
        <f t="shared" si="4"/>
        <v>9</v>
      </c>
      <c r="N25" s="60">
        <f>VLOOKUP($A25,'Return Data'!$B$7:$R$2292,17,0)</f>
        <v>4.8513999999999999</v>
      </c>
      <c r="O25" s="61">
        <f t="shared" si="5"/>
        <v>4</v>
      </c>
      <c r="P25" s="60">
        <f>VLOOKUP($A25,'Return Data'!$B$7:$R$2292,14,0)</f>
        <v>5.7811000000000003</v>
      </c>
      <c r="Q25" s="61">
        <f t="shared" si="7"/>
        <v>9</v>
      </c>
      <c r="R25" s="60">
        <f>VLOOKUP($A25,'Return Data'!$B$7:$R$2292,16,0)</f>
        <v>6.6032000000000002</v>
      </c>
      <c r="S25" s="62">
        <f t="shared" si="6"/>
        <v>16</v>
      </c>
    </row>
    <row r="26" spans="1:19" x14ac:dyDescent="0.3">
      <c r="A26" s="77" t="s">
        <v>101</v>
      </c>
      <c r="B26" s="59">
        <f>VLOOKUP($A26,'Return Data'!$B$7:$R$2292,3,0)</f>
        <v>44942</v>
      </c>
      <c r="C26" s="60">
        <f>VLOOKUP($A26,'Return Data'!$B$7:$R$2292,4,0)</f>
        <v>1260.9948999999999</v>
      </c>
      <c r="D26" s="60">
        <f>VLOOKUP($A26,'Return Data'!$B$7:$R$2292,9,0)</f>
        <v>6.3246000000000002</v>
      </c>
      <c r="E26" s="61">
        <f t="shared" si="0"/>
        <v>2</v>
      </c>
      <c r="F26" s="60">
        <f>VLOOKUP($A26,'Return Data'!$B$7:$R$2292,10,0)</f>
        <v>7.6200999999999999</v>
      </c>
      <c r="G26" s="61">
        <f t="shared" si="1"/>
        <v>11</v>
      </c>
      <c r="H26" s="60">
        <f>VLOOKUP($A26,'Return Data'!$B$7:$R$2292,11,0)</f>
        <v>5.7161999999999997</v>
      </c>
      <c r="I26" s="61">
        <f t="shared" si="2"/>
        <v>14</v>
      </c>
      <c r="J26" s="60">
        <f>VLOOKUP($A26,'Return Data'!$B$7:$R$2292,12,0)</f>
        <v>3.9914000000000001</v>
      </c>
      <c r="K26" s="61">
        <f t="shared" si="3"/>
        <v>17</v>
      </c>
      <c r="L26" s="60">
        <f>VLOOKUP($A26,'Return Data'!$B$7:$R$2292,13,0)</f>
        <v>3.0583999999999998</v>
      </c>
      <c r="M26" s="61">
        <f t="shared" si="4"/>
        <v>11</v>
      </c>
      <c r="N26" s="60">
        <f>VLOOKUP($A26,'Return Data'!$B$7:$R$2292,17,0)</f>
        <v>3.4338000000000002</v>
      </c>
      <c r="O26" s="61">
        <f t="shared" si="5"/>
        <v>12</v>
      </c>
      <c r="P26" s="60">
        <f>VLOOKUP($A26,'Return Data'!$B$7:$R$2292,14,0)</f>
        <v>4.5006000000000004</v>
      </c>
      <c r="Q26" s="61">
        <f t="shared" si="7"/>
        <v>21</v>
      </c>
      <c r="R26" s="60">
        <f>VLOOKUP($A26,'Return Data'!$B$7:$R$2292,16,0)</f>
        <v>5.7892999999999999</v>
      </c>
      <c r="S26" s="62">
        <f t="shared" si="6"/>
        <v>21</v>
      </c>
    </row>
    <row r="27" spans="1:19" x14ac:dyDescent="0.3">
      <c r="A27" s="77" t="s">
        <v>1941</v>
      </c>
      <c r="B27" s="59">
        <f>VLOOKUP($A27,'Return Data'!$B$7:$R$2292,3,0)</f>
        <v>44942</v>
      </c>
      <c r="C27" s="60">
        <f>VLOOKUP($A27,'Return Data'!$B$7:$R$2292,4,0)</f>
        <v>34.651899999999998</v>
      </c>
      <c r="D27" s="60">
        <f>VLOOKUP($A27,'Return Data'!$B$7:$R$2292,9,0)</f>
        <v>4.8482000000000003</v>
      </c>
      <c r="E27" s="61">
        <f t="shared" si="0"/>
        <v>16</v>
      </c>
      <c r="F27" s="60">
        <f>VLOOKUP($A27,'Return Data'!$B$7:$R$2292,10,0)</f>
        <v>7.1368</v>
      </c>
      <c r="G27" s="61">
        <f t="shared" si="1"/>
        <v>16</v>
      </c>
      <c r="H27" s="60">
        <f>VLOOKUP($A27,'Return Data'!$B$7:$R$2292,11,0)</f>
        <v>5.4627999999999997</v>
      </c>
      <c r="I27" s="61">
        <f t="shared" si="2"/>
        <v>17</v>
      </c>
      <c r="J27" s="60">
        <f>VLOOKUP($A27,'Return Data'!$B$7:$R$2292,12,0)</f>
        <v>4.7386999999999997</v>
      </c>
      <c r="K27" s="61">
        <f t="shared" si="3"/>
        <v>10</v>
      </c>
      <c r="L27" s="60">
        <f>VLOOKUP($A27,'Return Data'!$B$7:$R$2292,13,0)</f>
        <v>4.0941999999999998</v>
      </c>
      <c r="M27" s="61">
        <f t="shared" si="4"/>
        <v>7</v>
      </c>
      <c r="N27" s="60">
        <f>VLOOKUP($A27,'Return Data'!$B$7:$R$2292,17,0)</f>
        <v>3.6747000000000001</v>
      </c>
      <c r="O27" s="61">
        <f t="shared" si="5"/>
        <v>10</v>
      </c>
      <c r="P27" s="60">
        <f>VLOOKUP($A27,'Return Data'!$B$7:$R$2292,14,0)</f>
        <v>4.7944000000000004</v>
      </c>
      <c r="Q27" s="61">
        <f t="shared" si="7"/>
        <v>16</v>
      </c>
      <c r="R27" s="60">
        <f>VLOOKUP($A27,'Return Data'!$B$7:$R$2292,16,0)</f>
        <v>6.5545</v>
      </c>
      <c r="S27" s="62">
        <f t="shared" si="6"/>
        <v>17</v>
      </c>
    </row>
    <row r="28" spans="1:19" x14ac:dyDescent="0.3">
      <c r="A28" s="109" t="s">
        <v>103</v>
      </c>
      <c r="B28" s="59">
        <f>VLOOKUP($A28,'Return Data'!$B$7:$R$2292,3,0)</f>
        <v>44942</v>
      </c>
      <c r="C28" s="60">
        <f>VLOOKUP($A28,'Return Data'!$B$7:$R$2292,4,0)</f>
        <v>31.009899999999998</v>
      </c>
      <c r="D28" s="60">
        <f>VLOOKUP($A28,'Return Data'!$B$7:$R$2292,9,0)</f>
        <v>2.8698999999999999</v>
      </c>
      <c r="E28" s="61">
        <f t="shared" si="0"/>
        <v>23</v>
      </c>
      <c r="F28" s="60">
        <f>VLOOKUP($A28,'Return Data'!$B$7:$R$2292,10,0)</f>
        <v>8.7764000000000006</v>
      </c>
      <c r="G28" s="61">
        <f t="shared" si="1"/>
        <v>9</v>
      </c>
      <c r="H28" s="60">
        <f>VLOOKUP($A28,'Return Data'!$B$7:$R$2292,11,0)</f>
        <v>6.2393999999999998</v>
      </c>
      <c r="I28" s="61">
        <f t="shared" si="2"/>
        <v>9</v>
      </c>
      <c r="J28" s="60">
        <f>VLOOKUP($A28,'Return Data'!$B$7:$R$2292,12,0)</f>
        <v>3.8056000000000001</v>
      </c>
      <c r="K28" s="61">
        <f t="shared" si="3"/>
        <v>18</v>
      </c>
      <c r="L28" s="60">
        <f>VLOOKUP($A28,'Return Data'!$B$7:$R$2292,13,0)</f>
        <v>2.8572000000000002</v>
      </c>
      <c r="M28" s="61">
        <f t="shared" si="4"/>
        <v>15</v>
      </c>
      <c r="N28" s="60">
        <f>VLOOKUP($A28,'Return Data'!$B$7:$R$2292,17,0)</f>
        <v>2.9849000000000001</v>
      </c>
      <c r="O28" s="61">
        <f t="shared" si="5"/>
        <v>14</v>
      </c>
      <c r="P28" s="60">
        <f>VLOOKUP($A28,'Return Data'!$B$7:$R$2292,14,0)</f>
        <v>5.7268999999999997</v>
      </c>
      <c r="Q28" s="61">
        <f t="shared" si="7"/>
        <v>11</v>
      </c>
      <c r="R28" s="60">
        <f>VLOOKUP($A28,'Return Data'!$B$7:$R$2292,16,0)</f>
        <v>8.0314999999999994</v>
      </c>
      <c r="S28" s="62">
        <f t="shared" si="6"/>
        <v>5</v>
      </c>
    </row>
    <row r="29" spans="1:19" x14ac:dyDescent="0.3">
      <c r="A29" s="77" t="s">
        <v>105</v>
      </c>
      <c r="B29" s="59">
        <f>VLOOKUP($A29,'Return Data'!$B$7:$R$2292,3,0)</f>
        <v>44942</v>
      </c>
      <c r="C29" s="60">
        <f>VLOOKUP($A29,'Return Data'!$B$7:$R$2292,4,0)</f>
        <v>13.724399999999999</v>
      </c>
      <c r="D29" s="60">
        <f>VLOOKUP($A29,'Return Data'!$B$7:$R$2292,9,0)</f>
        <v>3.1482999999999999</v>
      </c>
      <c r="E29" s="61">
        <f t="shared" si="0"/>
        <v>22</v>
      </c>
      <c r="F29" s="60">
        <f>VLOOKUP($A29,'Return Data'!$B$7:$R$2292,10,0)</f>
        <v>9.0533000000000001</v>
      </c>
      <c r="G29" s="61">
        <f t="shared" si="1"/>
        <v>6</v>
      </c>
      <c r="H29" s="60">
        <f>VLOOKUP($A29,'Return Data'!$B$7:$R$2292,11,0)</f>
        <v>5.5301999999999998</v>
      </c>
      <c r="I29" s="61">
        <f t="shared" si="2"/>
        <v>16</v>
      </c>
      <c r="J29" s="60">
        <f>VLOOKUP($A29,'Return Data'!$B$7:$R$2292,12,0)</f>
        <v>3.2336999999999998</v>
      </c>
      <c r="K29" s="61">
        <f t="shared" si="3"/>
        <v>21</v>
      </c>
      <c r="L29" s="60">
        <f>VLOOKUP($A29,'Return Data'!$B$7:$R$2292,13,0)</f>
        <v>1.8798999999999999</v>
      </c>
      <c r="M29" s="61">
        <f t="shared" si="4"/>
        <v>21</v>
      </c>
      <c r="N29" s="60">
        <f>VLOOKUP($A29,'Return Data'!$B$7:$R$2292,17,0)</f>
        <v>2.1717</v>
      </c>
      <c r="O29" s="61">
        <f t="shared" si="5"/>
        <v>20</v>
      </c>
      <c r="P29" s="60">
        <f>VLOOKUP($A29,'Return Data'!$B$7:$R$2292,14,0)</f>
        <v>4.5521000000000003</v>
      </c>
      <c r="Q29" s="61">
        <f t="shared" si="7"/>
        <v>19</v>
      </c>
      <c r="R29" s="60">
        <f>VLOOKUP($A29,'Return Data'!$B$7:$R$2292,16,0)</f>
        <v>5.5911999999999997</v>
      </c>
      <c r="S29" s="62">
        <f t="shared" si="6"/>
        <v>23</v>
      </c>
    </row>
    <row r="30" spans="1:19" x14ac:dyDescent="0.3">
      <c r="A30" s="77" t="s">
        <v>106</v>
      </c>
      <c r="B30" s="59">
        <f>VLOOKUP($A30,'Return Data'!$B$7:$R$2292,3,0)</f>
        <v>44942</v>
      </c>
      <c r="C30" s="60">
        <f>VLOOKUP($A30,'Return Data'!$B$7:$R$2292,4,0)</f>
        <v>30.6859</v>
      </c>
      <c r="D30" s="60">
        <f>VLOOKUP($A30,'Return Data'!$B$7:$R$2292,9,0)</f>
        <v>4.4485000000000001</v>
      </c>
      <c r="E30" s="61">
        <f t="shared" si="0"/>
        <v>17</v>
      </c>
      <c r="F30" s="60">
        <f>VLOOKUP($A30,'Return Data'!$B$7:$R$2292,10,0)</f>
        <v>10.419499999999999</v>
      </c>
      <c r="G30" s="61">
        <f t="shared" si="1"/>
        <v>3</v>
      </c>
      <c r="H30" s="60">
        <f>VLOOKUP($A30,'Return Data'!$B$7:$R$2292,11,0)</f>
        <v>7.5168999999999997</v>
      </c>
      <c r="I30" s="61">
        <f t="shared" si="2"/>
        <v>4</v>
      </c>
      <c r="J30" s="60">
        <f>VLOOKUP($A30,'Return Data'!$B$7:$R$2292,12,0)</f>
        <v>4.8963000000000001</v>
      </c>
      <c r="K30" s="61">
        <f t="shared" si="3"/>
        <v>9</v>
      </c>
      <c r="L30" s="60">
        <f>VLOOKUP($A30,'Return Data'!$B$7:$R$2292,13,0)</f>
        <v>3.1412</v>
      </c>
      <c r="M30" s="61">
        <f t="shared" si="4"/>
        <v>10</v>
      </c>
      <c r="N30" s="60">
        <f>VLOOKUP($A30,'Return Data'!$B$7:$R$2292,17,0)</f>
        <v>2.7355</v>
      </c>
      <c r="O30" s="61">
        <f t="shared" si="5"/>
        <v>15</v>
      </c>
      <c r="P30" s="60">
        <f>VLOOKUP($A30,'Return Data'!$B$7:$R$2292,14,0)</f>
        <v>5.6260000000000003</v>
      </c>
      <c r="Q30" s="61">
        <f t="shared" si="7"/>
        <v>12</v>
      </c>
      <c r="R30" s="60">
        <f>VLOOKUP($A30,'Return Data'!$B$7:$R$2292,16,0)</f>
        <v>6.3612000000000002</v>
      </c>
      <c r="S30" s="62">
        <f t="shared" si="6"/>
        <v>18</v>
      </c>
    </row>
    <row r="31" spans="1:19" x14ac:dyDescent="0.3">
      <c r="A31" s="77" t="s">
        <v>107</v>
      </c>
      <c r="B31" s="59">
        <f>VLOOKUP($A31,'Return Data'!$B$7:$R$2292,3,0)</f>
        <v>44942</v>
      </c>
      <c r="C31" s="60">
        <f>VLOOKUP($A31,'Return Data'!$B$7:$R$2292,4,0)</f>
        <v>2195.4683</v>
      </c>
      <c r="D31" s="60">
        <f>VLOOKUP($A31,'Return Data'!$B$7:$R$2292,9,0)</f>
        <v>4.4142000000000001</v>
      </c>
      <c r="E31" s="61">
        <f t="shared" si="0"/>
        <v>18</v>
      </c>
      <c r="F31" s="60">
        <f>VLOOKUP($A31,'Return Data'!$B$7:$R$2292,10,0)</f>
        <v>4.8685999999999998</v>
      </c>
      <c r="G31" s="61">
        <f t="shared" si="1"/>
        <v>23</v>
      </c>
      <c r="H31" s="60">
        <f>VLOOKUP($A31,'Return Data'!$B$7:$R$2292,11,0)</f>
        <v>4.3765000000000001</v>
      </c>
      <c r="I31" s="61">
        <f t="shared" si="2"/>
        <v>22</v>
      </c>
      <c r="J31" s="60">
        <f>VLOOKUP($A31,'Return Data'!$B$7:$R$2292,12,0)</f>
        <v>3.6751999999999998</v>
      </c>
      <c r="K31" s="61">
        <f t="shared" si="3"/>
        <v>19</v>
      </c>
      <c r="L31" s="60">
        <f>VLOOKUP($A31,'Return Data'!$B$7:$R$2292,13,0)</f>
        <v>2.7031000000000001</v>
      </c>
      <c r="M31" s="61">
        <f t="shared" si="4"/>
        <v>16</v>
      </c>
      <c r="N31" s="60">
        <f>VLOOKUP($A31,'Return Data'!$B$7:$R$2292,17,0)</f>
        <v>2.6393</v>
      </c>
      <c r="O31" s="61">
        <f t="shared" si="5"/>
        <v>17</v>
      </c>
      <c r="P31" s="60">
        <f>VLOOKUP($A31,'Return Data'!$B$7:$R$2292,14,0)</f>
        <v>4.5385999999999997</v>
      </c>
      <c r="Q31" s="61">
        <f t="shared" si="7"/>
        <v>20</v>
      </c>
      <c r="R31" s="60">
        <f>VLOOKUP($A31,'Return Data'!$B$7:$R$2292,16,0)</f>
        <v>7.3974000000000002</v>
      </c>
      <c r="S31" s="62">
        <f t="shared" si="6"/>
        <v>12</v>
      </c>
    </row>
    <row r="32" spans="1:19" x14ac:dyDescent="0.3">
      <c r="A32" s="77" t="s">
        <v>110</v>
      </c>
      <c r="B32" s="59">
        <f>VLOOKUP($A32,'Return Data'!$B$7:$R$2292,3,0)</f>
        <v>44942</v>
      </c>
      <c r="C32" s="60">
        <f>VLOOKUP($A32,'Return Data'!$B$7:$R$2292,4,0)</f>
        <v>17.6158</v>
      </c>
      <c r="D32" s="60">
        <f>VLOOKUP($A32,'Return Data'!$B$7:$R$2292,9,0)</f>
        <v>6.2759999999999998</v>
      </c>
      <c r="E32" s="61">
        <f t="shared" si="0"/>
        <v>3</v>
      </c>
      <c r="F32" s="60">
        <f>VLOOKUP($A32,'Return Data'!$B$7:$R$2292,10,0)</f>
        <v>10.720800000000001</v>
      </c>
      <c r="G32" s="61">
        <f t="shared" si="1"/>
        <v>1</v>
      </c>
      <c r="H32" s="60">
        <f>VLOOKUP($A32,'Return Data'!$B$7:$R$2292,11,0)</f>
        <v>7.3212999999999999</v>
      </c>
      <c r="I32" s="61">
        <f t="shared" si="2"/>
        <v>6</v>
      </c>
      <c r="J32" s="60">
        <f>VLOOKUP($A32,'Return Data'!$B$7:$R$2292,12,0)</f>
        <v>6.2355999999999998</v>
      </c>
      <c r="K32" s="61">
        <f t="shared" si="3"/>
        <v>6</v>
      </c>
      <c r="L32" s="60">
        <f>VLOOKUP($A32,'Return Data'!$B$7:$R$2292,13,0)</f>
        <v>4.9885999999999999</v>
      </c>
      <c r="M32" s="61">
        <f t="shared" si="4"/>
        <v>5</v>
      </c>
      <c r="N32" s="60">
        <f>VLOOKUP($A32,'Return Data'!$B$7:$R$2292,17,0)</f>
        <v>4.1260000000000003</v>
      </c>
      <c r="O32" s="61">
        <f t="shared" si="5"/>
        <v>9</v>
      </c>
      <c r="P32" s="60">
        <f>VLOOKUP($A32,'Return Data'!$B$7:$R$2292,14,0)</f>
        <v>5.7694999999999999</v>
      </c>
      <c r="Q32" s="61">
        <f t="shared" si="7"/>
        <v>10</v>
      </c>
      <c r="R32" s="60">
        <f>VLOOKUP($A32,'Return Data'!$B$7:$R$2292,16,0)</f>
        <v>7.6368</v>
      </c>
      <c r="S32" s="62">
        <f t="shared" si="6"/>
        <v>8</v>
      </c>
    </row>
    <row r="33" spans="1:19" x14ac:dyDescent="0.3">
      <c r="A33" s="77" t="s">
        <v>111</v>
      </c>
      <c r="B33" s="59">
        <f>VLOOKUP($A33,'Return Data'!$B$7:$R$2292,3,0)</f>
        <v>44942</v>
      </c>
      <c r="C33" s="60">
        <f>VLOOKUP($A33,'Return Data'!$B$7:$R$2292,4,0)</f>
        <v>29.6233</v>
      </c>
      <c r="D33" s="60">
        <f>VLOOKUP($A33,'Return Data'!$B$7:$R$2292,9,0)</f>
        <v>7.1135999999999999</v>
      </c>
      <c r="E33" s="61">
        <f t="shared" si="0"/>
        <v>1</v>
      </c>
      <c r="F33" s="60">
        <f>VLOOKUP($A33,'Return Data'!$B$7:$R$2292,10,0)</f>
        <v>9.0623000000000005</v>
      </c>
      <c r="G33" s="61">
        <f t="shared" si="1"/>
        <v>5</v>
      </c>
      <c r="H33" s="60">
        <f>VLOOKUP($A33,'Return Data'!$B$7:$R$2292,11,0)</f>
        <v>8.3239000000000001</v>
      </c>
      <c r="I33" s="61">
        <f t="shared" si="2"/>
        <v>1</v>
      </c>
      <c r="J33" s="60">
        <f>VLOOKUP($A33,'Return Data'!$B$7:$R$2292,12,0)</f>
        <v>6.5128000000000004</v>
      </c>
      <c r="K33" s="61">
        <f t="shared" si="3"/>
        <v>4</v>
      </c>
      <c r="L33" s="60">
        <f>VLOOKUP($A33,'Return Data'!$B$7:$R$2292,13,0)</f>
        <v>4.6748000000000003</v>
      </c>
      <c r="M33" s="61">
        <f t="shared" si="4"/>
        <v>6</v>
      </c>
      <c r="N33" s="60">
        <f>VLOOKUP($A33,'Return Data'!$B$7:$R$2292,17,0)</f>
        <v>3.5508000000000002</v>
      </c>
      <c r="O33" s="61">
        <f t="shared" si="5"/>
        <v>11</v>
      </c>
      <c r="P33" s="60">
        <f>VLOOKUP($A33,'Return Data'!$B$7:$R$2292,14,0)</f>
        <v>5.5559000000000003</v>
      </c>
      <c r="Q33" s="61">
        <f t="shared" si="7"/>
        <v>13</v>
      </c>
      <c r="R33" s="60">
        <f>VLOOKUP($A33,'Return Data'!$B$7:$R$2292,16,0)</f>
        <v>5.8752000000000004</v>
      </c>
      <c r="S33" s="62">
        <f t="shared" si="6"/>
        <v>20</v>
      </c>
    </row>
    <row r="34" spans="1:19" x14ac:dyDescent="0.3">
      <c r="A34" s="77" t="s">
        <v>113</v>
      </c>
      <c r="B34" s="59">
        <f>VLOOKUP($A34,'Return Data'!$B$7:$R$2292,3,0)</f>
        <v>44942</v>
      </c>
      <c r="C34" s="60">
        <f>VLOOKUP($A34,'Return Data'!$B$7:$R$2292,4,0)</f>
        <v>19.491399999999999</v>
      </c>
      <c r="D34" s="60">
        <f>VLOOKUP($A34,'Return Data'!$B$7:$R$2292,9,0)</f>
        <v>5.3765000000000001</v>
      </c>
      <c r="E34" s="61">
        <f t="shared" si="0"/>
        <v>7</v>
      </c>
      <c r="F34" s="60">
        <f>VLOOKUP($A34,'Return Data'!$B$7:$R$2292,10,0)</f>
        <v>8.8636999999999997</v>
      </c>
      <c r="G34" s="61">
        <f t="shared" si="1"/>
        <v>7</v>
      </c>
      <c r="H34" s="60">
        <f>VLOOKUP($A34,'Return Data'!$B$7:$R$2292,11,0)</f>
        <v>4.9718</v>
      </c>
      <c r="I34" s="61">
        <f t="shared" si="2"/>
        <v>20</v>
      </c>
      <c r="J34" s="60">
        <f>VLOOKUP($A34,'Return Data'!$B$7:$R$2292,12,0)</f>
        <v>3.5106000000000002</v>
      </c>
      <c r="K34" s="61">
        <f t="shared" si="3"/>
        <v>20</v>
      </c>
      <c r="L34" s="60">
        <f>VLOOKUP($A34,'Return Data'!$B$7:$R$2292,13,0)</f>
        <v>1.1625000000000001</v>
      </c>
      <c r="M34" s="61">
        <f t="shared" si="4"/>
        <v>23</v>
      </c>
      <c r="N34" s="60">
        <f>VLOOKUP($A34,'Return Data'!$B$7:$R$2292,17,0)</f>
        <v>1.5638000000000001</v>
      </c>
      <c r="O34" s="61">
        <f t="shared" si="5"/>
        <v>23</v>
      </c>
      <c r="P34" s="60">
        <f>VLOOKUP($A34,'Return Data'!$B$7:$R$2292,14,0)</f>
        <v>4.4196</v>
      </c>
      <c r="Q34" s="61">
        <f t="shared" si="7"/>
        <v>23</v>
      </c>
      <c r="R34" s="60">
        <f>VLOOKUP($A34,'Return Data'!$B$7:$R$2292,16,0)</f>
        <v>6.2953999999999999</v>
      </c>
      <c r="S34" s="62">
        <f t="shared" si="6"/>
        <v>19</v>
      </c>
    </row>
    <row r="35" spans="1:19" x14ac:dyDescent="0.3">
      <c r="A35" s="77" t="s">
        <v>367</v>
      </c>
      <c r="B35" s="59">
        <f>VLOOKUP($A35,'Return Data'!$B$7:$R$2292,3,0)</f>
        <v>0</v>
      </c>
      <c r="C35" s="60">
        <f>VLOOKUP($A35,'Return Data'!$B$7:$R$2292,4,0)</f>
        <v>0</v>
      </c>
      <c r="D35" s="60">
        <f>VLOOKUP($A35,'Return Data'!$B$7:$R$2292,9,0)</f>
        <v>0</v>
      </c>
      <c r="E35" s="61">
        <f t="shared" si="0"/>
        <v>24</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44942</v>
      </c>
      <c r="C36" s="60">
        <f>VLOOKUP($A36,'Return Data'!$B$7:$R$2292,4,0)</f>
        <v>25.826000000000001</v>
      </c>
      <c r="D36" s="60">
        <f>VLOOKUP($A36,'Return Data'!$B$7:$R$2292,9,0)</f>
        <v>5.6161000000000003</v>
      </c>
      <c r="E36" s="61">
        <f t="shared" si="0"/>
        <v>5</v>
      </c>
      <c r="F36" s="60">
        <f>VLOOKUP($A36,'Return Data'!$B$7:$R$2292,10,0)</f>
        <v>5.9969999999999999</v>
      </c>
      <c r="G36" s="61">
        <f t="shared" si="1"/>
        <v>20</v>
      </c>
      <c r="H36" s="60">
        <f>VLOOKUP($A36,'Return Data'!$B$7:$R$2292,11,0)</f>
        <v>5.1687000000000003</v>
      </c>
      <c r="I36" s="61">
        <f t="shared" si="2"/>
        <v>19</v>
      </c>
      <c r="J36" s="60">
        <f>VLOOKUP($A36,'Return Data'!$B$7:$R$2292,12,0)</f>
        <v>14.329000000000001</v>
      </c>
      <c r="K36" s="61">
        <f t="shared" si="3"/>
        <v>1</v>
      </c>
      <c r="L36" s="60">
        <f>VLOOKUP($A36,'Return Data'!$B$7:$R$2292,13,0)</f>
        <v>10.4886</v>
      </c>
      <c r="M36" s="61">
        <f t="shared" si="4"/>
        <v>1</v>
      </c>
      <c r="N36" s="60">
        <f>VLOOKUP($A36,'Return Data'!$B$7:$R$2292,17,0)</f>
        <v>10.692500000000001</v>
      </c>
      <c r="O36" s="61">
        <f>RANK(N36,N$8:N$36,0)</f>
        <v>1</v>
      </c>
      <c r="P36" s="60">
        <f>VLOOKUP($A36,'Return Data'!$B$7:$R$2292,14,0)</f>
        <v>8.9913000000000007</v>
      </c>
      <c r="Q36" s="61">
        <f>RANK(P36,P$8:P$36,0)</f>
        <v>1</v>
      </c>
      <c r="R36" s="60">
        <f>VLOOKUP($A36,'Return Data'!$B$7:$R$2292,16,0)</f>
        <v>7.8368000000000002</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3.9188310344827588</v>
      </c>
      <c r="E38" s="83"/>
      <c r="F38" s="84">
        <f>AVERAGE(F8:F36)</f>
        <v>6.2863551724137912</v>
      </c>
      <c r="G38" s="83"/>
      <c r="H38" s="84">
        <f>AVERAGE(H8:H36)</f>
        <v>4.8470206896551717</v>
      </c>
      <c r="I38" s="83"/>
      <c r="J38" s="84">
        <f>AVERAGE(J8:J36)</f>
        <v>4.1243448275862065</v>
      </c>
      <c r="K38" s="83"/>
      <c r="L38" s="84">
        <f>AVERAGE(L8:L36)</f>
        <v>2.8817724137931036</v>
      </c>
      <c r="M38" s="83"/>
      <c r="N38" s="84">
        <f>AVERAGE(N8:N36)</f>
        <v>3.0985964285714287</v>
      </c>
      <c r="O38" s="83"/>
      <c r="P38" s="84">
        <f>AVERAGE(P8:P36)</f>
        <v>4.9956692307692299</v>
      </c>
      <c r="Q38" s="83"/>
      <c r="R38" s="84">
        <f>AVERAGE(R8:R36)</f>
        <v>5.6755172413793114</v>
      </c>
      <c r="S38" s="85"/>
    </row>
    <row r="39" spans="1:19" x14ac:dyDescent="0.3">
      <c r="A39" s="82" t="s">
        <v>28</v>
      </c>
      <c r="B39" s="83"/>
      <c r="C39" s="83"/>
      <c r="D39" s="84">
        <f>MIN(D8:D36)</f>
        <v>0</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7.1135999999999999</v>
      </c>
      <c r="E40" s="87"/>
      <c r="F40" s="88">
        <f>MAX(F8:F36)</f>
        <v>10.720800000000001</v>
      </c>
      <c r="G40" s="87"/>
      <c r="H40" s="88">
        <f>MAX(H8:H36)</f>
        <v>8.3239000000000001</v>
      </c>
      <c r="I40" s="87"/>
      <c r="J40" s="88">
        <f>MAX(J8:J36)</f>
        <v>14.329000000000001</v>
      </c>
      <c r="K40" s="87"/>
      <c r="L40" s="88">
        <f>MAX(L8:L36)</f>
        <v>10.4886</v>
      </c>
      <c r="M40" s="87"/>
      <c r="N40" s="88">
        <f>MAX(N8:N36)</f>
        <v>10.692500000000001</v>
      </c>
      <c r="O40" s="87"/>
      <c r="P40" s="88">
        <f>MAX(P8:P36)</f>
        <v>8.9913000000000007</v>
      </c>
      <c r="Q40" s="87"/>
      <c r="R40" s="88">
        <f>MAX(R8:R36)</f>
        <v>8.9411000000000005</v>
      </c>
      <c r="S40" s="89"/>
    </row>
    <row r="41" spans="1:19" x14ac:dyDescent="0.3">
      <c r="A41" s="99" t="s">
        <v>429</v>
      </c>
    </row>
    <row r="42" spans="1:19" x14ac:dyDescent="0.3">
      <c r="A42" s="14" t="s">
        <v>340</v>
      </c>
    </row>
  </sheetData>
  <sheetProtection algorithmName="SHA-512" hashValue="AFa9sN5XvnWLNFqO9zKmGEVlhHVc3PYpO33Mr1I/18nZpGt4yQfUhADgZTK5WrHmGPviWCiJaqXXpIkGd3OjOw==" saltValue="nJYI+EQdiElp343lvT+kDw=="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1172</v>
      </c>
      <c r="B8" s="59">
        <f>VLOOKUP($A8,'Return Data'!$B$7:$R$2292,3,0)</f>
        <v>44942</v>
      </c>
      <c r="C8" s="60">
        <f>VLOOKUP($A8,'Return Data'!$B$7:$R$2292,4,0)</f>
        <v>1196.9064000000001</v>
      </c>
      <c r="D8" s="60">
        <f>VLOOKUP($A8,'Return Data'!$B$7:$R$2292,5,0)</f>
        <v>5.8986999999999998</v>
      </c>
      <c r="E8" s="61">
        <f t="shared" ref="E8:E36" si="0">RANK(D8,D$8:D$36,0)</f>
        <v>23</v>
      </c>
      <c r="F8" s="60">
        <f>VLOOKUP($A8,'Return Data'!$B$7:$R$2292,6,0)</f>
        <v>6.0380000000000003</v>
      </c>
      <c r="G8" s="61">
        <f t="shared" ref="G8:G36" si="1">RANK(F8,F$8:F$36,0)</f>
        <v>13</v>
      </c>
      <c r="H8" s="60">
        <f>VLOOKUP($A8,'Return Data'!$B$7:$R$2292,7,0)</f>
        <v>5.9804000000000004</v>
      </c>
      <c r="I8" s="61">
        <f t="shared" ref="I8:I36" si="2">RANK(H8,H$8:H$36,0)</f>
        <v>14</v>
      </c>
      <c r="J8" s="60">
        <f>VLOOKUP($A8,'Return Data'!$B$7:$R$2292,8,0)</f>
        <v>5.9530000000000003</v>
      </c>
      <c r="K8" s="61">
        <f t="shared" ref="K8:K36" si="3">RANK(J8,J$8:J$36,0)</f>
        <v>22</v>
      </c>
      <c r="L8" s="60">
        <f>VLOOKUP($A8,'Return Data'!$B$7:$R$2292,9,0)</f>
        <v>6.1551999999999998</v>
      </c>
      <c r="M8" s="61">
        <f t="shared" ref="M8:M36" si="4">RANK(L8,L$8:L$36,0)</f>
        <v>18</v>
      </c>
      <c r="N8" s="60">
        <f>VLOOKUP($A8,'Return Data'!$B$7:$R$2292,10,0)</f>
        <v>5.9809999999999999</v>
      </c>
      <c r="O8" s="61">
        <f t="shared" ref="O8:O36" si="5">RANK(N8,N$8:N$36,0)</f>
        <v>17</v>
      </c>
      <c r="P8" s="60">
        <f>VLOOKUP($A8,'Return Data'!$B$7:$R$2292,11,0)</f>
        <v>5.6809000000000003</v>
      </c>
      <c r="Q8" s="61">
        <f t="shared" ref="Q8:Q36" si="6">RANK(P8,P$8:P$36,0)</f>
        <v>16</v>
      </c>
      <c r="R8" s="60">
        <f>VLOOKUP($A8,'Return Data'!$B$7:$R$2292,12,0)</f>
        <v>5.2403000000000004</v>
      </c>
      <c r="S8" s="61">
        <f t="shared" ref="S8:S36" si="7">RANK(R8,R$8:R$36,0)</f>
        <v>13</v>
      </c>
      <c r="T8" s="60">
        <f>VLOOKUP($A8,'Return Data'!$B$7:$R$2292,13,0)</f>
        <v>4.8287000000000004</v>
      </c>
      <c r="U8" s="61">
        <f t="shared" ref="U8:U36" si="8">RANK(T8,T$8:T$36,0)</f>
        <v>12</v>
      </c>
      <c r="V8" s="60">
        <f>VLOOKUP($A8,'Return Data'!$B$7:$R$2292,17,0)</f>
        <v>4.0277000000000003</v>
      </c>
      <c r="W8" s="61">
        <f>RANK(V8,V$8:V$36,0)</f>
        <v>7</v>
      </c>
      <c r="X8" s="60">
        <f>VLOOKUP($A8,'Return Data'!$B$7:$R$2292,14,0)</f>
        <v>3.7894000000000001</v>
      </c>
      <c r="Y8" s="61">
        <f>RANK(X8,X$8:X$36,0)</f>
        <v>4</v>
      </c>
      <c r="Z8" s="60">
        <f>VLOOKUP($A8,'Return Data'!$B$7:$R$2292,16,0)</f>
        <v>4.3608000000000002</v>
      </c>
      <c r="AA8" s="62">
        <f t="shared" ref="AA8:AA36" si="9">RANK(Z8,Z$8:Z$36,0)</f>
        <v>4</v>
      </c>
    </row>
    <row r="9" spans="1:27" x14ac:dyDescent="0.3">
      <c r="A9" s="58" t="s">
        <v>1174</v>
      </c>
      <c r="B9" s="59">
        <f>VLOOKUP($A9,'Return Data'!$B$7:$R$2292,3,0)</f>
        <v>44942</v>
      </c>
      <c r="C9" s="60">
        <f>VLOOKUP($A9,'Return Data'!$B$7:$R$2292,4,0)</f>
        <v>1170.3262</v>
      </c>
      <c r="D9" s="60">
        <f>VLOOKUP($A9,'Return Data'!$B$7:$R$2292,5,0)</f>
        <v>6.0046999999999997</v>
      </c>
      <c r="E9" s="61">
        <f t="shared" si="0"/>
        <v>5</v>
      </c>
      <c r="F9" s="60">
        <f>VLOOKUP($A9,'Return Data'!$B$7:$R$2292,6,0)</f>
        <v>6.0919999999999996</v>
      </c>
      <c r="G9" s="61">
        <f t="shared" si="1"/>
        <v>7</v>
      </c>
      <c r="H9" s="60">
        <f>VLOOKUP($A9,'Return Data'!$B$7:$R$2292,7,0)</f>
        <v>6.0118999999999998</v>
      </c>
      <c r="I9" s="61">
        <f t="shared" si="2"/>
        <v>8</v>
      </c>
      <c r="J9" s="60">
        <f>VLOOKUP($A9,'Return Data'!$B$7:$R$2292,8,0)</f>
        <v>5.9718999999999998</v>
      </c>
      <c r="K9" s="61">
        <f t="shared" si="3"/>
        <v>13</v>
      </c>
      <c r="L9" s="60">
        <f>VLOOKUP($A9,'Return Data'!$B$7:$R$2292,9,0)</f>
        <v>6.2106000000000003</v>
      </c>
      <c r="M9" s="61">
        <f t="shared" si="4"/>
        <v>3</v>
      </c>
      <c r="N9" s="60">
        <f>VLOOKUP($A9,'Return Data'!$B$7:$R$2292,10,0)</f>
        <v>6.0289000000000001</v>
      </c>
      <c r="O9" s="61">
        <f t="shared" si="5"/>
        <v>3</v>
      </c>
      <c r="P9" s="60">
        <f>VLOOKUP($A9,'Return Data'!$B$7:$R$2292,11,0)</f>
        <v>5.7213000000000003</v>
      </c>
      <c r="Q9" s="61">
        <f t="shared" si="6"/>
        <v>3</v>
      </c>
      <c r="R9" s="60">
        <f>VLOOKUP($A9,'Return Data'!$B$7:$R$2292,12,0)</f>
        <v>5.2766000000000002</v>
      </c>
      <c r="S9" s="61">
        <f t="shared" si="7"/>
        <v>2</v>
      </c>
      <c r="T9" s="60">
        <f>VLOOKUP($A9,'Return Data'!$B$7:$R$2292,13,0)</f>
        <v>4.8625999999999996</v>
      </c>
      <c r="U9" s="61">
        <f t="shared" si="8"/>
        <v>3</v>
      </c>
      <c r="V9" s="60">
        <f>VLOOKUP($A9,'Return Data'!$B$7:$R$2292,17,0)</f>
        <v>4.0431999999999997</v>
      </c>
      <c r="W9" s="61">
        <f>RANK(V9,V$8:V$36,0)</f>
        <v>5</v>
      </c>
      <c r="X9" s="60"/>
      <c r="Y9" s="61"/>
      <c r="Z9" s="60">
        <f>VLOOKUP($A9,'Return Data'!$B$7:$R$2292,16,0)</f>
        <v>4.1767000000000003</v>
      </c>
      <c r="AA9" s="62">
        <f t="shared" si="9"/>
        <v>11</v>
      </c>
    </row>
    <row r="10" spans="1:27" x14ac:dyDescent="0.3">
      <c r="A10" s="58" t="s">
        <v>1931</v>
      </c>
      <c r="B10" s="59">
        <f>VLOOKUP($A10,'Return Data'!$B$7:$R$2292,3,0)</f>
        <v>44942</v>
      </c>
      <c r="C10" s="60">
        <f>VLOOKUP($A10,'Return Data'!$B$7:$R$2292,4,0)</f>
        <v>1162.22</v>
      </c>
      <c r="D10" s="60">
        <f>VLOOKUP($A10,'Return Data'!$B$7:$R$2292,5,0)</f>
        <v>5.9208999999999996</v>
      </c>
      <c r="E10" s="61">
        <f t="shared" si="0"/>
        <v>19</v>
      </c>
      <c r="F10" s="60">
        <f>VLOOKUP($A10,'Return Data'!$B$7:$R$2292,6,0)</f>
        <v>6.0568999999999997</v>
      </c>
      <c r="G10" s="61">
        <f t="shared" si="1"/>
        <v>11</v>
      </c>
      <c r="H10" s="60">
        <f>VLOOKUP($A10,'Return Data'!$B$7:$R$2292,7,0)</f>
        <v>6.0354999999999999</v>
      </c>
      <c r="I10" s="61">
        <f t="shared" si="2"/>
        <v>3</v>
      </c>
      <c r="J10" s="60">
        <f>VLOOKUP($A10,'Return Data'!$B$7:$R$2292,8,0)</f>
        <v>5.9664999999999999</v>
      </c>
      <c r="K10" s="61">
        <f t="shared" si="3"/>
        <v>16</v>
      </c>
      <c r="L10" s="60">
        <f>VLOOKUP($A10,'Return Data'!$B$7:$R$2292,9,0)</f>
        <v>6.1271000000000004</v>
      </c>
      <c r="M10" s="61">
        <f t="shared" si="4"/>
        <v>24</v>
      </c>
      <c r="N10" s="60">
        <f>VLOOKUP($A10,'Return Data'!$B$7:$R$2292,10,0)</f>
        <v>5.9833999999999996</v>
      </c>
      <c r="O10" s="61">
        <f t="shared" si="5"/>
        <v>15</v>
      </c>
      <c r="P10" s="60">
        <f>VLOOKUP($A10,'Return Data'!$B$7:$R$2292,11,0)</f>
        <v>5.6885000000000003</v>
      </c>
      <c r="Q10" s="61">
        <f t="shared" si="6"/>
        <v>10</v>
      </c>
      <c r="R10" s="60">
        <f>VLOOKUP($A10,'Return Data'!$B$7:$R$2292,12,0)</f>
        <v>5.2495000000000003</v>
      </c>
      <c r="S10" s="61">
        <f t="shared" si="7"/>
        <v>5</v>
      </c>
      <c r="T10" s="60">
        <f>VLOOKUP($A10,'Return Data'!$B$7:$R$2292,13,0)</f>
        <v>4.8266999999999998</v>
      </c>
      <c r="U10" s="61">
        <f t="shared" si="8"/>
        <v>14</v>
      </c>
      <c r="V10" s="60">
        <f>VLOOKUP($A10,'Return Data'!$B$7:$R$2292,17,0)</f>
        <v>4.0176999999999996</v>
      </c>
      <c r="W10" s="61">
        <f>RANK(V10,V$8:V$36,0)</f>
        <v>10</v>
      </c>
      <c r="X10" s="60"/>
      <c r="Y10" s="61"/>
      <c r="Z10" s="60">
        <f>VLOOKUP($A10,'Return Data'!$B$7:$R$2292,16,0)</f>
        <v>4.1062000000000003</v>
      </c>
      <c r="AA10" s="62">
        <f t="shared" si="9"/>
        <v>13</v>
      </c>
    </row>
    <row r="11" spans="1:27" x14ac:dyDescent="0.3">
      <c r="A11" s="58" t="s">
        <v>1981</v>
      </c>
      <c r="B11" s="59">
        <f>VLOOKUP($A11,'Return Data'!$B$7:$R$2292,3,0)</f>
        <v>44942</v>
      </c>
      <c r="C11" s="60">
        <f>VLOOKUP($A11,'Return Data'!$B$7:$R$2292,4,0)</f>
        <v>1121.1144999999999</v>
      </c>
      <c r="D11" s="60">
        <f>VLOOKUP($A11,'Return Data'!$B$7:$R$2292,5,0)</f>
        <v>6.0110000000000001</v>
      </c>
      <c r="E11" s="61">
        <f t="shared" si="0"/>
        <v>4</v>
      </c>
      <c r="F11" s="60">
        <f>VLOOKUP($A11,'Return Data'!$B$7:$R$2292,6,0)</f>
        <v>6.0998999999999999</v>
      </c>
      <c r="G11" s="61">
        <f t="shared" si="1"/>
        <v>4</v>
      </c>
      <c r="H11" s="60">
        <f>VLOOKUP($A11,'Return Data'!$B$7:$R$2292,7,0)</f>
        <v>6.0434999999999999</v>
      </c>
      <c r="I11" s="61">
        <f t="shared" si="2"/>
        <v>2</v>
      </c>
      <c r="J11" s="60">
        <f>VLOOKUP($A11,'Return Data'!$B$7:$R$2292,8,0)</f>
        <v>6.0976999999999997</v>
      </c>
      <c r="K11" s="61">
        <f t="shared" si="3"/>
        <v>2</v>
      </c>
      <c r="L11" s="60">
        <f>VLOOKUP($A11,'Return Data'!$B$7:$R$2292,9,0)</f>
        <v>6.2694999999999999</v>
      </c>
      <c r="M11" s="61">
        <f t="shared" si="4"/>
        <v>1</v>
      </c>
      <c r="N11" s="60">
        <f>VLOOKUP($A11,'Return Data'!$B$7:$R$2292,10,0)</f>
        <v>6.1063999999999998</v>
      </c>
      <c r="O11" s="61">
        <f t="shared" si="5"/>
        <v>1</v>
      </c>
      <c r="P11" s="60">
        <f>VLOOKUP($A11,'Return Data'!$B$7:$R$2292,11,0)</f>
        <v>5.7686999999999999</v>
      </c>
      <c r="Q11" s="61">
        <f t="shared" si="6"/>
        <v>1</v>
      </c>
      <c r="R11" s="60">
        <f>VLOOKUP($A11,'Return Data'!$B$7:$R$2292,12,0)</f>
        <v>5.3285999999999998</v>
      </c>
      <c r="S11" s="61">
        <f t="shared" si="7"/>
        <v>1</v>
      </c>
      <c r="T11" s="60">
        <f>VLOOKUP($A11,'Return Data'!$B$7:$R$2292,13,0)</f>
        <v>4.9367999999999999</v>
      </c>
      <c r="U11" s="61">
        <f t="shared" si="8"/>
        <v>1</v>
      </c>
      <c r="V11" s="60"/>
      <c r="W11" s="61"/>
      <c r="X11" s="60"/>
      <c r="Y11" s="61"/>
      <c r="Z11" s="60">
        <f>VLOOKUP($A11,'Return Data'!$B$7:$R$2292,16,0)</f>
        <v>3.92</v>
      </c>
      <c r="AA11" s="62">
        <f t="shared" si="9"/>
        <v>23</v>
      </c>
    </row>
    <row r="12" spans="1:27" x14ac:dyDescent="0.3">
      <c r="A12" s="58" t="s">
        <v>1178</v>
      </c>
      <c r="B12" s="59">
        <f>VLOOKUP($A12,'Return Data'!$B$7:$R$2292,3,0)</f>
        <v>44942</v>
      </c>
      <c r="C12" s="60">
        <f>VLOOKUP($A12,'Return Data'!$B$7:$R$2292,4,0)</f>
        <v>1145.5205000000001</v>
      </c>
      <c r="D12" s="60">
        <f>VLOOKUP($A12,'Return Data'!$B$7:$R$2292,5,0)</f>
        <v>5.9339000000000004</v>
      </c>
      <c r="E12" s="61">
        <f t="shared" si="0"/>
        <v>18</v>
      </c>
      <c r="F12" s="60">
        <f>VLOOKUP($A12,'Return Data'!$B$7:$R$2292,6,0)</f>
        <v>5.9783999999999997</v>
      </c>
      <c r="G12" s="61">
        <f t="shared" si="1"/>
        <v>23</v>
      </c>
      <c r="H12" s="60">
        <f>VLOOKUP($A12,'Return Data'!$B$7:$R$2292,7,0)</f>
        <v>5.9278000000000004</v>
      </c>
      <c r="I12" s="61">
        <f t="shared" si="2"/>
        <v>23</v>
      </c>
      <c r="J12" s="60">
        <f>VLOOKUP($A12,'Return Data'!$B$7:$R$2292,8,0)</f>
        <v>5.8979999999999997</v>
      </c>
      <c r="K12" s="61">
        <f t="shared" si="3"/>
        <v>26</v>
      </c>
      <c r="L12" s="60">
        <f>VLOOKUP($A12,'Return Data'!$B$7:$R$2292,9,0)</f>
        <v>6.1787999999999998</v>
      </c>
      <c r="M12" s="61">
        <f t="shared" si="4"/>
        <v>7</v>
      </c>
      <c r="N12" s="60">
        <f>VLOOKUP($A12,'Return Data'!$B$7:$R$2292,10,0)</f>
        <v>5.9774000000000003</v>
      </c>
      <c r="O12" s="61">
        <f t="shared" si="5"/>
        <v>18</v>
      </c>
      <c r="P12" s="60">
        <f>VLOOKUP($A12,'Return Data'!$B$7:$R$2292,11,0)</f>
        <v>5.6614000000000004</v>
      </c>
      <c r="Q12" s="61">
        <f t="shared" si="6"/>
        <v>21</v>
      </c>
      <c r="R12" s="60">
        <f>VLOOKUP($A12,'Return Data'!$B$7:$R$2292,12,0)</f>
        <v>5.2211999999999996</v>
      </c>
      <c r="S12" s="61">
        <f t="shared" si="7"/>
        <v>20</v>
      </c>
      <c r="T12" s="60">
        <f>VLOOKUP($A12,'Return Data'!$B$7:$R$2292,13,0)</f>
        <v>4.8118999999999996</v>
      </c>
      <c r="U12" s="61">
        <f t="shared" si="8"/>
        <v>19</v>
      </c>
      <c r="V12" s="60">
        <f>VLOOKUP($A12,'Return Data'!$B$7:$R$2292,17,0)</f>
        <v>3.9941</v>
      </c>
      <c r="W12" s="61">
        <f t="shared" ref="W12:W36" si="10">RANK(V12,V$8:V$36,0)</f>
        <v>20</v>
      </c>
      <c r="X12" s="60"/>
      <c r="Y12" s="61"/>
      <c r="Z12" s="60">
        <f>VLOOKUP($A12,'Return Data'!$B$7:$R$2292,16,0)</f>
        <v>3.9695999999999998</v>
      </c>
      <c r="AA12" s="62">
        <f t="shared" si="9"/>
        <v>21</v>
      </c>
    </row>
    <row r="13" spans="1:27" x14ac:dyDescent="0.3">
      <c r="A13" s="58" t="s">
        <v>1180</v>
      </c>
      <c r="B13" s="59">
        <f>VLOOKUP($A13,'Return Data'!$B$7:$R$2292,3,0)</f>
        <v>44942</v>
      </c>
      <c r="C13" s="60">
        <f>VLOOKUP($A13,'Return Data'!$B$7:$R$2292,4,0)</f>
        <v>1185.2775999999999</v>
      </c>
      <c r="D13" s="60">
        <f>VLOOKUP($A13,'Return Data'!$B$7:$R$2292,5,0)</f>
        <v>5.9565999999999999</v>
      </c>
      <c r="E13" s="61">
        <f t="shared" si="0"/>
        <v>10</v>
      </c>
      <c r="F13" s="60">
        <f>VLOOKUP($A13,'Return Data'!$B$7:$R$2292,6,0)</f>
        <v>6.1116999999999999</v>
      </c>
      <c r="G13" s="61">
        <f t="shared" si="1"/>
        <v>3</v>
      </c>
      <c r="H13" s="60">
        <f>VLOOKUP($A13,'Return Data'!$B$7:$R$2292,7,0)</f>
        <v>6.0167000000000002</v>
      </c>
      <c r="I13" s="61">
        <f t="shared" si="2"/>
        <v>6</v>
      </c>
      <c r="J13" s="60">
        <f>VLOOKUP($A13,'Return Data'!$B$7:$R$2292,8,0)</f>
        <v>5.9865000000000004</v>
      </c>
      <c r="K13" s="61">
        <f t="shared" si="3"/>
        <v>10</v>
      </c>
      <c r="L13" s="60">
        <f>VLOOKUP($A13,'Return Data'!$B$7:$R$2292,9,0)</f>
        <v>6.1783999999999999</v>
      </c>
      <c r="M13" s="61">
        <f t="shared" si="4"/>
        <v>8</v>
      </c>
      <c r="N13" s="60">
        <f>VLOOKUP($A13,'Return Data'!$B$7:$R$2292,10,0)</f>
        <v>6.0053999999999998</v>
      </c>
      <c r="O13" s="61">
        <f t="shared" si="5"/>
        <v>5</v>
      </c>
      <c r="P13" s="60">
        <f>VLOOKUP($A13,'Return Data'!$B$7:$R$2292,11,0)</f>
        <v>5.6981000000000002</v>
      </c>
      <c r="Q13" s="61">
        <f t="shared" si="6"/>
        <v>6</v>
      </c>
      <c r="R13" s="60">
        <f>VLOOKUP($A13,'Return Data'!$B$7:$R$2292,12,0)</f>
        <v>5.2415000000000003</v>
      </c>
      <c r="S13" s="61">
        <f t="shared" si="7"/>
        <v>12</v>
      </c>
      <c r="T13" s="60">
        <f>VLOOKUP($A13,'Return Data'!$B$7:$R$2292,13,0)</f>
        <v>4.8421000000000003</v>
      </c>
      <c r="U13" s="61">
        <f t="shared" si="8"/>
        <v>8</v>
      </c>
      <c r="V13" s="60">
        <f>VLOOKUP($A13,'Return Data'!$B$7:$R$2292,17,0)</f>
        <v>4.0175999999999998</v>
      </c>
      <c r="W13" s="61">
        <f t="shared" si="10"/>
        <v>11</v>
      </c>
      <c r="X13" s="60">
        <f>VLOOKUP($A13,'Return Data'!$B$7:$R$2292,14,0)</f>
        <v>3.8340000000000001</v>
      </c>
      <c r="Y13" s="61">
        <f>RANK(X13,X$8:X$36,0)</f>
        <v>1</v>
      </c>
      <c r="Z13" s="60">
        <f>VLOOKUP($A13,'Return Data'!$B$7:$R$2292,16,0)</f>
        <v>4.3121999999999998</v>
      </c>
      <c r="AA13" s="62">
        <f t="shared" si="9"/>
        <v>8</v>
      </c>
    </row>
    <row r="14" spans="1:27" x14ac:dyDescent="0.3">
      <c r="A14" s="58" t="s">
        <v>1182</v>
      </c>
      <c r="B14" s="59">
        <f>VLOOKUP($A14,'Return Data'!$B$7:$R$2292,3,0)</f>
        <v>44942</v>
      </c>
      <c r="C14" s="60">
        <f>VLOOKUP($A14,'Return Data'!$B$7:$R$2292,4,0)</f>
        <v>1146.6856</v>
      </c>
      <c r="D14" s="60">
        <f>VLOOKUP($A14,'Return Data'!$B$7:$R$2292,5,0)</f>
        <v>5.8769</v>
      </c>
      <c r="E14" s="61">
        <f t="shared" si="0"/>
        <v>24</v>
      </c>
      <c r="F14" s="60">
        <f>VLOOKUP($A14,'Return Data'!$B$7:$R$2292,6,0)</f>
        <v>5.9509999999999996</v>
      </c>
      <c r="G14" s="61">
        <f t="shared" si="1"/>
        <v>24</v>
      </c>
      <c r="H14" s="60">
        <f>VLOOKUP($A14,'Return Data'!$B$7:$R$2292,7,0)</f>
        <v>5.899</v>
      </c>
      <c r="I14" s="61">
        <f t="shared" si="2"/>
        <v>24</v>
      </c>
      <c r="J14" s="60">
        <f>VLOOKUP($A14,'Return Data'!$B$7:$R$2292,8,0)</f>
        <v>5.9878999999999998</v>
      </c>
      <c r="K14" s="61">
        <f t="shared" si="3"/>
        <v>9</v>
      </c>
      <c r="L14" s="60">
        <f>VLOOKUP($A14,'Return Data'!$B$7:$R$2292,9,0)</f>
        <v>6.0968</v>
      </c>
      <c r="M14" s="61">
        <f t="shared" si="4"/>
        <v>26</v>
      </c>
      <c r="N14" s="60">
        <f>VLOOKUP($A14,'Return Data'!$B$7:$R$2292,10,0)</f>
        <v>5.9523999999999999</v>
      </c>
      <c r="O14" s="61">
        <f t="shared" si="5"/>
        <v>25</v>
      </c>
      <c r="P14" s="60">
        <f>VLOOKUP($A14,'Return Data'!$B$7:$R$2292,11,0)</f>
        <v>5.6052999999999997</v>
      </c>
      <c r="Q14" s="61">
        <f t="shared" si="6"/>
        <v>25</v>
      </c>
      <c r="R14" s="60">
        <f>VLOOKUP($A14,'Return Data'!$B$7:$R$2292,12,0)</f>
        <v>5.1672000000000002</v>
      </c>
      <c r="S14" s="61">
        <f t="shared" si="7"/>
        <v>25</v>
      </c>
      <c r="T14" s="60">
        <f>VLOOKUP($A14,'Return Data'!$B$7:$R$2292,13,0)</f>
        <v>4.7496</v>
      </c>
      <c r="U14" s="61">
        <f t="shared" si="8"/>
        <v>25</v>
      </c>
      <c r="V14" s="60">
        <f>VLOOKUP($A14,'Return Data'!$B$7:$R$2292,17,0)</f>
        <v>3.9561999999999999</v>
      </c>
      <c r="W14" s="61">
        <f t="shared" si="10"/>
        <v>24</v>
      </c>
      <c r="X14" s="60"/>
      <c r="Y14" s="61"/>
      <c r="Z14" s="60">
        <f>VLOOKUP($A14,'Return Data'!$B$7:$R$2292,16,0)</f>
        <v>4.0011999999999999</v>
      </c>
      <c r="AA14" s="62">
        <f t="shared" si="9"/>
        <v>17</v>
      </c>
    </row>
    <row r="15" spans="1:27" x14ac:dyDescent="0.3">
      <c r="A15" s="58" t="s">
        <v>1185</v>
      </c>
      <c r="B15" s="59">
        <f>VLOOKUP($A15,'Return Data'!$B$7:$R$2292,3,0)</f>
        <v>44942</v>
      </c>
      <c r="C15" s="60">
        <f>VLOOKUP($A15,'Return Data'!$B$7:$R$2292,4,0)</f>
        <v>1155.4768999999999</v>
      </c>
      <c r="D15" s="60">
        <f>VLOOKUP($A15,'Return Data'!$B$7:$R$2292,5,0)</f>
        <v>5.8700999999999999</v>
      </c>
      <c r="E15" s="61">
        <f t="shared" si="0"/>
        <v>25</v>
      </c>
      <c r="F15" s="60">
        <f>VLOOKUP($A15,'Return Data'!$B$7:$R$2292,6,0)</f>
        <v>5.9194000000000004</v>
      </c>
      <c r="G15" s="61">
        <f t="shared" si="1"/>
        <v>26</v>
      </c>
      <c r="H15" s="60">
        <f>VLOOKUP($A15,'Return Data'!$B$7:$R$2292,7,0)</f>
        <v>5.8677000000000001</v>
      </c>
      <c r="I15" s="61">
        <f t="shared" si="2"/>
        <v>26</v>
      </c>
      <c r="J15" s="60">
        <f>VLOOKUP($A15,'Return Data'!$B$7:$R$2292,8,0)</f>
        <v>5.8525</v>
      </c>
      <c r="K15" s="61">
        <f t="shared" si="3"/>
        <v>27</v>
      </c>
      <c r="L15" s="60">
        <f>VLOOKUP($A15,'Return Data'!$B$7:$R$2292,9,0)</f>
        <v>6.1523000000000003</v>
      </c>
      <c r="M15" s="61">
        <f t="shared" si="4"/>
        <v>19</v>
      </c>
      <c r="N15" s="60">
        <f>VLOOKUP($A15,'Return Data'!$B$7:$R$2292,10,0)</f>
        <v>5.9528999999999996</v>
      </c>
      <c r="O15" s="61">
        <f t="shared" si="5"/>
        <v>24</v>
      </c>
      <c r="P15" s="60">
        <f>VLOOKUP($A15,'Return Data'!$B$7:$R$2292,11,0)</f>
        <v>5.6407999999999996</v>
      </c>
      <c r="Q15" s="61">
        <f t="shared" si="6"/>
        <v>24</v>
      </c>
      <c r="R15" s="60">
        <f>VLOOKUP($A15,'Return Data'!$B$7:$R$2292,12,0)</f>
        <v>5.1970000000000001</v>
      </c>
      <c r="S15" s="61">
        <f t="shared" si="7"/>
        <v>23</v>
      </c>
      <c r="T15" s="60">
        <f>VLOOKUP($A15,'Return Data'!$B$7:$R$2292,13,0)</f>
        <v>4.7797000000000001</v>
      </c>
      <c r="U15" s="61">
        <f t="shared" si="8"/>
        <v>24</v>
      </c>
      <c r="V15" s="60">
        <f>VLOOKUP($A15,'Return Data'!$B$7:$R$2292,17,0)</f>
        <v>3.9641999999999999</v>
      </c>
      <c r="W15" s="61">
        <f t="shared" si="10"/>
        <v>23</v>
      </c>
      <c r="X15" s="60"/>
      <c r="Y15" s="61"/>
      <c r="Z15" s="60">
        <f>VLOOKUP($A15,'Return Data'!$B$7:$R$2292,16,0)</f>
        <v>3.9876</v>
      </c>
      <c r="AA15" s="62">
        <f t="shared" si="9"/>
        <v>18</v>
      </c>
    </row>
    <row r="16" spans="1:27" x14ac:dyDescent="0.3">
      <c r="A16" s="58" t="s">
        <v>1187</v>
      </c>
      <c r="B16" s="59">
        <f>VLOOKUP($A16,'Return Data'!$B$7:$R$2292,3,0)</f>
        <v>44942</v>
      </c>
      <c r="C16" s="60">
        <f>VLOOKUP($A16,'Return Data'!$B$7:$R$2292,4,0)</f>
        <v>3286.1514999999999</v>
      </c>
      <c r="D16" s="60">
        <f>VLOOKUP($A16,'Return Data'!$B$7:$R$2292,5,0)</f>
        <v>5.9432999999999998</v>
      </c>
      <c r="E16" s="61">
        <f t="shared" si="0"/>
        <v>15</v>
      </c>
      <c r="F16" s="60">
        <f>VLOOKUP($A16,'Return Data'!$B$7:$R$2292,6,0)</f>
        <v>6.0115999999999996</v>
      </c>
      <c r="G16" s="61">
        <f t="shared" si="1"/>
        <v>20</v>
      </c>
      <c r="H16" s="60">
        <f>VLOOKUP($A16,'Return Data'!$B$7:$R$2292,7,0)</f>
        <v>6.0259999999999998</v>
      </c>
      <c r="I16" s="61">
        <f t="shared" si="2"/>
        <v>5</v>
      </c>
      <c r="J16" s="60">
        <f>VLOOKUP($A16,'Return Data'!$B$7:$R$2292,8,0)</f>
        <v>5.9511000000000003</v>
      </c>
      <c r="K16" s="61">
        <f t="shared" si="3"/>
        <v>23</v>
      </c>
      <c r="L16" s="60">
        <f>VLOOKUP($A16,'Return Data'!$B$7:$R$2292,9,0)</f>
        <v>6.1323999999999996</v>
      </c>
      <c r="M16" s="61">
        <f t="shared" si="4"/>
        <v>23</v>
      </c>
      <c r="N16" s="60">
        <f>VLOOKUP($A16,'Return Data'!$B$7:$R$2292,10,0)</f>
        <v>5.9565000000000001</v>
      </c>
      <c r="O16" s="61">
        <f t="shared" si="5"/>
        <v>23</v>
      </c>
      <c r="P16" s="60">
        <f>VLOOKUP($A16,'Return Data'!$B$7:$R$2292,11,0)</f>
        <v>5.6516000000000002</v>
      </c>
      <c r="Q16" s="61">
        <f t="shared" si="6"/>
        <v>23</v>
      </c>
      <c r="R16" s="60">
        <f>VLOOKUP($A16,'Return Data'!$B$7:$R$2292,12,0)</f>
        <v>5.1871999999999998</v>
      </c>
      <c r="S16" s="61">
        <f t="shared" si="7"/>
        <v>24</v>
      </c>
      <c r="T16" s="60">
        <f>VLOOKUP($A16,'Return Data'!$B$7:$R$2292,13,0)</f>
        <v>4.7854000000000001</v>
      </c>
      <c r="U16" s="61">
        <f t="shared" si="8"/>
        <v>23</v>
      </c>
      <c r="V16" s="60">
        <f>VLOOKUP($A16,'Return Data'!$B$7:$R$2292,17,0)</f>
        <v>3.9809999999999999</v>
      </c>
      <c r="W16" s="61">
        <f t="shared" si="10"/>
        <v>22</v>
      </c>
      <c r="X16" s="60">
        <f>VLOOKUP($A16,'Return Data'!$B$7:$R$2292,14,0)</f>
        <v>3.7439</v>
      </c>
      <c r="Y16" s="61">
        <f>RANK(X16,X$8:X$36,0)</f>
        <v>9</v>
      </c>
      <c r="Z16" s="60">
        <f>VLOOKUP($A16,'Return Data'!$B$7:$R$2292,16,0)</f>
        <v>5.9153000000000002</v>
      </c>
      <c r="AA16" s="62">
        <f t="shared" si="9"/>
        <v>3</v>
      </c>
    </row>
    <row r="17" spans="1:27" x14ac:dyDescent="0.3">
      <c r="A17" s="58" t="s">
        <v>1188</v>
      </c>
      <c r="B17" s="59">
        <f>VLOOKUP($A17,'Return Data'!$B$7:$R$2292,3,0)</f>
        <v>44942</v>
      </c>
      <c r="C17" s="60">
        <f>VLOOKUP($A17,'Return Data'!$B$7:$R$2292,4,0)</f>
        <v>1157.9353000000001</v>
      </c>
      <c r="D17" s="60">
        <f>VLOOKUP($A17,'Return Data'!$B$7:$R$2292,5,0)</f>
        <v>5.9207000000000001</v>
      </c>
      <c r="E17" s="61">
        <f t="shared" si="0"/>
        <v>20</v>
      </c>
      <c r="F17" s="60">
        <f>VLOOKUP($A17,'Return Data'!$B$7:$R$2292,6,0)</f>
        <v>6.0278</v>
      </c>
      <c r="G17" s="61">
        <f t="shared" si="1"/>
        <v>17</v>
      </c>
      <c r="H17" s="60">
        <f>VLOOKUP($A17,'Return Data'!$B$7:$R$2292,7,0)</f>
        <v>5.9711999999999996</v>
      </c>
      <c r="I17" s="61">
        <f t="shared" si="2"/>
        <v>17</v>
      </c>
      <c r="J17" s="60">
        <f>VLOOKUP($A17,'Return Data'!$B$7:$R$2292,8,0)</f>
        <v>6.0023999999999997</v>
      </c>
      <c r="K17" s="61">
        <f t="shared" si="3"/>
        <v>7</v>
      </c>
      <c r="L17" s="60">
        <f>VLOOKUP($A17,'Return Data'!$B$7:$R$2292,9,0)</f>
        <v>6.1646000000000001</v>
      </c>
      <c r="M17" s="61">
        <f t="shared" si="4"/>
        <v>14</v>
      </c>
      <c r="N17" s="60">
        <f>VLOOKUP($A17,'Return Data'!$B$7:$R$2292,10,0)</f>
        <v>6.0171999999999999</v>
      </c>
      <c r="O17" s="61">
        <f t="shared" si="5"/>
        <v>4</v>
      </c>
      <c r="P17" s="60">
        <f>VLOOKUP($A17,'Return Data'!$B$7:$R$2292,11,0)</f>
        <v>5.7026000000000003</v>
      </c>
      <c r="Q17" s="61">
        <f t="shared" si="6"/>
        <v>5</v>
      </c>
      <c r="R17" s="60">
        <f>VLOOKUP($A17,'Return Data'!$B$7:$R$2292,12,0)</f>
        <v>5.2428999999999997</v>
      </c>
      <c r="S17" s="61">
        <f t="shared" si="7"/>
        <v>11</v>
      </c>
      <c r="T17" s="60">
        <f>VLOOKUP($A17,'Return Data'!$B$7:$R$2292,13,0)</f>
        <v>4.8581000000000003</v>
      </c>
      <c r="U17" s="61">
        <f t="shared" si="8"/>
        <v>4</v>
      </c>
      <c r="V17" s="60">
        <f>VLOOKUP($A17,'Return Data'!$B$7:$R$2292,17,0)</f>
        <v>4.0610999999999997</v>
      </c>
      <c r="W17" s="61">
        <f t="shared" si="10"/>
        <v>1</v>
      </c>
      <c r="X17" s="60"/>
      <c r="Y17" s="61"/>
      <c r="Z17" s="60">
        <f>VLOOKUP($A17,'Return Data'!$B$7:$R$2292,16,0)</f>
        <v>4.0861000000000001</v>
      </c>
      <c r="AA17" s="62">
        <f t="shared" si="9"/>
        <v>15</v>
      </c>
    </row>
    <row r="18" spans="1:27" x14ac:dyDescent="0.3">
      <c r="A18" s="58" t="s">
        <v>1191</v>
      </c>
      <c r="B18" s="59">
        <f>VLOOKUP($A18,'Return Data'!$B$7:$R$2292,3,0)</f>
        <v>44942</v>
      </c>
      <c r="C18" s="60">
        <f>VLOOKUP($A18,'Return Data'!$B$7:$R$2292,4,0)</f>
        <v>1193.0105000000001</v>
      </c>
      <c r="D18" s="60">
        <f>VLOOKUP($A18,'Return Data'!$B$7:$R$2292,5,0)</f>
        <v>5.9088000000000003</v>
      </c>
      <c r="E18" s="61">
        <f t="shared" si="0"/>
        <v>22</v>
      </c>
      <c r="F18" s="60">
        <f>VLOOKUP($A18,'Return Data'!$B$7:$R$2292,6,0)</f>
        <v>6.0301999999999998</v>
      </c>
      <c r="G18" s="61">
        <f t="shared" si="1"/>
        <v>16</v>
      </c>
      <c r="H18" s="60">
        <f>VLOOKUP($A18,'Return Data'!$B$7:$R$2292,7,0)</f>
        <v>5.9733000000000001</v>
      </c>
      <c r="I18" s="61">
        <f t="shared" si="2"/>
        <v>16</v>
      </c>
      <c r="J18" s="60">
        <f>VLOOKUP($A18,'Return Data'!$B$7:$R$2292,8,0)</f>
        <v>5.9595000000000002</v>
      </c>
      <c r="K18" s="61">
        <f t="shared" si="3"/>
        <v>17</v>
      </c>
      <c r="L18" s="60">
        <f>VLOOKUP($A18,'Return Data'!$B$7:$R$2292,9,0)</f>
        <v>6.1422999999999996</v>
      </c>
      <c r="M18" s="61">
        <f t="shared" si="4"/>
        <v>21</v>
      </c>
      <c r="N18" s="60">
        <f>VLOOKUP($A18,'Return Data'!$B$7:$R$2292,10,0)</f>
        <v>5.9720000000000004</v>
      </c>
      <c r="O18" s="61">
        <f t="shared" si="5"/>
        <v>19</v>
      </c>
      <c r="P18" s="60">
        <f>VLOOKUP($A18,'Return Data'!$B$7:$R$2292,11,0)</f>
        <v>5.6649000000000003</v>
      </c>
      <c r="Q18" s="61">
        <f t="shared" si="6"/>
        <v>20</v>
      </c>
      <c r="R18" s="60">
        <f>VLOOKUP($A18,'Return Data'!$B$7:$R$2292,12,0)</f>
        <v>5.2102000000000004</v>
      </c>
      <c r="S18" s="61">
        <f t="shared" si="7"/>
        <v>22</v>
      </c>
      <c r="T18" s="60">
        <f>VLOOKUP($A18,'Return Data'!$B$7:$R$2292,13,0)</f>
        <v>4.8151000000000002</v>
      </c>
      <c r="U18" s="61">
        <f t="shared" si="8"/>
        <v>17</v>
      </c>
      <c r="V18" s="60">
        <f>VLOOKUP($A18,'Return Data'!$B$7:$R$2292,17,0)</f>
        <v>4.0004999999999997</v>
      </c>
      <c r="W18" s="61">
        <f t="shared" si="10"/>
        <v>17</v>
      </c>
      <c r="X18" s="60">
        <f>VLOOKUP($A18,'Return Data'!$B$7:$R$2292,14,0)</f>
        <v>3.7616999999999998</v>
      </c>
      <c r="Y18" s="61">
        <f>RANK(X18,X$8:X$36,0)</f>
        <v>8</v>
      </c>
      <c r="Z18" s="60">
        <f>VLOOKUP($A18,'Return Data'!$B$7:$R$2292,16,0)</f>
        <v>4.3162000000000003</v>
      </c>
      <c r="AA18" s="62">
        <f t="shared" si="9"/>
        <v>6</v>
      </c>
    </row>
    <row r="19" spans="1:27" x14ac:dyDescent="0.3">
      <c r="A19" s="58" t="s">
        <v>1192</v>
      </c>
      <c r="B19" s="59">
        <f>VLOOKUP($A19,'Return Data'!$B$7:$R$2292,3,0)</f>
        <v>44942</v>
      </c>
      <c r="C19" s="60">
        <f>VLOOKUP($A19,'Return Data'!$B$7:$R$2292,4,0)</f>
        <v>1180.3624</v>
      </c>
      <c r="D19" s="60">
        <f>VLOOKUP($A19,'Return Data'!$B$7:$R$2292,5,0)</f>
        <v>6.0155000000000003</v>
      </c>
      <c r="E19" s="61">
        <f t="shared" si="0"/>
        <v>2</v>
      </c>
      <c r="F19" s="60">
        <f>VLOOKUP($A19,'Return Data'!$B$7:$R$2292,6,0)</f>
        <v>6.0359999999999996</v>
      </c>
      <c r="G19" s="61">
        <f t="shared" si="1"/>
        <v>15</v>
      </c>
      <c r="H19" s="60">
        <f>VLOOKUP($A19,'Return Data'!$B$7:$R$2292,7,0)</f>
        <v>5.9978999999999996</v>
      </c>
      <c r="I19" s="61">
        <f t="shared" si="2"/>
        <v>11</v>
      </c>
      <c r="J19" s="60">
        <f>VLOOKUP($A19,'Return Data'!$B$7:$R$2292,8,0)</f>
        <v>5.9710999999999999</v>
      </c>
      <c r="K19" s="61">
        <f t="shared" si="3"/>
        <v>14</v>
      </c>
      <c r="L19" s="60">
        <f>VLOOKUP($A19,'Return Data'!$B$7:$R$2292,9,0)</f>
        <v>6.1738</v>
      </c>
      <c r="M19" s="61">
        <f t="shared" si="4"/>
        <v>10</v>
      </c>
      <c r="N19" s="60">
        <f>VLOOKUP($A19,'Return Data'!$B$7:$R$2292,10,0)</f>
        <v>6.0008999999999997</v>
      </c>
      <c r="O19" s="61">
        <f t="shared" si="5"/>
        <v>8</v>
      </c>
      <c r="P19" s="60">
        <f>VLOOKUP($A19,'Return Data'!$B$7:$R$2292,11,0)</f>
        <v>5.6898999999999997</v>
      </c>
      <c r="Q19" s="61">
        <f t="shared" si="6"/>
        <v>9</v>
      </c>
      <c r="R19" s="60">
        <f>VLOOKUP($A19,'Return Data'!$B$7:$R$2292,12,0)</f>
        <v>5.2462999999999997</v>
      </c>
      <c r="S19" s="61">
        <f t="shared" si="7"/>
        <v>8</v>
      </c>
      <c r="T19" s="60">
        <f>VLOOKUP($A19,'Return Data'!$B$7:$R$2292,13,0)</f>
        <v>4.8311999999999999</v>
      </c>
      <c r="U19" s="61">
        <f t="shared" si="8"/>
        <v>11</v>
      </c>
      <c r="V19" s="60">
        <f>VLOOKUP($A19,'Return Data'!$B$7:$R$2292,17,0)</f>
        <v>4.0084</v>
      </c>
      <c r="W19" s="61">
        <f t="shared" si="10"/>
        <v>16</v>
      </c>
      <c r="X19" s="60">
        <f>VLOOKUP($A19,'Return Data'!$B$7:$R$2292,14,0)</f>
        <v>3.7658</v>
      </c>
      <c r="Y19" s="61">
        <f>RANK(X19,X$8:X$36,0)</f>
        <v>6</v>
      </c>
      <c r="Z19" s="60">
        <f>VLOOKUP($A19,'Return Data'!$B$7:$R$2292,16,0)</f>
        <v>4.2355999999999998</v>
      </c>
      <c r="AA19" s="62">
        <f t="shared" si="9"/>
        <v>9</v>
      </c>
    </row>
    <row r="20" spans="1:27" x14ac:dyDescent="0.3">
      <c r="A20" s="58" t="s">
        <v>1194</v>
      </c>
      <c r="B20" s="59">
        <f>VLOOKUP($A20,'Return Data'!$B$7:$R$2292,3,0)</f>
        <v>44942</v>
      </c>
      <c r="C20" s="60">
        <f>VLOOKUP($A20,'Return Data'!$B$7:$R$2292,4,0)</f>
        <v>1145.2647999999999</v>
      </c>
      <c r="D20" s="60">
        <f>VLOOKUP($A20,'Return Data'!$B$7:$R$2292,5,0)</f>
        <v>5.6069000000000004</v>
      </c>
      <c r="E20" s="61">
        <f t="shared" si="0"/>
        <v>27</v>
      </c>
      <c r="F20" s="60">
        <f>VLOOKUP($A20,'Return Data'!$B$7:$R$2292,6,0)</f>
        <v>5.6756000000000002</v>
      </c>
      <c r="G20" s="61">
        <f t="shared" si="1"/>
        <v>27</v>
      </c>
      <c r="H20" s="60">
        <f>VLOOKUP($A20,'Return Data'!$B$7:$R$2292,7,0)</f>
        <v>5.5673000000000004</v>
      </c>
      <c r="I20" s="61">
        <f t="shared" si="2"/>
        <v>27</v>
      </c>
      <c r="J20" s="60">
        <f>VLOOKUP($A20,'Return Data'!$B$7:$R$2292,8,0)</f>
        <v>6.2329999999999997</v>
      </c>
      <c r="K20" s="61">
        <f t="shared" si="3"/>
        <v>1</v>
      </c>
      <c r="L20" s="60">
        <f>VLOOKUP($A20,'Return Data'!$B$7:$R$2292,9,0)</f>
        <v>6.0544000000000002</v>
      </c>
      <c r="M20" s="61">
        <f t="shared" si="4"/>
        <v>27</v>
      </c>
      <c r="N20" s="60">
        <f>VLOOKUP($A20,'Return Data'!$B$7:$R$2292,10,0)</f>
        <v>5.7824999999999998</v>
      </c>
      <c r="O20" s="61">
        <f t="shared" si="5"/>
        <v>27</v>
      </c>
      <c r="P20" s="60">
        <f>VLOOKUP($A20,'Return Data'!$B$7:$R$2292,11,0)</f>
        <v>5.5057999999999998</v>
      </c>
      <c r="Q20" s="61">
        <f t="shared" si="6"/>
        <v>27</v>
      </c>
      <c r="R20" s="60">
        <f>VLOOKUP($A20,'Return Data'!$B$7:$R$2292,12,0)</f>
        <v>5.0937000000000001</v>
      </c>
      <c r="S20" s="61">
        <f t="shared" si="7"/>
        <v>27</v>
      </c>
      <c r="T20" s="60">
        <f>VLOOKUP($A20,'Return Data'!$B$7:$R$2292,13,0)</f>
        <v>4.6862000000000004</v>
      </c>
      <c r="U20" s="61">
        <f t="shared" si="8"/>
        <v>27</v>
      </c>
      <c r="V20" s="60">
        <f>VLOOKUP($A20,'Return Data'!$B$7:$R$2292,17,0)</f>
        <v>3.907</v>
      </c>
      <c r="W20" s="61">
        <f t="shared" si="10"/>
        <v>26</v>
      </c>
      <c r="X20" s="60"/>
      <c r="Y20" s="61"/>
      <c r="Z20" s="60">
        <f>VLOOKUP($A20,'Return Data'!$B$7:$R$2292,16,0)</f>
        <v>3.9184999999999999</v>
      </c>
      <c r="AA20" s="62">
        <f t="shared" si="9"/>
        <v>24</v>
      </c>
    </row>
    <row r="21" spans="1:27" x14ac:dyDescent="0.3">
      <c r="A21" s="58" t="s">
        <v>1196</v>
      </c>
      <c r="B21" s="59">
        <f>VLOOKUP($A21,'Return Data'!$B$7:$R$2292,3,0)</f>
        <v>44942</v>
      </c>
      <c r="C21" s="60">
        <f>VLOOKUP($A21,'Return Data'!$B$7:$R$2292,4,0)</f>
        <v>1118.4063000000001</v>
      </c>
      <c r="D21" s="60">
        <f>VLOOKUP($A21,'Return Data'!$B$7:$R$2292,5,0)</f>
        <v>6.0026999999999999</v>
      </c>
      <c r="E21" s="61">
        <f t="shared" si="0"/>
        <v>6</v>
      </c>
      <c r="F21" s="60">
        <f>VLOOKUP($A21,'Return Data'!$B$7:$R$2292,6,0)</f>
        <v>6.0046999999999997</v>
      </c>
      <c r="G21" s="61">
        <f t="shared" si="1"/>
        <v>22</v>
      </c>
      <c r="H21" s="60">
        <f>VLOOKUP($A21,'Return Data'!$B$7:$R$2292,7,0)</f>
        <v>5.9507000000000003</v>
      </c>
      <c r="I21" s="61">
        <f t="shared" si="2"/>
        <v>21</v>
      </c>
      <c r="J21" s="60">
        <f>VLOOKUP($A21,'Return Data'!$B$7:$R$2292,8,0)</f>
        <v>5.9501999999999997</v>
      </c>
      <c r="K21" s="61">
        <f t="shared" si="3"/>
        <v>24</v>
      </c>
      <c r="L21" s="60">
        <f>VLOOKUP($A21,'Return Data'!$B$7:$R$2292,9,0)</f>
        <v>6.1466000000000003</v>
      </c>
      <c r="M21" s="61">
        <f t="shared" si="4"/>
        <v>20</v>
      </c>
      <c r="N21" s="60">
        <f>VLOOKUP($A21,'Return Data'!$B$7:$R$2292,10,0)</f>
        <v>5.9710000000000001</v>
      </c>
      <c r="O21" s="61">
        <f t="shared" si="5"/>
        <v>20</v>
      </c>
      <c r="P21" s="60">
        <f>VLOOKUP($A21,'Return Data'!$B$7:$R$2292,11,0)</f>
        <v>5.665</v>
      </c>
      <c r="Q21" s="61">
        <f t="shared" si="6"/>
        <v>19</v>
      </c>
      <c r="R21" s="60">
        <f>VLOOKUP($A21,'Return Data'!$B$7:$R$2292,12,0)</f>
        <v>5.2294</v>
      </c>
      <c r="S21" s="61">
        <f t="shared" si="7"/>
        <v>17</v>
      </c>
      <c r="T21" s="60">
        <f>VLOOKUP($A21,'Return Data'!$B$7:$R$2292,13,0)</f>
        <v>4.8140000000000001</v>
      </c>
      <c r="U21" s="61">
        <f t="shared" si="8"/>
        <v>18</v>
      </c>
      <c r="V21" s="60">
        <f>VLOOKUP($A21,'Return Data'!$B$7:$R$2292,17,0)</f>
        <v>3.9996999999999998</v>
      </c>
      <c r="W21" s="61">
        <f t="shared" si="10"/>
        <v>18</v>
      </c>
      <c r="X21" s="60"/>
      <c r="Y21" s="61"/>
      <c r="Z21" s="60">
        <f>VLOOKUP($A21,'Return Data'!$B$7:$R$2292,16,0)</f>
        <v>3.7690000000000001</v>
      </c>
      <c r="AA21" s="62">
        <f t="shared" si="9"/>
        <v>27</v>
      </c>
    </row>
    <row r="22" spans="1:27" x14ac:dyDescent="0.3">
      <c r="A22" s="58" t="s">
        <v>1198</v>
      </c>
      <c r="B22" s="59">
        <f>VLOOKUP($A22,'Return Data'!$B$7:$R$2292,3,0)</f>
        <v>44942</v>
      </c>
      <c r="C22" s="60">
        <f>VLOOKUP($A22,'Return Data'!$B$7:$R$2292,4,0)</f>
        <v>1127.9827</v>
      </c>
      <c r="D22" s="60">
        <f>VLOOKUP($A22,'Return Data'!$B$7:$R$2292,5,0)</f>
        <v>5.8611000000000004</v>
      </c>
      <c r="E22" s="61">
        <f t="shared" si="0"/>
        <v>26</v>
      </c>
      <c r="F22" s="60">
        <f>VLOOKUP($A22,'Return Data'!$B$7:$R$2292,6,0)</f>
        <v>5.9287999999999998</v>
      </c>
      <c r="G22" s="61">
        <f t="shared" si="1"/>
        <v>25</v>
      </c>
      <c r="H22" s="60">
        <f>VLOOKUP($A22,'Return Data'!$B$7:$R$2292,7,0)</f>
        <v>5.8754999999999997</v>
      </c>
      <c r="I22" s="61">
        <f t="shared" si="2"/>
        <v>25</v>
      </c>
      <c r="J22" s="60">
        <f>VLOOKUP($A22,'Return Data'!$B$7:$R$2292,8,0)</f>
        <v>6.008</v>
      </c>
      <c r="K22" s="61">
        <f t="shared" si="3"/>
        <v>5</v>
      </c>
      <c r="L22" s="60">
        <f>VLOOKUP($A22,'Return Data'!$B$7:$R$2292,9,0)</f>
        <v>6.1032999999999999</v>
      </c>
      <c r="M22" s="61">
        <f t="shared" si="4"/>
        <v>25</v>
      </c>
      <c r="N22" s="60">
        <f>VLOOKUP($A22,'Return Data'!$B$7:$R$2292,10,0)</f>
        <v>5.8897000000000004</v>
      </c>
      <c r="O22" s="61">
        <f t="shared" si="5"/>
        <v>26</v>
      </c>
      <c r="P22" s="60">
        <f>VLOOKUP($A22,'Return Data'!$B$7:$R$2292,11,0)</f>
        <v>5.5472000000000001</v>
      </c>
      <c r="Q22" s="61">
        <f t="shared" si="6"/>
        <v>26</v>
      </c>
      <c r="R22" s="60">
        <f>VLOOKUP($A22,'Return Data'!$B$7:$R$2292,12,0)</f>
        <v>5.1379999999999999</v>
      </c>
      <c r="S22" s="61">
        <f t="shared" si="7"/>
        <v>26</v>
      </c>
      <c r="T22" s="60">
        <f>VLOOKUP($A22,'Return Data'!$B$7:$R$2292,13,0)</f>
        <v>4.7236000000000002</v>
      </c>
      <c r="U22" s="61">
        <f t="shared" si="8"/>
        <v>26</v>
      </c>
      <c r="V22" s="60">
        <f>VLOOKUP($A22,'Return Data'!$B$7:$R$2292,17,0)</f>
        <v>3.9333999999999998</v>
      </c>
      <c r="W22" s="61">
        <f t="shared" si="10"/>
        <v>25</v>
      </c>
      <c r="X22" s="60"/>
      <c r="Y22" s="61"/>
      <c r="Z22" s="60">
        <f>VLOOKUP($A22,'Return Data'!$B$7:$R$2292,16,0)</f>
        <v>3.7953999999999999</v>
      </c>
      <c r="AA22" s="62">
        <f t="shared" si="9"/>
        <v>26</v>
      </c>
    </row>
    <row r="23" spans="1:27" x14ac:dyDescent="0.3">
      <c r="A23" s="58" t="s">
        <v>1200</v>
      </c>
      <c r="B23" s="59">
        <f>VLOOKUP($A23,'Return Data'!$B$7:$R$2292,3,0)</f>
        <v>44942</v>
      </c>
      <c r="C23" s="60">
        <f>VLOOKUP($A23,'Return Data'!$B$7:$R$2292,4,0)</f>
        <v>1124.6898000000001</v>
      </c>
      <c r="D23" s="60">
        <f>VLOOKUP($A23,'Return Data'!$B$7:$R$2292,5,0)</f>
        <v>5.9432</v>
      </c>
      <c r="E23" s="61">
        <f t="shared" si="0"/>
        <v>16</v>
      </c>
      <c r="F23" s="60">
        <f>VLOOKUP($A23,'Return Data'!$B$7:$R$2292,6,0)</f>
        <v>6.0166000000000004</v>
      </c>
      <c r="G23" s="61">
        <f t="shared" si="1"/>
        <v>18</v>
      </c>
      <c r="H23" s="60">
        <f>VLOOKUP($A23,'Return Data'!$B$7:$R$2292,7,0)</f>
        <v>5.9466999999999999</v>
      </c>
      <c r="I23" s="61">
        <f t="shared" si="2"/>
        <v>22</v>
      </c>
      <c r="J23" s="60">
        <f>VLOOKUP($A23,'Return Data'!$B$7:$R$2292,8,0)</f>
        <v>6.0052000000000003</v>
      </c>
      <c r="K23" s="61">
        <f t="shared" si="3"/>
        <v>6</v>
      </c>
      <c r="L23" s="60">
        <f>VLOOKUP($A23,'Return Data'!$B$7:$R$2292,9,0)</f>
        <v>6.1760000000000002</v>
      </c>
      <c r="M23" s="61">
        <f t="shared" si="4"/>
        <v>9</v>
      </c>
      <c r="N23" s="60">
        <f>VLOOKUP($A23,'Return Data'!$B$7:$R$2292,10,0)</f>
        <v>5.9698000000000002</v>
      </c>
      <c r="O23" s="61">
        <f t="shared" si="5"/>
        <v>21</v>
      </c>
      <c r="P23" s="60">
        <f>VLOOKUP($A23,'Return Data'!$B$7:$R$2292,11,0)</f>
        <v>5.6694000000000004</v>
      </c>
      <c r="Q23" s="61">
        <f t="shared" si="6"/>
        <v>18</v>
      </c>
      <c r="R23" s="60">
        <f>VLOOKUP($A23,'Return Data'!$B$7:$R$2292,12,0)</f>
        <v>5.2241</v>
      </c>
      <c r="S23" s="61">
        <f t="shared" si="7"/>
        <v>19</v>
      </c>
      <c r="T23" s="60">
        <f>VLOOKUP($A23,'Return Data'!$B$7:$R$2292,13,0)</f>
        <v>4.8110999999999997</v>
      </c>
      <c r="U23" s="61">
        <f t="shared" si="8"/>
        <v>20</v>
      </c>
      <c r="V23" s="60">
        <f>VLOOKUP($A23,'Return Data'!$B$7:$R$2292,17,0)</f>
        <v>4.0220000000000002</v>
      </c>
      <c r="W23" s="61">
        <f t="shared" si="10"/>
        <v>9</v>
      </c>
      <c r="X23" s="60"/>
      <c r="Y23" s="61"/>
      <c r="Z23" s="60">
        <f>VLOOKUP($A23,'Return Data'!$B$7:$R$2292,16,0)</f>
        <v>3.8340000000000001</v>
      </c>
      <c r="AA23" s="62">
        <f t="shared" si="9"/>
        <v>25</v>
      </c>
    </row>
    <row r="24" spans="1:27" x14ac:dyDescent="0.3">
      <c r="A24" s="58" t="s">
        <v>1202</v>
      </c>
      <c r="B24" s="59">
        <f>VLOOKUP($A24,'Return Data'!$B$7:$R$2292,3,0)</f>
        <v>44942</v>
      </c>
      <c r="C24" s="60">
        <f>VLOOKUP($A24,'Return Data'!$B$7:$R$2292,4,0)</f>
        <v>1180.4399000000001</v>
      </c>
      <c r="D24" s="60">
        <f>VLOOKUP($A24,'Return Data'!$B$7:$R$2292,5,0)</f>
        <v>5.9470000000000001</v>
      </c>
      <c r="E24" s="61">
        <f t="shared" si="0"/>
        <v>13</v>
      </c>
      <c r="F24" s="60">
        <f>VLOOKUP($A24,'Return Data'!$B$7:$R$2292,6,0)</f>
        <v>6.0366</v>
      </c>
      <c r="G24" s="61">
        <f t="shared" si="1"/>
        <v>14</v>
      </c>
      <c r="H24" s="60">
        <f>VLOOKUP($A24,'Return Data'!$B$7:$R$2292,7,0)</f>
        <v>5.9874000000000001</v>
      </c>
      <c r="I24" s="61">
        <f t="shared" si="2"/>
        <v>12</v>
      </c>
      <c r="J24" s="60">
        <f>VLOOKUP($A24,'Return Data'!$B$7:$R$2292,8,0)</f>
        <v>5.9579000000000004</v>
      </c>
      <c r="K24" s="61">
        <f t="shared" si="3"/>
        <v>18</v>
      </c>
      <c r="L24" s="60">
        <f>VLOOKUP($A24,'Return Data'!$B$7:$R$2292,9,0)</f>
        <v>6.1600999999999999</v>
      </c>
      <c r="M24" s="61">
        <f t="shared" si="4"/>
        <v>16</v>
      </c>
      <c r="N24" s="60">
        <f>VLOOKUP($A24,'Return Data'!$B$7:$R$2292,10,0)</f>
        <v>5.9954999999999998</v>
      </c>
      <c r="O24" s="61">
        <f t="shared" si="5"/>
        <v>10</v>
      </c>
      <c r="P24" s="60">
        <f>VLOOKUP($A24,'Return Data'!$B$7:$R$2292,11,0)</f>
        <v>5.6872999999999996</v>
      </c>
      <c r="Q24" s="61">
        <f t="shared" si="6"/>
        <v>12</v>
      </c>
      <c r="R24" s="60">
        <f>VLOOKUP($A24,'Return Data'!$B$7:$R$2292,12,0)</f>
        <v>5.2319000000000004</v>
      </c>
      <c r="S24" s="61">
        <f t="shared" si="7"/>
        <v>16</v>
      </c>
      <c r="T24" s="60">
        <f>VLOOKUP($A24,'Return Data'!$B$7:$R$2292,13,0)</f>
        <v>4.8353000000000002</v>
      </c>
      <c r="U24" s="61">
        <f t="shared" si="8"/>
        <v>10</v>
      </c>
      <c r="V24" s="60">
        <f>VLOOKUP($A24,'Return Data'!$B$7:$R$2292,17,0)</f>
        <v>4.0094000000000003</v>
      </c>
      <c r="W24" s="61">
        <f t="shared" si="10"/>
        <v>15</v>
      </c>
      <c r="X24" s="60">
        <f>VLOOKUP($A24,'Return Data'!$B$7:$R$2292,14,0)</f>
        <v>3.7688999999999999</v>
      </c>
      <c r="Y24" s="61">
        <f>RANK(X24,X$8:X$36,0)</f>
        <v>5</v>
      </c>
      <c r="Z24" s="60">
        <f>VLOOKUP($A24,'Return Data'!$B$7:$R$2292,16,0)</f>
        <v>4.2285000000000004</v>
      </c>
      <c r="AA24" s="62">
        <f t="shared" si="9"/>
        <v>10</v>
      </c>
    </row>
    <row r="25" spans="1:27" x14ac:dyDescent="0.3">
      <c r="A25" s="58" t="s">
        <v>1204</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1206</v>
      </c>
      <c r="B26" s="59">
        <f>VLOOKUP($A26,'Return Data'!$B$7:$R$2292,3,0)</f>
        <v>44942</v>
      </c>
      <c r="C26" s="60">
        <f>VLOOKUP($A26,'Return Data'!$B$7:$R$2292,4,0)</f>
        <v>1147.3296</v>
      </c>
      <c r="D26" s="60">
        <f>VLOOKUP($A26,'Return Data'!$B$7:$R$2292,5,0)</f>
        <v>5.9467999999999996</v>
      </c>
      <c r="E26" s="61">
        <f t="shared" si="0"/>
        <v>14</v>
      </c>
      <c r="F26" s="60">
        <f>VLOOKUP($A26,'Return Data'!$B$7:$R$2292,6,0)</f>
        <v>6.1653000000000002</v>
      </c>
      <c r="G26" s="61">
        <f t="shared" si="1"/>
        <v>2</v>
      </c>
      <c r="H26" s="60">
        <f>VLOOKUP($A26,'Return Data'!$B$7:$R$2292,7,0)</f>
        <v>5.9640000000000004</v>
      </c>
      <c r="I26" s="61">
        <f t="shared" si="2"/>
        <v>18</v>
      </c>
      <c r="J26" s="60">
        <f>VLOOKUP($A26,'Return Data'!$B$7:$R$2292,8,0)</f>
        <v>5.9912000000000001</v>
      </c>
      <c r="K26" s="61">
        <f t="shared" si="3"/>
        <v>8</v>
      </c>
      <c r="L26" s="60">
        <f>VLOOKUP($A26,'Return Data'!$B$7:$R$2292,9,0)</f>
        <v>6.1851000000000003</v>
      </c>
      <c r="M26" s="61">
        <f t="shared" si="4"/>
        <v>4</v>
      </c>
      <c r="N26" s="60">
        <f>VLOOKUP($A26,'Return Data'!$B$7:$R$2292,10,0)</f>
        <v>5.9978999999999996</v>
      </c>
      <c r="O26" s="61">
        <f t="shared" si="5"/>
        <v>9</v>
      </c>
      <c r="P26" s="60">
        <f>VLOOKUP($A26,'Return Data'!$B$7:$R$2292,11,0)</f>
        <v>5.6957000000000004</v>
      </c>
      <c r="Q26" s="61">
        <f t="shared" si="6"/>
        <v>7</v>
      </c>
      <c r="R26" s="60">
        <f>VLOOKUP($A26,'Return Data'!$B$7:$R$2292,12,0)</f>
        <v>5.2662000000000004</v>
      </c>
      <c r="S26" s="61">
        <f t="shared" si="7"/>
        <v>3</v>
      </c>
      <c r="T26" s="60">
        <f>VLOOKUP($A26,'Return Data'!$B$7:$R$2292,13,0)</f>
        <v>4.8526999999999996</v>
      </c>
      <c r="U26" s="61">
        <f t="shared" si="8"/>
        <v>6</v>
      </c>
      <c r="V26" s="60">
        <f>VLOOKUP($A26,'Return Data'!$B$7:$R$2292,17,0)</f>
        <v>4.0401999999999996</v>
      </c>
      <c r="W26" s="61">
        <f t="shared" si="10"/>
        <v>6</v>
      </c>
      <c r="X26" s="60"/>
      <c r="Y26" s="61"/>
      <c r="Z26" s="60">
        <f>VLOOKUP($A26,'Return Data'!$B$7:$R$2292,16,0)</f>
        <v>3.9868999999999999</v>
      </c>
      <c r="AA26" s="62">
        <f t="shared" si="9"/>
        <v>19</v>
      </c>
    </row>
    <row r="27" spans="1:27" x14ac:dyDescent="0.3">
      <c r="A27" s="58" t="s">
        <v>1208</v>
      </c>
      <c r="B27" s="59">
        <f>VLOOKUP($A27,'Return Data'!$B$7:$R$2292,3,0)</f>
        <v>44942</v>
      </c>
      <c r="C27" s="60">
        <f>VLOOKUP($A27,'Return Data'!$B$7:$R$2292,4,0)</f>
        <v>1145.6153999999999</v>
      </c>
      <c r="D27" s="60">
        <f>VLOOKUP($A27,'Return Data'!$B$7:$R$2292,5,0)</f>
        <v>5.9875999999999996</v>
      </c>
      <c r="E27" s="61">
        <f t="shared" si="0"/>
        <v>7</v>
      </c>
      <c r="F27" s="60">
        <f>VLOOKUP($A27,'Return Data'!$B$7:$R$2292,6,0)</f>
        <v>6.0629</v>
      </c>
      <c r="G27" s="61">
        <f t="shared" si="1"/>
        <v>9</v>
      </c>
      <c r="H27" s="60">
        <f>VLOOKUP($A27,'Return Data'!$B$7:$R$2292,7,0)</f>
        <v>5.9984999999999999</v>
      </c>
      <c r="I27" s="61">
        <f t="shared" si="2"/>
        <v>10</v>
      </c>
      <c r="J27" s="60">
        <f>VLOOKUP($A27,'Return Data'!$B$7:$R$2292,8,0)</f>
        <v>5.9558</v>
      </c>
      <c r="K27" s="61">
        <f t="shared" si="3"/>
        <v>19</v>
      </c>
      <c r="L27" s="60">
        <f>VLOOKUP($A27,'Return Data'!$B$7:$R$2292,9,0)</f>
        <v>6.1618000000000004</v>
      </c>
      <c r="M27" s="61">
        <f t="shared" si="4"/>
        <v>15</v>
      </c>
      <c r="N27" s="60">
        <f>VLOOKUP($A27,'Return Data'!$B$7:$R$2292,10,0)</f>
        <v>5.9844999999999997</v>
      </c>
      <c r="O27" s="61">
        <f t="shared" si="5"/>
        <v>14</v>
      </c>
      <c r="P27" s="60">
        <f>VLOOKUP($A27,'Return Data'!$B$7:$R$2292,11,0)</f>
        <v>5.6866000000000003</v>
      </c>
      <c r="Q27" s="61">
        <f t="shared" si="6"/>
        <v>13</v>
      </c>
      <c r="R27" s="60">
        <f>VLOOKUP($A27,'Return Data'!$B$7:$R$2292,12,0)</f>
        <v>5.2464000000000004</v>
      </c>
      <c r="S27" s="61">
        <f t="shared" si="7"/>
        <v>7</v>
      </c>
      <c r="T27" s="60">
        <f>VLOOKUP($A27,'Return Data'!$B$7:$R$2292,13,0)</f>
        <v>4.8437999999999999</v>
      </c>
      <c r="U27" s="61">
        <f t="shared" si="8"/>
        <v>7</v>
      </c>
      <c r="V27" s="60">
        <f>VLOOKUP($A27,'Return Data'!$B$7:$R$2292,17,0)</f>
        <v>4.0458999999999996</v>
      </c>
      <c r="W27" s="61">
        <f t="shared" si="10"/>
        <v>4</v>
      </c>
      <c r="X27" s="60"/>
      <c r="Y27" s="61"/>
      <c r="Z27" s="60">
        <f>VLOOKUP($A27,'Return Data'!$B$7:$R$2292,16,0)</f>
        <v>3.9746999999999999</v>
      </c>
      <c r="AA27" s="62">
        <f t="shared" si="9"/>
        <v>20</v>
      </c>
    </row>
    <row r="28" spans="1:27" x14ac:dyDescent="0.3">
      <c r="A28" s="58" t="s">
        <v>1210</v>
      </c>
      <c r="B28" s="59">
        <f>VLOOKUP($A28,'Return Data'!$B$7:$R$2292,3,0)</f>
        <v>44942</v>
      </c>
      <c r="C28" s="60">
        <f>VLOOKUP($A28,'Return Data'!$B$7:$R$2292,4,0)</f>
        <v>1134.4413999999999</v>
      </c>
      <c r="D28" s="60">
        <f>VLOOKUP($A28,'Return Data'!$B$7:$R$2292,5,0)</f>
        <v>6.0111999999999997</v>
      </c>
      <c r="E28" s="61">
        <f t="shared" si="0"/>
        <v>3</v>
      </c>
      <c r="F28" s="60">
        <f>VLOOKUP($A28,'Return Data'!$B$7:$R$2292,6,0)</f>
        <v>6.0968999999999998</v>
      </c>
      <c r="G28" s="61">
        <f t="shared" si="1"/>
        <v>5</v>
      </c>
      <c r="H28" s="60">
        <f>VLOOKUP($A28,'Return Data'!$B$7:$R$2292,7,0)</f>
        <v>6.0342000000000002</v>
      </c>
      <c r="I28" s="61">
        <f t="shared" si="2"/>
        <v>4</v>
      </c>
      <c r="J28" s="60">
        <f>VLOOKUP($A28,'Return Data'!$B$7:$R$2292,8,0)</f>
        <v>5.9824999999999999</v>
      </c>
      <c r="K28" s="61">
        <f t="shared" si="3"/>
        <v>11</v>
      </c>
      <c r="L28" s="60">
        <f>VLOOKUP($A28,'Return Data'!$B$7:$R$2292,9,0)</f>
        <v>6.2121000000000004</v>
      </c>
      <c r="M28" s="61">
        <f t="shared" si="4"/>
        <v>2</v>
      </c>
      <c r="N28" s="60">
        <f>VLOOKUP($A28,'Return Data'!$B$7:$R$2292,10,0)</f>
        <v>6.0419999999999998</v>
      </c>
      <c r="O28" s="61">
        <f t="shared" si="5"/>
        <v>2</v>
      </c>
      <c r="P28" s="60">
        <f>VLOOKUP($A28,'Return Data'!$B$7:$R$2292,11,0)</f>
        <v>5.7221000000000002</v>
      </c>
      <c r="Q28" s="61">
        <f t="shared" si="6"/>
        <v>2</v>
      </c>
      <c r="R28" s="60">
        <f>VLOOKUP($A28,'Return Data'!$B$7:$R$2292,12,0)</f>
        <v>5.2521000000000004</v>
      </c>
      <c r="S28" s="61">
        <f t="shared" si="7"/>
        <v>4</v>
      </c>
      <c r="T28" s="60">
        <f>VLOOKUP($A28,'Return Data'!$B$7:$R$2292,13,0)</f>
        <v>4.8658000000000001</v>
      </c>
      <c r="U28" s="61">
        <f t="shared" si="8"/>
        <v>2</v>
      </c>
      <c r="V28" s="60">
        <f>VLOOKUP($A28,'Return Data'!$B$7:$R$2292,17,0)</f>
        <v>4.0606999999999998</v>
      </c>
      <c r="W28" s="61">
        <f t="shared" si="10"/>
        <v>2</v>
      </c>
      <c r="X28" s="60"/>
      <c r="Y28" s="61"/>
      <c r="Z28" s="60">
        <f>VLOOKUP($A28,'Return Data'!$B$7:$R$2292,16,0)</f>
        <v>3.9481999999999999</v>
      </c>
      <c r="AA28" s="62">
        <f t="shared" si="9"/>
        <v>22</v>
      </c>
    </row>
    <row r="29" spans="1:27" x14ac:dyDescent="0.3">
      <c r="A29" s="58" t="s">
        <v>1212</v>
      </c>
      <c r="B29" s="59">
        <f>VLOOKUP($A29,'Return Data'!$B$7:$R$2292,3,0)</f>
        <v>44942</v>
      </c>
      <c r="C29" s="60">
        <f>VLOOKUP($A29,'Return Data'!$B$7:$R$2292,4,0)</f>
        <v>118.8145</v>
      </c>
      <c r="D29" s="60">
        <f>VLOOKUP($A29,'Return Data'!$B$7:$R$2292,5,0)</f>
        <v>5.9607000000000001</v>
      </c>
      <c r="E29" s="61">
        <f t="shared" si="0"/>
        <v>9</v>
      </c>
      <c r="F29" s="60">
        <f>VLOOKUP($A29,'Return Data'!$B$7:$R$2292,6,0)</f>
        <v>6.0959000000000003</v>
      </c>
      <c r="G29" s="61">
        <f t="shared" si="1"/>
        <v>6</v>
      </c>
      <c r="H29" s="60">
        <f>VLOOKUP($A29,'Return Data'!$B$7:$R$2292,7,0)</f>
        <v>6.0148999999999999</v>
      </c>
      <c r="I29" s="61">
        <f t="shared" si="2"/>
        <v>7</v>
      </c>
      <c r="J29" s="60">
        <f>VLOOKUP($A29,'Return Data'!$B$7:$R$2292,8,0)</f>
        <v>5.9690000000000003</v>
      </c>
      <c r="K29" s="61">
        <f t="shared" si="3"/>
        <v>15</v>
      </c>
      <c r="L29" s="60">
        <f>VLOOKUP($A29,'Return Data'!$B$7:$R$2292,9,0)</f>
        <v>6.1681999999999997</v>
      </c>
      <c r="M29" s="61">
        <f t="shared" si="4"/>
        <v>12</v>
      </c>
      <c r="N29" s="60">
        <f>VLOOKUP($A29,'Return Data'!$B$7:$R$2292,10,0)</f>
        <v>6.0016999999999996</v>
      </c>
      <c r="O29" s="61">
        <f t="shared" si="5"/>
        <v>7</v>
      </c>
      <c r="P29" s="60">
        <f>VLOOKUP($A29,'Return Data'!$B$7:$R$2292,11,0)</f>
        <v>5.6928999999999998</v>
      </c>
      <c r="Q29" s="61">
        <f t="shared" si="6"/>
        <v>8</v>
      </c>
      <c r="R29" s="60">
        <f>VLOOKUP($A29,'Return Data'!$B$7:$R$2292,12,0)</f>
        <v>5.2355999999999998</v>
      </c>
      <c r="S29" s="61">
        <f t="shared" si="7"/>
        <v>15</v>
      </c>
      <c r="T29" s="60">
        <f>VLOOKUP($A29,'Return Data'!$B$7:$R$2292,13,0)</f>
        <v>4.8570000000000002</v>
      </c>
      <c r="U29" s="61">
        <f t="shared" si="8"/>
        <v>5</v>
      </c>
      <c r="V29" s="60">
        <f>VLOOKUP($A29,'Return Data'!$B$7:$R$2292,17,0)</f>
        <v>4.0251999999999999</v>
      </c>
      <c r="W29" s="61">
        <f t="shared" si="10"/>
        <v>8</v>
      </c>
      <c r="X29" s="60">
        <f>VLOOKUP($A29,'Return Data'!$B$7:$R$2292,14,0)</f>
        <v>3.8029000000000002</v>
      </c>
      <c r="Y29" s="61">
        <f>RANK(X29,X$8:X$36,0)</f>
        <v>2</v>
      </c>
      <c r="Z29" s="60">
        <f>VLOOKUP($A29,'Return Data'!$B$7:$R$2292,16,0)</f>
        <v>4.3135000000000003</v>
      </c>
      <c r="AA29" s="62">
        <f t="shared" si="9"/>
        <v>7</v>
      </c>
    </row>
    <row r="30" spans="1:27" x14ac:dyDescent="0.3">
      <c r="A30" s="58" t="s">
        <v>1214</v>
      </c>
      <c r="B30" s="59">
        <f>VLOOKUP($A30,'Return Data'!$B$7:$R$2292,3,0)</f>
        <v>44942</v>
      </c>
      <c r="C30" s="60">
        <f>VLOOKUP($A30,'Return Data'!$B$7:$R$2292,4,0)</f>
        <v>1142.4817</v>
      </c>
      <c r="D30" s="60">
        <f>VLOOKUP($A30,'Return Data'!$B$7:$R$2292,5,0)</f>
        <v>5.9528999999999996</v>
      </c>
      <c r="E30" s="61">
        <f t="shared" si="0"/>
        <v>11</v>
      </c>
      <c r="F30" s="60">
        <f>VLOOKUP($A30,'Return Data'!$B$7:$R$2292,6,0)</f>
        <v>6.0816999999999997</v>
      </c>
      <c r="G30" s="61">
        <f t="shared" si="1"/>
        <v>8</v>
      </c>
      <c r="H30" s="60">
        <f>VLOOKUP($A30,'Return Data'!$B$7:$R$2292,7,0)</f>
        <v>5.9779</v>
      </c>
      <c r="I30" s="61">
        <f t="shared" si="2"/>
        <v>15</v>
      </c>
      <c r="J30" s="60">
        <f>VLOOKUP($A30,'Return Data'!$B$7:$R$2292,8,0)</f>
        <v>6.0274000000000001</v>
      </c>
      <c r="K30" s="61">
        <f t="shared" si="3"/>
        <v>4</v>
      </c>
      <c r="L30" s="60">
        <f>VLOOKUP($A30,'Return Data'!$B$7:$R$2292,9,0)</f>
        <v>6.1806999999999999</v>
      </c>
      <c r="M30" s="61">
        <f t="shared" si="4"/>
        <v>6</v>
      </c>
      <c r="N30" s="60">
        <f>VLOOKUP($A30,'Return Data'!$B$7:$R$2292,10,0)</f>
        <v>6.0034000000000001</v>
      </c>
      <c r="O30" s="61">
        <f t="shared" si="5"/>
        <v>6</v>
      </c>
      <c r="P30" s="60">
        <f>VLOOKUP($A30,'Return Data'!$B$7:$R$2292,11,0)</f>
        <v>5.7183000000000002</v>
      </c>
      <c r="Q30" s="61">
        <f t="shared" si="6"/>
        <v>4</v>
      </c>
      <c r="R30" s="60">
        <f>VLOOKUP($A30,'Return Data'!$B$7:$R$2292,12,0)</f>
        <v>5.2477</v>
      </c>
      <c r="S30" s="61">
        <f t="shared" si="7"/>
        <v>6</v>
      </c>
      <c r="T30" s="60">
        <f>VLOOKUP($A30,'Return Data'!$B$7:$R$2292,13,0)</f>
        <v>4.8398000000000003</v>
      </c>
      <c r="U30" s="61">
        <f t="shared" si="8"/>
        <v>9</v>
      </c>
      <c r="V30" s="60">
        <f>VLOOKUP($A30,'Return Data'!$B$7:$R$2292,17,0)</f>
        <v>4.0472000000000001</v>
      </c>
      <c r="W30" s="61">
        <f t="shared" si="10"/>
        <v>3</v>
      </c>
      <c r="X30" s="60"/>
      <c r="Y30" s="61"/>
      <c r="Z30" s="60">
        <f>VLOOKUP($A30,'Return Data'!$B$7:$R$2292,16,0)</f>
        <v>4.0053999999999998</v>
      </c>
      <c r="AA30" s="62">
        <f t="shared" si="9"/>
        <v>16</v>
      </c>
    </row>
    <row r="31" spans="1:27" x14ac:dyDescent="0.3">
      <c r="A31" s="58" t="s">
        <v>1216</v>
      </c>
      <c r="B31" s="59">
        <f>VLOOKUP($A31,'Return Data'!$B$7:$R$2292,3,0)</f>
        <v>44942</v>
      </c>
      <c r="C31" s="60">
        <f>VLOOKUP($A31,'Return Data'!$B$7:$R$2292,4,0)</f>
        <v>3602.7323999999999</v>
      </c>
      <c r="D31" s="60">
        <f>VLOOKUP($A31,'Return Data'!$B$7:$R$2292,5,0)</f>
        <v>5.9206000000000003</v>
      </c>
      <c r="E31" s="61">
        <f t="shared" si="0"/>
        <v>21</v>
      </c>
      <c r="F31" s="60">
        <f>VLOOKUP($A31,'Return Data'!$B$7:$R$2292,6,0)</f>
        <v>6.0114000000000001</v>
      </c>
      <c r="G31" s="61">
        <f t="shared" si="1"/>
        <v>21</v>
      </c>
      <c r="H31" s="60">
        <f>VLOOKUP($A31,'Return Data'!$B$7:$R$2292,7,0)</f>
        <v>5.9566999999999997</v>
      </c>
      <c r="I31" s="61">
        <f t="shared" si="2"/>
        <v>20</v>
      </c>
      <c r="J31" s="60">
        <f>VLOOKUP($A31,'Return Data'!$B$7:$R$2292,8,0)</f>
        <v>5.9387999999999996</v>
      </c>
      <c r="K31" s="61">
        <f t="shared" si="3"/>
        <v>25</v>
      </c>
      <c r="L31" s="60">
        <f>VLOOKUP($A31,'Return Data'!$B$7:$R$2292,9,0)</f>
        <v>6.1379000000000001</v>
      </c>
      <c r="M31" s="61">
        <f t="shared" si="4"/>
        <v>22</v>
      </c>
      <c r="N31" s="60">
        <f>VLOOKUP($A31,'Return Data'!$B$7:$R$2292,10,0)</f>
        <v>5.9610000000000003</v>
      </c>
      <c r="O31" s="61">
        <f t="shared" si="5"/>
        <v>22</v>
      </c>
      <c r="P31" s="60">
        <f>VLOOKUP($A31,'Return Data'!$B$7:$R$2292,11,0)</f>
        <v>5.6555</v>
      </c>
      <c r="Q31" s="61">
        <f t="shared" si="6"/>
        <v>22</v>
      </c>
      <c r="R31" s="60">
        <f>VLOOKUP($A31,'Return Data'!$B$7:$R$2292,12,0)</f>
        <v>5.2138999999999998</v>
      </c>
      <c r="S31" s="61">
        <f t="shared" si="7"/>
        <v>21</v>
      </c>
      <c r="T31" s="60">
        <f>VLOOKUP($A31,'Return Data'!$B$7:$R$2292,13,0)</f>
        <v>4.8033999999999999</v>
      </c>
      <c r="U31" s="61">
        <f t="shared" si="8"/>
        <v>22</v>
      </c>
      <c r="V31" s="60">
        <f>VLOOKUP($A31,'Return Data'!$B$7:$R$2292,17,0)</f>
        <v>3.9967999999999999</v>
      </c>
      <c r="W31" s="61">
        <f t="shared" si="10"/>
        <v>19</v>
      </c>
      <c r="X31" s="60">
        <f>VLOOKUP($A31,'Return Data'!$B$7:$R$2292,14,0)</f>
        <v>3.7637</v>
      </c>
      <c r="Y31" s="61">
        <f>RANK(X31,X$8:X$36,0)</f>
        <v>7</v>
      </c>
      <c r="Z31" s="60">
        <f>VLOOKUP($A31,'Return Data'!$B$7:$R$2292,16,0)</f>
        <v>6.1699000000000002</v>
      </c>
      <c r="AA31" s="62">
        <f t="shared" si="9"/>
        <v>2</v>
      </c>
    </row>
    <row r="32" spans="1:27" x14ac:dyDescent="0.3">
      <c r="A32" s="58" t="s">
        <v>1218</v>
      </c>
      <c r="B32" s="59">
        <f>VLOOKUP($A32,'Return Data'!$B$7:$R$2292,3,0)</f>
        <v>44942</v>
      </c>
      <c r="C32" s="60">
        <f>VLOOKUP($A32,'Return Data'!$B$7:$R$2292,4,0)</f>
        <v>1176.0903000000001</v>
      </c>
      <c r="D32" s="60">
        <f>VLOOKUP($A32,'Return Data'!$B$7:$R$2292,5,0)</f>
        <v>5.9473000000000003</v>
      </c>
      <c r="E32" s="61">
        <f t="shared" si="0"/>
        <v>12</v>
      </c>
      <c r="F32" s="60">
        <f>VLOOKUP($A32,'Return Data'!$B$7:$R$2292,6,0)</f>
        <v>6.0392999999999999</v>
      </c>
      <c r="G32" s="61">
        <f t="shared" si="1"/>
        <v>12</v>
      </c>
      <c r="H32" s="60">
        <f>VLOOKUP($A32,'Return Data'!$B$7:$R$2292,7,0)</f>
        <v>5.9820000000000002</v>
      </c>
      <c r="I32" s="61">
        <f t="shared" si="2"/>
        <v>13</v>
      </c>
      <c r="J32" s="60">
        <f>VLOOKUP($A32,'Return Data'!$B$7:$R$2292,8,0)</f>
        <v>5.9531999999999998</v>
      </c>
      <c r="K32" s="61">
        <f t="shared" si="3"/>
        <v>21</v>
      </c>
      <c r="L32" s="60">
        <f>VLOOKUP($A32,'Return Data'!$B$7:$R$2292,9,0)</f>
        <v>6.1580000000000004</v>
      </c>
      <c r="M32" s="61">
        <f t="shared" si="4"/>
        <v>17</v>
      </c>
      <c r="N32" s="60">
        <f>VLOOKUP($A32,'Return Data'!$B$7:$R$2292,10,0)</f>
        <v>5.9907000000000004</v>
      </c>
      <c r="O32" s="61">
        <f t="shared" si="5"/>
        <v>12</v>
      </c>
      <c r="P32" s="60">
        <f>VLOOKUP($A32,'Return Data'!$B$7:$R$2292,11,0)</f>
        <v>5.6763000000000003</v>
      </c>
      <c r="Q32" s="61">
        <f t="shared" si="6"/>
        <v>17</v>
      </c>
      <c r="R32" s="60">
        <f>VLOOKUP($A32,'Return Data'!$B$7:$R$2292,12,0)</f>
        <v>5.2271999999999998</v>
      </c>
      <c r="S32" s="61">
        <f t="shared" si="7"/>
        <v>18</v>
      </c>
      <c r="T32" s="60">
        <f>VLOOKUP($A32,'Return Data'!$B$7:$R$2292,13,0)</f>
        <v>4.8068999999999997</v>
      </c>
      <c r="U32" s="61">
        <f t="shared" si="8"/>
        <v>21</v>
      </c>
      <c r="V32" s="60">
        <f>VLOOKUP($A32,'Return Data'!$B$7:$R$2292,17,0)</f>
        <v>3.9824999999999999</v>
      </c>
      <c r="W32" s="61">
        <f t="shared" si="10"/>
        <v>21</v>
      </c>
      <c r="X32" s="60"/>
      <c r="Y32" s="61"/>
      <c r="Z32" s="60">
        <f>VLOOKUP($A32,'Return Data'!$B$7:$R$2292,16,0)</f>
        <v>4.3257000000000003</v>
      </c>
      <c r="AA32" s="62">
        <f t="shared" si="9"/>
        <v>5</v>
      </c>
    </row>
    <row r="33" spans="1:27" x14ac:dyDescent="0.3">
      <c r="A33" s="58" t="s">
        <v>1220</v>
      </c>
      <c r="B33" s="59">
        <f>VLOOKUP($A33,'Return Data'!$B$7:$R$2292,3,0)</f>
        <v>44942</v>
      </c>
      <c r="C33" s="60">
        <f>VLOOKUP($A33,'Return Data'!$B$7:$R$2292,4,0)</f>
        <v>1167.5041000000001</v>
      </c>
      <c r="D33" s="60">
        <f>VLOOKUP($A33,'Return Data'!$B$7:$R$2292,5,0)</f>
        <v>5.9660000000000002</v>
      </c>
      <c r="E33" s="61">
        <f t="shared" si="0"/>
        <v>8</v>
      </c>
      <c r="F33" s="60">
        <f>VLOOKUP($A33,'Return Data'!$B$7:$R$2292,6,0)</f>
        <v>6.0587</v>
      </c>
      <c r="G33" s="61">
        <f t="shared" si="1"/>
        <v>10</v>
      </c>
      <c r="H33" s="60">
        <f>VLOOKUP($A33,'Return Data'!$B$7:$R$2292,7,0)</f>
        <v>6.0049999999999999</v>
      </c>
      <c r="I33" s="61">
        <f t="shared" si="2"/>
        <v>9</v>
      </c>
      <c r="J33" s="60">
        <f>VLOOKUP($A33,'Return Data'!$B$7:$R$2292,8,0)</f>
        <v>6.0369999999999999</v>
      </c>
      <c r="K33" s="61">
        <f t="shared" si="3"/>
        <v>3</v>
      </c>
      <c r="L33" s="60">
        <f>VLOOKUP($A33,'Return Data'!$B$7:$R$2292,9,0)</f>
        <v>6.1817000000000002</v>
      </c>
      <c r="M33" s="61">
        <f t="shared" si="4"/>
        <v>5</v>
      </c>
      <c r="N33" s="60">
        <f>VLOOKUP($A33,'Return Data'!$B$7:$R$2292,10,0)</f>
        <v>5.9824999999999999</v>
      </c>
      <c r="O33" s="61">
        <f t="shared" si="5"/>
        <v>16</v>
      </c>
      <c r="P33" s="60">
        <f>VLOOKUP($A33,'Return Data'!$B$7:$R$2292,11,0)</f>
        <v>5.6881000000000004</v>
      </c>
      <c r="Q33" s="61">
        <f t="shared" si="6"/>
        <v>11</v>
      </c>
      <c r="R33" s="60">
        <f>VLOOKUP($A33,'Return Data'!$B$7:$R$2292,12,0)</f>
        <v>5.2430000000000003</v>
      </c>
      <c r="S33" s="61">
        <f t="shared" si="7"/>
        <v>10</v>
      </c>
      <c r="T33" s="60">
        <f>VLOOKUP($A33,'Return Data'!$B$7:$R$2292,13,0)</f>
        <v>4.8254000000000001</v>
      </c>
      <c r="U33" s="61">
        <f t="shared" si="8"/>
        <v>15</v>
      </c>
      <c r="V33" s="60">
        <f>VLOOKUP($A33,'Return Data'!$B$7:$R$2292,17,0)</f>
        <v>4.0167999999999999</v>
      </c>
      <c r="W33" s="61">
        <f t="shared" si="10"/>
        <v>12</v>
      </c>
      <c r="X33" s="60"/>
      <c r="Y33" s="61"/>
      <c r="Z33" s="60">
        <f>VLOOKUP($A33,'Return Data'!$B$7:$R$2292,16,0)</f>
        <v>4.1383000000000001</v>
      </c>
      <c r="AA33" s="62">
        <f t="shared" si="9"/>
        <v>12</v>
      </c>
    </row>
    <row r="34" spans="1:27" x14ac:dyDescent="0.3">
      <c r="A34" s="58" t="s">
        <v>1222</v>
      </c>
      <c r="B34" s="59">
        <f>VLOOKUP($A34,'Return Data'!$B$7:$R$2292,3,0)</f>
        <v>44942</v>
      </c>
      <c r="C34" s="60">
        <f>VLOOKUP($A34,'Return Data'!$B$7:$R$2292,4,0)</f>
        <v>1165.2492999999999</v>
      </c>
      <c r="D34" s="60">
        <f>VLOOKUP($A34,'Return Data'!$B$7:$R$2292,5,0)</f>
        <v>6.3912000000000004</v>
      </c>
      <c r="E34" s="61">
        <f t="shared" si="0"/>
        <v>1</v>
      </c>
      <c r="F34" s="60">
        <f>VLOOKUP($A34,'Return Data'!$B$7:$R$2292,6,0)</f>
        <v>6.2701000000000002</v>
      </c>
      <c r="G34" s="61">
        <f t="shared" si="1"/>
        <v>1</v>
      </c>
      <c r="H34" s="60">
        <f>VLOOKUP($A34,'Return Data'!$B$7:$R$2292,7,0)</f>
        <v>6.0758000000000001</v>
      </c>
      <c r="I34" s="61">
        <f t="shared" si="2"/>
        <v>1</v>
      </c>
      <c r="J34" s="60">
        <f>VLOOKUP($A34,'Return Data'!$B$7:$R$2292,8,0)</f>
        <v>5.9810999999999996</v>
      </c>
      <c r="K34" s="61">
        <f t="shared" si="3"/>
        <v>12</v>
      </c>
      <c r="L34" s="60">
        <f>VLOOKUP($A34,'Return Data'!$B$7:$R$2292,9,0)</f>
        <v>6.1677999999999997</v>
      </c>
      <c r="M34" s="61">
        <f t="shared" si="4"/>
        <v>13</v>
      </c>
      <c r="N34" s="60">
        <f>VLOOKUP($A34,'Return Data'!$B$7:$R$2292,10,0)</f>
        <v>5.9923000000000002</v>
      </c>
      <c r="O34" s="61">
        <f t="shared" si="5"/>
        <v>11</v>
      </c>
      <c r="P34" s="60">
        <f>VLOOKUP($A34,'Return Data'!$B$7:$R$2292,11,0)</f>
        <v>5.6863000000000001</v>
      </c>
      <c r="Q34" s="61">
        <f t="shared" si="6"/>
        <v>14</v>
      </c>
      <c r="R34" s="60">
        <f>VLOOKUP($A34,'Return Data'!$B$7:$R$2292,12,0)</f>
        <v>5.2361000000000004</v>
      </c>
      <c r="S34" s="61">
        <f t="shared" si="7"/>
        <v>14</v>
      </c>
      <c r="T34" s="60">
        <f>VLOOKUP($A34,'Return Data'!$B$7:$R$2292,13,0)</f>
        <v>4.8178999999999998</v>
      </c>
      <c r="U34" s="61">
        <f t="shared" si="8"/>
        <v>16</v>
      </c>
      <c r="V34" s="60">
        <f>VLOOKUP($A34,'Return Data'!$B$7:$R$2292,17,0)</f>
        <v>4.0132000000000003</v>
      </c>
      <c r="W34" s="61">
        <f t="shared" si="10"/>
        <v>14</v>
      </c>
      <c r="X34" s="60"/>
      <c r="Y34" s="61"/>
      <c r="Z34" s="60">
        <f>VLOOKUP($A34,'Return Data'!$B$7:$R$2292,16,0)</f>
        <v>4.0902000000000003</v>
      </c>
      <c r="AA34" s="62">
        <f t="shared" si="9"/>
        <v>14</v>
      </c>
    </row>
    <row r="35" spans="1:27" x14ac:dyDescent="0.3">
      <c r="A35" s="58" t="s">
        <v>1224</v>
      </c>
      <c r="B35" s="59">
        <f>VLOOKUP($A35,'Return Data'!$B$7:$R$2292,3,0)</f>
        <v>44942</v>
      </c>
      <c r="C35" s="60">
        <f>VLOOKUP($A35,'Return Data'!$B$7:$R$2292,4,0)</f>
        <v>3029.5383999999999</v>
      </c>
      <c r="D35" s="60">
        <f>VLOOKUP($A35,'Return Data'!$B$7:$R$2292,5,0)</f>
        <v>5.9370000000000003</v>
      </c>
      <c r="E35" s="61">
        <f t="shared" si="0"/>
        <v>17</v>
      </c>
      <c r="F35" s="60">
        <f>VLOOKUP($A35,'Return Data'!$B$7:$R$2292,6,0)</f>
        <v>6.0125000000000002</v>
      </c>
      <c r="G35" s="61">
        <f t="shared" si="1"/>
        <v>19</v>
      </c>
      <c r="H35" s="60">
        <f>VLOOKUP($A35,'Return Data'!$B$7:$R$2292,7,0)</f>
        <v>5.9615</v>
      </c>
      <c r="I35" s="61">
        <f t="shared" si="2"/>
        <v>19</v>
      </c>
      <c r="J35" s="60">
        <f>VLOOKUP($A35,'Return Data'!$B$7:$R$2292,8,0)</f>
        <v>5.9555999999999996</v>
      </c>
      <c r="K35" s="61">
        <f t="shared" si="3"/>
        <v>20</v>
      </c>
      <c r="L35" s="60">
        <f>VLOOKUP($A35,'Return Data'!$B$7:$R$2292,9,0)</f>
        <v>6.1718999999999999</v>
      </c>
      <c r="M35" s="61">
        <f t="shared" si="4"/>
        <v>11</v>
      </c>
      <c r="N35" s="60">
        <f>VLOOKUP($A35,'Return Data'!$B$7:$R$2292,10,0)</f>
        <v>5.9901</v>
      </c>
      <c r="O35" s="61">
        <f t="shared" si="5"/>
        <v>13</v>
      </c>
      <c r="P35" s="60">
        <f>VLOOKUP($A35,'Return Data'!$B$7:$R$2292,11,0)</f>
        <v>5.6837</v>
      </c>
      <c r="Q35" s="61">
        <f t="shared" si="6"/>
        <v>15</v>
      </c>
      <c r="R35" s="60">
        <f>VLOOKUP($A35,'Return Data'!$B$7:$R$2292,12,0)</f>
        <v>5.2432999999999996</v>
      </c>
      <c r="S35" s="61">
        <f t="shared" si="7"/>
        <v>9</v>
      </c>
      <c r="T35" s="60">
        <f>VLOOKUP($A35,'Return Data'!$B$7:$R$2292,13,0)</f>
        <v>4.8273000000000001</v>
      </c>
      <c r="U35" s="61">
        <f t="shared" si="8"/>
        <v>13</v>
      </c>
      <c r="V35" s="60">
        <f>VLOOKUP($A35,'Return Data'!$B$7:$R$2292,17,0)</f>
        <v>4.0144000000000002</v>
      </c>
      <c r="W35" s="61">
        <f t="shared" si="10"/>
        <v>13</v>
      </c>
      <c r="X35" s="60">
        <f>VLOOKUP($A35,'Return Data'!$B$7:$R$2292,14,0)</f>
        <v>3.7913000000000001</v>
      </c>
      <c r="Y35" s="61">
        <f>RANK(X35,X$8:X$36,0)</f>
        <v>3</v>
      </c>
      <c r="Z35" s="60">
        <f>VLOOKUP($A35,'Return Data'!$B$7:$R$2292,16,0)</f>
        <v>6.2599</v>
      </c>
      <c r="AA35" s="62">
        <f t="shared" si="9"/>
        <v>1</v>
      </c>
    </row>
    <row r="36" spans="1:27" x14ac:dyDescent="0.3">
      <c r="A36" s="58" t="s">
        <v>1883</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5.5394241379310358</v>
      </c>
      <c r="E38" s="69"/>
      <c r="F38" s="70">
        <f>AVERAGE(F8:F36)</f>
        <v>5.6175827586206895</v>
      </c>
      <c r="G38" s="69"/>
      <c r="H38" s="70">
        <f>AVERAGE(H8:H36)</f>
        <v>5.5534137931034468</v>
      </c>
      <c r="I38" s="69"/>
      <c r="J38" s="70">
        <f>AVERAGE(J8:J36)</f>
        <v>5.57048275862069</v>
      </c>
      <c r="K38" s="69"/>
      <c r="L38" s="70">
        <f>AVERAGE(L8:L36)</f>
        <v>5.7361172413793113</v>
      </c>
      <c r="M38" s="69"/>
      <c r="N38" s="70">
        <f>AVERAGE(N8:N36)</f>
        <v>5.568586206896553</v>
      </c>
      <c r="O38" s="69"/>
      <c r="P38" s="70">
        <f>AVERAGE(P8:P36)</f>
        <v>5.2811793103448261</v>
      </c>
      <c r="Q38" s="69"/>
      <c r="R38" s="70">
        <f>AVERAGE(R8:R36)</f>
        <v>4.8667965517241374</v>
      </c>
      <c r="S38" s="69"/>
      <c r="T38" s="70">
        <f>AVERAGE(T8:T36)</f>
        <v>4.487520689655172</v>
      </c>
      <c r="U38" s="69"/>
      <c r="V38" s="70">
        <f>AVERAGE(V8:V36)</f>
        <v>3.7209321428571429</v>
      </c>
      <c r="W38" s="69"/>
      <c r="X38" s="70">
        <f>AVERAGE(X8:X36)</f>
        <v>3.4021599999999999</v>
      </c>
      <c r="Y38" s="69"/>
      <c r="Z38" s="70">
        <f>AVERAGE(Z8:Z36)</f>
        <v>4.0050206896551721</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6.3912000000000004</v>
      </c>
      <c r="E40" s="73"/>
      <c r="F40" s="74">
        <f>MAX(F8:F36)</f>
        <v>6.2701000000000002</v>
      </c>
      <c r="G40" s="73"/>
      <c r="H40" s="74">
        <f>MAX(H8:H36)</f>
        <v>6.0758000000000001</v>
      </c>
      <c r="I40" s="73"/>
      <c r="J40" s="74">
        <f>MAX(J8:J36)</f>
        <v>6.2329999999999997</v>
      </c>
      <c r="K40" s="73"/>
      <c r="L40" s="74">
        <f>MAX(L8:L36)</f>
        <v>6.2694999999999999</v>
      </c>
      <c r="M40" s="73"/>
      <c r="N40" s="74">
        <f>MAX(N8:N36)</f>
        <v>6.1063999999999998</v>
      </c>
      <c r="O40" s="73"/>
      <c r="P40" s="74">
        <f>MAX(P8:P36)</f>
        <v>5.7686999999999999</v>
      </c>
      <c r="Q40" s="73"/>
      <c r="R40" s="74">
        <f>MAX(R8:R36)</f>
        <v>5.3285999999999998</v>
      </c>
      <c r="S40" s="73"/>
      <c r="T40" s="74">
        <f>MAX(T8:T36)</f>
        <v>4.9367999999999999</v>
      </c>
      <c r="U40" s="73"/>
      <c r="V40" s="74">
        <f>MAX(V8:V36)</f>
        <v>4.0610999999999997</v>
      </c>
      <c r="W40" s="73"/>
      <c r="X40" s="74">
        <f>MAX(X8:X36)</f>
        <v>3.8340000000000001</v>
      </c>
      <c r="Y40" s="73"/>
      <c r="Z40" s="74">
        <f>MAX(Z8:Z36)</f>
        <v>6.2599</v>
      </c>
      <c r="AA40" s="75"/>
    </row>
    <row r="41" spans="1:27" x14ac:dyDescent="0.3">
      <c r="A41" s="99" t="s">
        <v>429</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1433</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1173</v>
      </c>
      <c r="B8" s="59">
        <f>VLOOKUP($A8,'Return Data'!$B$7:$R$2292,3,0)</f>
        <v>44942</v>
      </c>
      <c r="C8" s="60">
        <f>VLOOKUP($A8,'Return Data'!$B$7:$R$2292,4,0)</f>
        <v>1190.8806</v>
      </c>
      <c r="D8" s="60">
        <f>VLOOKUP($A8,'Return Data'!$B$7:$R$2292,5,0)</f>
        <v>5.7968000000000002</v>
      </c>
      <c r="E8" s="61">
        <f t="shared" ref="E8:E36" si="0">RANK(D8,D$8:D$36,0)</f>
        <v>24</v>
      </c>
      <c r="F8" s="60">
        <f>VLOOKUP($A8,'Return Data'!$B$7:$R$2292,6,0)</f>
        <v>5.9367000000000001</v>
      </c>
      <c r="G8" s="61">
        <f t="shared" ref="G8:G36" si="1">RANK(F8,F$8:F$36,0)</f>
        <v>16</v>
      </c>
      <c r="H8" s="60">
        <f>VLOOKUP($A8,'Return Data'!$B$7:$R$2292,7,0)</f>
        <v>5.8813000000000004</v>
      </c>
      <c r="I8" s="61">
        <f t="shared" ref="I8:I36" si="2">RANK(H8,H$8:H$36,0)</f>
        <v>16</v>
      </c>
      <c r="J8" s="60">
        <f>VLOOKUP($A8,'Return Data'!$B$7:$R$2292,8,0)</f>
        <v>5.8529999999999998</v>
      </c>
      <c r="K8" s="61">
        <f t="shared" ref="K8:K36" si="3">RANK(J8,J$8:J$36,0)</f>
        <v>23</v>
      </c>
      <c r="L8" s="60">
        <f>VLOOKUP($A8,'Return Data'!$B$7:$R$2292,9,0)</f>
        <v>6.0548000000000002</v>
      </c>
      <c r="M8" s="61">
        <f t="shared" ref="M8:M36" si="4">RANK(L8,L$8:L$36,0)</f>
        <v>18</v>
      </c>
      <c r="N8" s="60">
        <f>VLOOKUP($A8,'Return Data'!$B$7:$R$2292,10,0)</f>
        <v>5.8795999999999999</v>
      </c>
      <c r="O8" s="61">
        <f t="shared" ref="O8:O36" si="5">RANK(N8,N$8:N$36,0)</f>
        <v>18</v>
      </c>
      <c r="P8" s="60">
        <f>VLOOKUP($A8,'Return Data'!$B$7:$R$2292,11,0)</f>
        <v>5.5776000000000003</v>
      </c>
      <c r="Q8" s="61">
        <f t="shared" ref="Q8:Q36" si="6">RANK(P8,P$8:P$36,0)</f>
        <v>16</v>
      </c>
      <c r="R8" s="60">
        <f>VLOOKUP($A8,'Return Data'!$B$7:$R$2292,12,0)</f>
        <v>5.1291000000000002</v>
      </c>
      <c r="S8" s="61">
        <f t="shared" ref="S8:S36" si="7">RANK(R8,R$8:R$36,0)</f>
        <v>19</v>
      </c>
      <c r="T8" s="60">
        <f>VLOOKUP($A8,'Return Data'!$B$7:$R$2292,13,0)</f>
        <v>4.7131999999999996</v>
      </c>
      <c r="U8" s="61">
        <f t="shared" ref="U8:U36" si="8">RANK(T8,T$8:T$36,0)</f>
        <v>20</v>
      </c>
      <c r="V8" s="60">
        <f>VLOOKUP($A8,'Return Data'!$B$7:$R$2292,17,0)</f>
        <v>3.9116</v>
      </c>
      <c r="W8" s="61">
        <f>RANK(V8,V$8:V$36,0)</f>
        <v>15</v>
      </c>
      <c r="X8" s="60">
        <f>VLOOKUP($A8,'Return Data'!$B$7:$R$2292,14,0)</f>
        <v>3.6709999999999998</v>
      </c>
      <c r="Y8" s="61">
        <f>RANK(X8,X$8:X$36,0)</f>
        <v>5</v>
      </c>
      <c r="Z8" s="60">
        <f>VLOOKUP($A8,'Return Data'!$B$7:$R$2292,16,0)</f>
        <v>4.2358000000000002</v>
      </c>
      <c r="AA8" s="62">
        <f t="shared" ref="AA8:AA36" si="9">RANK(Z8,Z$8:Z$36,0)</f>
        <v>4</v>
      </c>
    </row>
    <row r="9" spans="1:27" x14ac:dyDescent="0.3">
      <c r="A9" s="58" t="s">
        <v>1175</v>
      </c>
      <c r="B9" s="59">
        <f>VLOOKUP($A9,'Return Data'!$B$7:$R$2292,3,0)</f>
        <v>44942</v>
      </c>
      <c r="C9" s="60">
        <f>VLOOKUP($A9,'Return Data'!$B$7:$R$2292,4,0)</f>
        <v>1167.6559</v>
      </c>
      <c r="D9" s="60">
        <f>VLOOKUP($A9,'Return Data'!$B$7:$R$2292,5,0)</f>
        <v>5.9465000000000003</v>
      </c>
      <c r="E9" s="61">
        <f t="shared" si="0"/>
        <v>3</v>
      </c>
      <c r="F9" s="60">
        <f>VLOOKUP($A9,'Return Data'!$B$7:$R$2292,6,0)</f>
        <v>6.0317999999999996</v>
      </c>
      <c r="G9" s="61">
        <f t="shared" si="1"/>
        <v>4</v>
      </c>
      <c r="H9" s="60">
        <f>VLOOKUP($A9,'Return Data'!$B$7:$R$2292,7,0)</f>
        <v>5.9518000000000004</v>
      </c>
      <c r="I9" s="61">
        <f t="shared" si="2"/>
        <v>4</v>
      </c>
      <c r="J9" s="60">
        <f>VLOOKUP($A9,'Return Data'!$B$7:$R$2292,8,0)</f>
        <v>5.9118000000000004</v>
      </c>
      <c r="K9" s="61">
        <f t="shared" si="3"/>
        <v>7</v>
      </c>
      <c r="L9" s="60">
        <f>VLOOKUP($A9,'Return Data'!$B$7:$R$2292,9,0)</f>
        <v>6.1501999999999999</v>
      </c>
      <c r="M9" s="61">
        <f t="shared" si="4"/>
        <v>3</v>
      </c>
      <c r="N9" s="60">
        <f>VLOOKUP($A9,'Return Data'!$B$7:$R$2292,10,0)</f>
        <v>5.968</v>
      </c>
      <c r="O9" s="61">
        <f t="shared" si="5"/>
        <v>2</v>
      </c>
      <c r="P9" s="60">
        <f>VLOOKUP($A9,'Return Data'!$B$7:$R$2292,11,0)</f>
        <v>5.6595000000000004</v>
      </c>
      <c r="Q9" s="61">
        <f t="shared" si="6"/>
        <v>2</v>
      </c>
      <c r="R9" s="60">
        <f>VLOOKUP($A9,'Return Data'!$B$7:$R$2292,12,0)</f>
        <v>5.2141999999999999</v>
      </c>
      <c r="S9" s="61">
        <f t="shared" si="7"/>
        <v>2</v>
      </c>
      <c r="T9" s="60">
        <f>VLOOKUP($A9,'Return Data'!$B$7:$R$2292,13,0)</f>
        <v>4.7996999999999996</v>
      </c>
      <c r="U9" s="61">
        <f t="shared" si="8"/>
        <v>3</v>
      </c>
      <c r="V9" s="60">
        <f>VLOOKUP($A9,'Return Data'!$B$7:$R$2292,17,0)</f>
        <v>3.9815</v>
      </c>
      <c r="W9" s="61">
        <f>RANK(V9,V$8:V$36,0)</f>
        <v>2</v>
      </c>
      <c r="X9" s="60"/>
      <c r="Y9" s="61"/>
      <c r="Z9" s="60">
        <f>VLOOKUP($A9,'Return Data'!$B$7:$R$2292,16,0)</f>
        <v>4.1147999999999998</v>
      </c>
      <c r="AA9" s="62">
        <f t="shared" si="9"/>
        <v>11</v>
      </c>
    </row>
    <row r="10" spans="1:27" x14ac:dyDescent="0.3">
      <c r="A10" s="58" t="s">
        <v>1932</v>
      </c>
      <c r="B10" s="59">
        <f>VLOOKUP($A10,'Return Data'!$B$7:$R$2292,3,0)</f>
        <v>44942</v>
      </c>
      <c r="C10" s="60">
        <f>VLOOKUP($A10,'Return Data'!$B$7:$R$2292,4,0)</f>
        <v>1159.7666999999999</v>
      </c>
      <c r="D10" s="60">
        <f>VLOOKUP($A10,'Return Data'!$B$7:$R$2292,5,0)</f>
        <v>5.8609999999999998</v>
      </c>
      <c r="E10" s="61">
        <f t="shared" si="0"/>
        <v>12</v>
      </c>
      <c r="F10" s="60">
        <f>VLOOKUP($A10,'Return Data'!$B$7:$R$2292,6,0)</f>
        <v>5.9973000000000001</v>
      </c>
      <c r="G10" s="61">
        <f t="shared" si="1"/>
        <v>7</v>
      </c>
      <c r="H10" s="60">
        <f>VLOOKUP($A10,'Return Data'!$B$7:$R$2292,7,0)</f>
        <v>5.9756999999999998</v>
      </c>
      <c r="I10" s="61">
        <f t="shared" si="2"/>
        <v>2</v>
      </c>
      <c r="J10" s="60">
        <f>VLOOKUP($A10,'Return Data'!$B$7:$R$2292,8,0)</f>
        <v>5.9065000000000003</v>
      </c>
      <c r="K10" s="61">
        <f t="shared" si="3"/>
        <v>9</v>
      </c>
      <c r="L10" s="60">
        <f>VLOOKUP($A10,'Return Data'!$B$7:$R$2292,9,0)</f>
        <v>6.0667999999999997</v>
      </c>
      <c r="M10" s="61">
        <f t="shared" si="4"/>
        <v>14</v>
      </c>
      <c r="N10" s="60">
        <f>VLOOKUP($A10,'Return Data'!$B$7:$R$2292,10,0)</f>
        <v>5.9225000000000003</v>
      </c>
      <c r="O10" s="61">
        <f t="shared" si="5"/>
        <v>7</v>
      </c>
      <c r="P10" s="60">
        <f>VLOOKUP($A10,'Return Data'!$B$7:$R$2292,11,0)</f>
        <v>5.6266999999999996</v>
      </c>
      <c r="Q10" s="61">
        <f t="shared" si="6"/>
        <v>6</v>
      </c>
      <c r="R10" s="60">
        <f>VLOOKUP($A10,'Return Data'!$B$7:$R$2292,12,0)</f>
        <v>5.1867000000000001</v>
      </c>
      <c r="S10" s="61">
        <f t="shared" si="7"/>
        <v>5</v>
      </c>
      <c r="T10" s="60">
        <f>VLOOKUP($A10,'Return Data'!$B$7:$R$2292,13,0)</f>
        <v>4.7633999999999999</v>
      </c>
      <c r="U10" s="61">
        <f t="shared" si="8"/>
        <v>7</v>
      </c>
      <c r="V10" s="60">
        <f>VLOOKUP($A10,'Return Data'!$B$7:$R$2292,17,0)</f>
        <v>3.9582999999999999</v>
      </c>
      <c r="W10" s="61">
        <f>RANK(V10,V$8:V$36,0)</f>
        <v>5</v>
      </c>
      <c r="X10" s="60"/>
      <c r="Y10" s="61"/>
      <c r="Z10" s="60">
        <f>VLOOKUP($A10,'Return Data'!$B$7:$R$2292,16,0)</f>
        <v>4.0472999999999999</v>
      </c>
      <c r="AA10" s="62">
        <f t="shared" si="9"/>
        <v>12</v>
      </c>
    </row>
    <row r="11" spans="1:27" x14ac:dyDescent="0.3">
      <c r="A11" s="58" t="s">
        <v>1982</v>
      </c>
      <c r="B11" s="59">
        <f>VLOOKUP($A11,'Return Data'!$B$7:$R$2292,3,0)</f>
        <v>44942</v>
      </c>
      <c r="C11" s="60">
        <f>VLOOKUP($A11,'Return Data'!$B$7:$R$2292,4,0)</f>
        <v>1118.5940000000001</v>
      </c>
      <c r="D11" s="60">
        <f>VLOOKUP($A11,'Return Data'!$B$7:$R$2292,5,0)</f>
        <v>5.9722999999999997</v>
      </c>
      <c r="E11" s="61">
        <f t="shared" si="0"/>
        <v>2</v>
      </c>
      <c r="F11" s="60">
        <f>VLOOKUP($A11,'Return Data'!$B$7:$R$2292,6,0)</f>
        <v>6.0505000000000004</v>
      </c>
      <c r="G11" s="61">
        <f t="shared" si="1"/>
        <v>2</v>
      </c>
      <c r="H11" s="60">
        <f>VLOOKUP($A11,'Return Data'!$B$7:$R$2292,7,0)</f>
        <v>5.9908000000000001</v>
      </c>
      <c r="I11" s="61">
        <f t="shared" si="2"/>
        <v>1</v>
      </c>
      <c r="J11" s="60">
        <f>VLOOKUP($A11,'Return Data'!$B$7:$R$2292,8,0)</f>
        <v>6.0430999999999999</v>
      </c>
      <c r="K11" s="61">
        <f t="shared" si="3"/>
        <v>2</v>
      </c>
      <c r="L11" s="60">
        <f>VLOOKUP($A11,'Return Data'!$B$7:$R$2292,9,0)</f>
        <v>6.2125000000000004</v>
      </c>
      <c r="M11" s="61">
        <f t="shared" si="4"/>
        <v>1</v>
      </c>
      <c r="N11" s="60">
        <f>VLOOKUP($A11,'Return Data'!$B$7:$R$2292,10,0)</f>
        <v>6.0475000000000003</v>
      </c>
      <c r="O11" s="61">
        <f t="shared" si="5"/>
        <v>1</v>
      </c>
      <c r="P11" s="60">
        <f>VLOOKUP($A11,'Return Data'!$B$7:$R$2292,11,0)</f>
        <v>5.7111999999999998</v>
      </c>
      <c r="Q11" s="61">
        <f t="shared" si="6"/>
        <v>1</v>
      </c>
      <c r="R11" s="60">
        <f>VLOOKUP($A11,'Return Data'!$B$7:$R$2292,12,0)</f>
        <v>5.2729999999999997</v>
      </c>
      <c r="S11" s="61">
        <f t="shared" si="7"/>
        <v>1</v>
      </c>
      <c r="T11" s="60">
        <f>VLOOKUP($A11,'Return Data'!$B$7:$R$2292,13,0)</f>
        <v>4.8776000000000002</v>
      </c>
      <c r="U11" s="61">
        <f t="shared" si="8"/>
        <v>1</v>
      </c>
      <c r="V11" s="60"/>
      <c r="W11" s="61"/>
      <c r="X11" s="60"/>
      <c r="Y11" s="61"/>
      <c r="Z11" s="60">
        <f>VLOOKUP($A11,'Return Data'!$B$7:$R$2292,16,0)</f>
        <v>3.8414000000000001</v>
      </c>
      <c r="AA11" s="62">
        <f t="shared" si="9"/>
        <v>23</v>
      </c>
    </row>
    <row r="12" spans="1:27" x14ac:dyDescent="0.3">
      <c r="A12" s="58" t="s">
        <v>1179</v>
      </c>
      <c r="B12" s="59">
        <f>VLOOKUP($A12,'Return Data'!$B$7:$R$2292,3,0)</f>
        <v>44942</v>
      </c>
      <c r="C12" s="60">
        <f>VLOOKUP($A12,'Return Data'!$B$7:$R$2292,4,0)</f>
        <v>1144.6941999999999</v>
      </c>
      <c r="D12" s="60">
        <f>VLOOKUP($A12,'Return Data'!$B$7:$R$2292,5,0)</f>
        <v>5.9253999999999998</v>
      </c>
      <c r="E12" s="61">
        <f t="shared" si="0"/>
        <v>5</v>
      </c>
      <c r="F12" s="60">
        <f>VLOOKUP($A12,'Return Data'!$B$7:$R$2292,6,0)</f>
        <v>5.9687999999999999</v>
      </c>
      <c r="G12" s="61">
        <f t="shared" si="1"/>
        <v>9</v>
      </c>
      <c r="H12" s="60">
        <f>VLOOKUP($A12,'Return Data'!$B$7:$R$2292,7,0)</f>
        <v>5.9180000000000001</v>
      </c>
      <c r="I12" s="61">
        <f t="shared" si="2"/>
        <v>8</v>
      </c>
      <c r="J12" s="60">
        <f>VLOOKUP($A12,'Return Data'!$B$7:$R$2292,8,0)</f>
        <v>5.8880999999999997</v>
      </c>
      <c r="K12" s="61">
        <f t="shared" si="3"/>
        <v>14</v>
      </c>
      <c r="L12" s="60">
        <f>VLOOKUP($A12,'Return Data'!$B$7:$R$2292,9,0)</f>
        <v>6.1687000000000003</v>
      </c>
      <c r="M12" s="61">
        <f t="shared" si="4"/>
        <v>2</v>
      </c>
      <c r="N12" s="60">
        <f>VLOOKUP($A12,'Return Data'!$B$7:$R$2292,10,0)</f>
        <v>5.9672999999999998</v>
      </c>
      <c r="O12" s="61">
        <f t="shared" si="5"/>
        <v>3</v>
      </c>
      <c r="P12" s="60">
        <f>VLOOKUP($A12,'Return Data'!$B$7:$R$2292,11,0)</f>
        <v>5.6509999999999998</v>
      </c>
      <c r="Q12" s="61">
        <f t="shared" si="6"/>
        <v>3</v>
      </c>
      <c r="R12" s="60">
        <f>VLOOKUP($A12,'Return Data'!$B$7:$R$2292,12,0)</f>
        <v>5.2107999999999999</v>
      </c>
      <c r="S12" s="61">
        <f t="shared" si="7"/>
        <v>3</v>
      </c>
      <c r="T12" s="60">
        <f>VLOOKUP($A12,'Return Data'!$B$7:$R$2292,13,0)</f>
        <v>4.8014000000000001</v>
      </c>
      <c r="U12" s="61">
        <f t="shared" si="8"/>
        <v>2</v>
      </c>
      <c r="V12" s="60">
        <f>VLOOKUP($A12,'Return Data'!$B$7:$R$2292,17,0)</f>
        <v>3.9805000000000001</v>
      </c>
      <c r="W12" s="61">
        <f t="shared" ref="W12:W36" si="10">RANK(V12,V$8:V$36,0)</f>
        <v>3</v>
      </c>
      <c r="X12" s="60"/>
      <c r="Y12" s="61"/>
      <c r="Z12" s="60">
        <f>VLOOKUP($A12,'Return Data'!$B$7:$R$2292,16,0)</f>
        <v>3.9481000000000002</v>
      </c>
      <c r="AA12" s="62">
        <f t="shared" si="9"/>
        <v>15</v>
      </c>
    </row>
    <row r="13" spans="1:27" x14ac:dyDescent="0.3">
      <c r="A13" s="58" t="s">
        <v>1181</v>
      </c>
      <c r="B13" s="59">
        <f>VLOOKUP($A13,'Return Data'!$B$7:$R$2292,3,0)</f>
        <v>44942</v>
      </c>
      <c r="C13" s="60">
        <f>VLOOKUP($A13,'Return Data'!$B$7:$R$2292,4,0)</f>
        <v>1181.2503999999999</v>
      </c>
      <c r="D13" s="60">
        <f>VLOOKUP($A13,'Return Data'!$B$7:$R$2292,5,0)</f>
        <v>5.8749000000000002</v>
      </c>
      <c r="E13" s="61">
        <f t="shared" si="0"/>
        <v>10</v>
      </c>
      <c r="F13" s="60">
        <f>VLOOKUP($A13,'Return Data'!$B$7:$R$2292,6,0)</f>
        <v>6.0315000000000003</v>
      </c>
      <c r="G13" s="61">
        <f t="shared" si="1"/>
        <v>5</v>
      </c>
      <c r="H13" s="60">
        <f>VLOOKUP($A13,'Return Data'!$B$7:$R$2292,7,0)</f>
        <v>5.9363999999999999</v>
      </c>
      <c r="I13" s="61">
        <f t="shared" si="2"/>
        <v>5</v>
      </c>
      <c r="J13" s="60">
        <f>VLOOKUP($A13,'Return Data'!$B$7:$R$2292,8,0)</f>
        <v>5.9061000000000003</v>
      </c>
      <c r="K13" s="61">
        <f t="shared" si="3"/>
        <v>10</v>
      </c>
      <c r="L13" s="60">
        <f>VLOOKUP($A13,'Return Data'!$B$7:$R$2292,9,0)</f>
        <v>6.0979999999999999</v>
      </c>
      <c r="M13" s="61">
        <f t="shared" si="4"/>
        <v>8</v>
      </c>
      <c r="N13" s="60">
        <f>VLOOKUP($A13,'Return Data'!$B$7:$R$2292,10,0)</f>
        <v>5.9191000000000003</v>
      </c>
      <c r="O13" s="61">
        <f t="shared" si="5"/>
        <v>8</v>
      </c>
      <c r="P13" s="60">
        <f>VLOOKUP($A13,'Return Data'!$B$7:$R$2292,11,0)</f>
        <v>5.6105</v>
      </c>
      <c r="Q13" s="61">
        <f t="shared" si="6"/>
        <v>8</v>
      </c>
      <c r="R13" s="60">
        <f>VLOOKUP($A13,'Return Data'!$B$7:$R$2292,12,0)</f>
        <v>5.1543000000000001</v>
      </c>
      <c r="S13" s="61">
        <f t="shared" si="7"/>
        <v>8</v>
      </c>
      <c r="T13" s="60">
        <f>VLOOKUP($A13,'Return Data'!$B$7:$R$2292,13,0)</f>
        <v>4.7538999999999998</v>
      </c>
      <c r="U13" s="61">
        <f t="shared" si="8"/>
        <v>8</v>
      </c>
      <c r="V13" s="60">
        <f>VLOOKUP($A13,'Return Data'!$B$7:$R$2292,17,0)</f>
        <v>3.9335</v>
      </c>
      <c r="W13" s="61">
        <f t="shared" si="10"/>
        <v>10</v>
      </c>
      <c r="X13" s="60">
        <f>VLOOKUP($A13,'Return Data'!$B$7:$R$2292,14,0)</f>
        <v>3.7517</v>
      </c>
      <c r="Y13" s="61">
        <f>RANK(X13,X$8:X$36,0)</f>
        <v>1</v>
      </c>
      <c r="Z13" s="60">
        <f>VLOOKUP($A13,'Return Data'!$B$7:$R$2292,16,0)</f>
        <v>4.2241</v>
      </c>
      <c r="AA13" s="62">
        <f t="shared" si="9"/>
        <v>5</v>
      </c>
    </row>
    <row r="14" spans="1:27" x14ac:dyDescent="0.3">
      <c r="A14" s="58" t="s">
        <v>1183</v>
      </c>
      <c r="B14" s="59">
        <f>VLOOKUP($A14,'Return Data'!$B$7:$R$2292,3,0)</f>
        <v>44942</v>
      </c>
      <c r="C14" s="60">
        <f>VLOOKUP($A14,'Return Data'!$B$7:$R$2292,4,0)</f>
        <v>1144.3572999999999</v>
      </c>
      <c r="D14" s="60">
        <f>VLOOKUP($A14,'Return Data'!$B$7:$R$2292,5,0)</f>
        <v>5.8219000000000003</v>
      </c>
      <c r="E14" s="61">
        <f t="shared" si="0"/>
        <v>19</v>
      </c>
      <c r="F14" s="60">
        <f>VLOOKUP($A14,'Return Data'!$B$7:$R$2292,6,0)</f>
        <v>5.9004000000000003</v>
      </c>
      <c r="G14" s="61">
        <f t="shared" si="1"/>
        <v>24</v>
      </c>
      <c r="H14" s="60">
        <f>VLOOKUP($A14,'Return Data'!$B$7:$R$2292,7,0)</f>
        <v>5.8484999999999996</v>
      </c>
      <c r="I14" s="61">
        <f t="shared" si="2"/>
        <v>23</v>
      </c>
      <c r="J14" s="60">
        <f>VLOOKUP($A14,'Return Data'!$B$7:$R$2292,8,0)</f>
        <v>5.9377000000000004</v>
      </c>
      <c r="K14" s="61">
        <f t="shared" si="3"/>
        <v>3</v>
      </c>
      <c r="L14" s="60">
        <f>VLOOKUP($A14,'Return Data'!$B$7:$R$2292,9,0)</f>
        <v>6.0464000000000002</v>
      </c>
      <c r="M14" s="61">
        <f t="shared" si="4"/>
        <v>21</v>
      </c>
      <c r="N14" s="60">
        <f>VLOOKUP($A14,'Return Data'!$B$7:$R$2292,10,0)</f>
        <v>5.9016999999999999</v>
      </c>
      <c r="O14" s="61">
        <f t="shared" si="5"/>
        <v>12</v>
      </c>
      <c r="P14" s="60">
        <f>VLOOKUP($A14,'Return Data'!$B$7:$R$2292,11,0)</f>
        <v>5.5538999999999996</v>
      </c>
      <c r="Q14" s="61">
        <f t="shared" si="6"/>
        <v>23</v>
      </c>
      <c r="R14" s="60">
        <f>VLOOKUP($A14,'Return Data'!$B$7:$R$2292,12,0)</f>
        <v>5.1151999999999997</v>
      </c>
      <c r="S14" s="61">
        <f t="shared" si="7"/>
        <v>22</v>
      </c>
      <c r="T14" s="60">
        <f>VLOOKUP($A14,'Return Data'!$B$7:$R$2292,13,0)</f>
        <v>4.6971999999999996</v>
      </c>
      <c r="U14" s="61">
        <f t="shared" si="8"/>
        <v>24</v>
      </c>
      <c r="V14" s="60">
        <f>VLOOKUP($A14,'Return Data'!$B$7:$R$2292,17,0)</f>
        <v>3.9043000000000001</v>
      </c>
      <c r="W14" s="61">
        <f t="shared" si="10"/>
        <v>18</v>
      </c>
      <c r="X14" s="60"/>
      <c r="Y14" s="61"/>
      <c r="Z14" s="60">
        <f>VLOOKUP($A14,'Return Data'!$B$7:$R$2292,16,0)</f>
        <v>3.9405999999999999</v>
      </c>
      <c r="AA14" s="62">
        <f t="shared" si="9"/>
        <v>16</v>
      </c>
    </row>
    <row r="15" spans="1:27" x14ac:dyDescent="0.3">
      <c r="A15" s="58" t="s">
        <v>1184</v>
      </c>
      <c r="B15" s="59">
        <f>VLOOKUP($A15,'Return Data'!$B$7:$R$2292,3,0)</f>
        <v>44942</v>
      </c>
      <c r="C15" s="60">
        <f>VLOOKUP($A15,'Return Data'!$B$7:$R$2292,4,0)</f>
        <v>1153.1641</v>
      </c>
      <c r="D15" s="60">
        <f>VLOOKUP($A15,'Return Data'!$B$7:$R$2292,5,0)</f>
        <v>5.8154000000000003</v>
      </c>
      <c r="E15" s="61">
        <f t="shared" si="0"/>
        <v>23</v>
      </c>
      <c r="F15" s="60">
        <f>VLOOKUP($A15,'Return Data'!$B$7:$R$2292,6,0)</f>
        <v>5.8689999999999998</v>
      </c>
      <c r="G15" s="61">
        <f t="shared" si="1"/>
        <v>25</v>
      </c>
      <c r="H15" s="60">
        <f>VLOOKUP($A15,'Return Data'!$B$7:$R$2292,7,0)</f>
        <v>5.8173000000000004</v>
      </c>
      <c r="I15" s="61">
        <f t="shared" si="2"/>
        <v>25</v>
      </c>
      <c r="J15" s="60">
        <f>VLOOKUP($A15,'Return Data'!$B$7:$R$2292,8,0)</f>
        <v>5.8022999999999998</v>
      </c>
      <c r="K15" s="61">
        <f t="shared" si="3"/>
        <v>27</v>
      </c>
      <c r="L15" s="60">
        <f>VLOOKUP($A15,'Return Data'!$B$7:$R$2292,9,0)</f>
        <v>6.1021000000000001</v>
      </c>
      <c r="M15" s="61">
        <f t="shared" si="4"/>
        <v>6</v>
      </c>
      <c r="N15" s="60">
        <f>VLOOKUP($A15,'Return Data'!$B$7:$R$2292,10,0)</f>
        <v>5.9021999999999997</v>
      </c>
      <c r="O15" s="61">
        <f t="shared" si="5"/>
        <v>11</v>
      </c>
      <c r="P15" s="60">
        <f>VLOOKUP($A15,'Return Data'!$B$7:$R$2292,11,0)</f>
        <v>5.5894000000000004</v>
      </c>
      <c r="Q15" s="61">
        <f t="shared" si="6"/>
        <v>12</v>
      </c>
      <c r="R15" s="60">
        <f>VLOOKUP($A15,'Return Data'!$B$7:$R$2292,12,0)</f>
        <v>5.1449999999999996</v>
      </c>
      <c r="S15" s="61">
        <f t="shared" si="7"/>
        <v>12</v>
      </c>
      <c r="T15" s="60">
        <f>VLOOKUP($A15,'Return Data'!$B$7:$R$2292,13,0)</f>
        <v>4.7272999999999996</v>
      </c>
      <c r="U15" s="61">
        <f t="shared" si="8"/>
        <v>13</v>
      </c>
      <c r="V15" s="60">
        <f>VLOOKUP($A15,'Return Data'!$B$7:$R$2292,17,0)</f>
        <v>3.9119999999999999</v>
      </c>
      <c r="W15" s="61">
        <f t="shared" si="10"/>
        <v>14</v>
      </c>
      <c r="X15" s="60"/>
      <c r="Y15" s="61"/>
      <c r="Z15" s="60">
        <f>VLOOKUP($A15,'Return Data'!$B$7:$R$2292,16,0)</f>
        <v>3.9312</v>
      </c>
      <c r="AA15" s="62">
        <f t="shared" si="9"/>
        <v>17</v>
      </c>
    </row>
    <row r="16" spans="1:27" x14ac:dyDescent="0.3">
      <c r="A16" s="58" t="s">
        <v>1186</v>
      </c>
      <c r="B16" s="59">
        <f>VLOOKUP($A16,'Return Data'!$B$7:$R$2292,3,0)</f>
        <v>44942</v>
      </c>
      <c r="C16" s="60">
        <f>VLOOKUP($A16,'Return Data'!$B$7:$R$2292,4,0)</f>
        <v>3261.1950999999999</v>
      </c>
      <c r="D16" s="60">
        <f>VLOOKUP($A16,'Return Data'!$B$7:$R$2292,5,0)</f>
        <v>5.8433000000000002</v>
      </c>
      <c r="E16" s="61">
        <f t="shared" si="0"/>
        <v>15</v>
      </c>
      <c r="F16" s="60">
        <f>VLOOKUP($A16,'Return Data'!$B$7:$R$2292,6,0)</f>
        <v>5.9116</v>
      </c>
      <c r="G16" s="61">
        <f t="shared" si="1"/>
        <v>23</v>
      </c>
      <c r="H16" s="60">
        <f>VLOOKUP($A16,'Return Data'!$B$7:$R$2292,7,0)</f>
        <v>5.9260000000000002</v>
      </c>
      <c r="I16" s="61">
        <f t="shared" si="2"/>
        <v>7</v>
      </c>
      <c r="J16" s="60">
        <f>VLOOKUP($A16,'Return Data'!$B$7:$R$2292,8,0)</f>
        <v>5.8517000000000001</v>
      </c>
      <c r="K16" s="61">
        <f t="shared" si="3"/>
        <v>24</v>
      </c>
      <c r="L16" s="60">
        <f>VLOOKUP($A16,'Return Data'!$B$7:$R$2292,9,0)</f>
        <v>6.0321999999999996</v>
      </c>
      <c r="M16" s="61">
        <f t="shared" si="4"/>
        <v>25</v>
      </c>
      <c r="N16" s="60">
        <f>VLOOKUP($A16,'Return Data'!$B$7:$R$2292,10,0)</f>
        <v>5.8550000000000004</v>
      </c>
      <c r="O16" s="61">
        <f t="shared" si="5"/>
        <v>25</v>
      </c>
      <c r="P16" s="60">
        <f>VLOOKUP($A16,'Return Data'!$B$7:$R$2292,11,0)</f>
        <v>5.5486000000000004</v>
      </c>
      <c r="Q16" s="61">
        <f t="shared" si="6"/>
        <v>25</v>
      </c>
      <c r="R16" s="60">
        <f>VLOOKUP($A16,'Return Data'!$B$7:$R$2292,12,0)</f>
        <v>5.0827</v>
      </c>
      <c r="S16" s="61">
        <f t="shared" si="7"/>
        <v>25</v>
      </c>
      <c r="T16" s="60">
        <f>VLOOKUP($A16,'Return Data'!$B$7:$R$2292,13,0)</f>
        <v>4.6802000000000001</v>
      </c>
      <c r="U16" s="61">
        <f t="shared" si="8"/>
        <v>25</v>
      </c>
      <c r="V16" s="60">
        <f>VLOOKUP($A16,'Return Data'!$B$7:$R$2292,17,0)</f>
        <v>3.8767999999999998</v>
      </c>
      <c r="W16" s="61">
        <f t="shared" si="10"/>
        <v>24</v>
      </c>
      <c r="X16" s="60">
        <f>VLOOKUP($A16,'Return Data'!$B$7:$R$2292,14,0)</f>
        <v>3.6398999999999999</v>
      </c>
      <c r="Y16" s="61">
        <f>RANK(X16,X$8:X$36,0)</f>
        <v>9</v>
      </c>
      <c r="Z16" s="60">
        <f>VLOOKUP($A16,'Return Data'!$B$7:$R$2292,16,0)</f>
        <v>5.8029000000000002</v>
      </c>
      <c r="AA16" s="62">
        <f t="shared" si="9"/>
        <v>3</v>
      </c>
    </row>
    <row r="17" spans="1:27" x14ac:dyDescent="0.3">
      <c r="A17" s="58" t="s">
        <v>1189</v>
      </c>
      <c r="B17" s="59">
        <f>VLOOKUP($A17,'Return Data'!$B$7:$R$2292,3,0)</f>
        <v>44942</v>
      </c>
      <c r="C17" s="60">
        <f>VLOOKUP($A17,'Return Data'!$B$7:$R$2292,4,0)</f>
        <v>1151.6059</v>
      </c>
      <c r="D17" s="60">
        <f>VLOOKUP($A17,'Return Data'!$B$7:$R$2292,5,0)</f>
        <v>5.8201000000000001</v>
      </c>
      <c r="E17" s="61">
        <f t="shared" si="0"/>
        <v>20</v>
      </c>
      <c r="F17" s="60">
        <f>VLOOKUP($A17,'Return Data'!$B$7:$R$2292,6,0)</f>
        <v>5.9276999999999997</v>
      </c>
      <c r="G17" s="61">
        <f t="shared" si="1"/>
        <v>19</v>
      </c>
      <c r="H17" s="60">
        <f>VLOOKUP($A17,'Return Data'!$B$7:$R$2292,7,0)</f>
        <v>5.8711000000000002</v>
      </c>
      <c r="I17" s="61">
        <f t="shared" si="2"/>
        <v>20</v>
      </c>
      <c r="J17" s="60">
        <f>VLOOKUP($A17,'Return Data'!$B$7:$R$2292,8,0)</f>
        <v>5.8986000000000001</v>
      </c>
      <c r="K17" s="61">
        <f t="shared" si="3"/>
        <v>12</v>
      </c>
      <c r="L17" s="60">
        <f>VLOOKUP($A17,'Return Data'!$B$7:$R$2292,9,0)</f>
        <v>6.0349000000000004</v>
      </c>
      <c r="M17" s="61">
        <f t="shared" si="4"/>
        <v>24</v>
      </c>
      <c r="N17" s="60">
        <f>VLOOKUP($A17,'Return Data'!$B$7:$R$2292,10,0)</f>
        <v>5.8722000000000003</v>
      </c>
      <c r="O17" s="61">
        <f t="shared" si="5"/>
        <v>22</v>
      </c>
      <c r="P17" s="60">
        <f>VLOOKUP($A17,'Return Data'!$B$7:$R$2292,11,0)</f>
        <v>5.5518999999999998</v>
      </c>
      <c r="Q17" s="61">
        <f t="shared" si="6"/>
        <v>24</v>
      </c>
      <c r="R17" s="60">
        <f>VLOOKUP($A17,'Return Data'!$B$7:$R$2292,12,0)</f>
        <v>5.0894000000000004</v>
      </c>
      <c r="S17" s="61">
        <f t="shared" si="7"/>
        <v>24</v>
      </c>
      <c r="T17" s="60">
        <f>VLOOKUP($A17,'Return Data'!$B$7:$R$2292,13,0)</f>
        <v>4.7027999999999999</v>
      </c>
      <c r="U17" s="61">
        <f t="shared" si="8"/>
        <v>23</v>
      </c>
      <c r="V17" s="60">
        <f>VLOOKUP($A17,'Return Data'!$B$7:$R$2292,17,0)</f>
        <v>3.9060000000000001</v>
      </c>
      <c r="W17" s="61">
        <f t="shared" si="10"/>
        <v>16</v>
      </c>
      <c r="X17" s="60"/>
      <c r="Y17" s="61"/>
      <c r="Z17" s="60">
        <f>VLOOKUP($A17,'Return Data'!$B$7:$R$2292,16,0)</f>
        <v>3.9304000000000001</v>
      </c>
      <c r="AA17" s="62">
        <f t="shared" si="9"/>
        <v>18</v>
      </c>
    </row>
    <row r="18" spans="1:27" x14ac:dyDescent="0.3">
      <c r="A18" s="58" t="s">
        <v>1190</v>
      </c>
      <c r="B18" s="59">
        <f>VLOOKUP($A18,'Return Data'!$B$7:$R$2292,3,0)</f>
        <v>44942</v>
      </c>
      <c r="C18" s="60">
        <f>VLOOKUP($A18,'Return Data'!$B$7:$R$2292,4,0)</f>
        <v>1188.1525999999999</v>
      </c>
      <c r="D18" s="60">
        <f>VLOOKUP($A18,'Return Data'!$B$7:$R$2292,5,0)</f>
        <v>5.8193000000000001</v>
      </c>
      <c r="E18" s="61">
        <f t="shared" si="0"/>
        <v>21</v>
      </c>
      <c r="F18" s="60">
        <f>VLOOKUP($A18,'Return Data'!$B$7:$R$2292,6,0)</f>
        <v>5.94</v>
      </c>
      <c r="G18" s="61">
        <f t="shared" si="1"/>
        <v>15</v>
      </c>
      <c r="H18" s="60">
        <f>VLOOKUP($A18,'Return Data'!$B$7:$R$2292,7,0)</f>
        <v>5.8837999999999999</v>
      </c>
      <c r="I18" s="61">
        <f t="shared" si="2"/>
        <v>15</v>
      </c>
      <c r="J18" s="60">
        <f>VLOOKUP($A18,'Return Data'!$B$7:$R$2292,8,0)</f>
        <v>5.8695000000000004</v>
      </c>
      <c r="K18" s="61">
        <f t="shared" si="3"/>
        <v>17</v>
      </c>
      <c r="L18" s="60">
        <f>VLOOKUP($A18,'Return Data'!$B$7:$R$2292,9,0)</f>
        <v>6.0518999999999998</v>
      </c>
      <c r="M18" s="61">
        <f t="shared" si="4"/>
        <v>20</v>
      </c>
      <c r="N18" s="60">
        <f>VLOOKUP($A18,'Return Data'!$B$7:$R$2292,10,0)</f>
        <v>5.8806000000000003</v>
      </c>
      <c r="O18" s="61">
        <f t="shared" si="5"/>
        <v>17</v>
      </c>
      <c r="P18" s="60">
        <f>VLOOKUP($A18,'Return Data'!$B$7:$R$2292,11,0)</f>
        <v>5.5723000000000003</v>
      </c>
      <c r="Q18" s="61">
        <f t="shared" si="6"/>
        <v>18</v>
      </c>
      <c r="R18" s="60">
        <f>VLOOKUP($A18,'Return Data'!$B$7:$R$2292,12,0)</f>
        <v>5.1166999999999998</v>
      </c>
      <c r="S18" s="61">
        <f t="shared" si="7"/>
        <v>21</v>
      </c>
      <c r="T18" s="60">
        <f>VLOOKUP($A18,'Return Data'!$B$7:$R$2292,13,0)</f>
        <v>4.7202999999999999</v>
      </c>
      <c r="U18" s="61">
        <f t="shared" si="8"/>
        <v>15</v>
      </c>
      <c r="V18" s="60">
        <f>VLOOKUP($A18,'Return Data'!$B$7:$R$2292,17,0)</f>
        <v>3.9015</v>
      </c>
      <c r="W18" s="61">
        <f t="shared" si="10"/>
        <v>21</v>
      </c>
      <c r="X18" s="60">
        <f>VLOOKUP($A18,'Return Data'!$B$7:$R$2292,14,0)</f>
        <v>3.6612</v>
      </c>
      <c r="Y18" s="61">
        <f>RANK(X18,X$8:X$36,0)</f>
        <v>7</v>
      </c>
      <c r="Z18" s="60">
        <f>VLOOKUP($A18,'Return Data'!$B$7:$R$2292,16,0)</f>
        <v>4.2144000000000004</v>
      </c>
      <c r="AA18" s="62">
        <f t="shared" si="9"/>
        <v>7</v>
      </c>
    </row>
    <row r="19" spans="1:27" x14ac:dyDescent="0.3">
      <c r="A19" s="58" t="s">
        <v>1193</v>
      </c>
      <c r="B19" s="59">
        <f>VLOOKUP($A19,'Return Data'!$B$7:$R$2292,3,0)</f>
        <v>44942</v>
      </c>
      <c r="C19" s="60">
        <f>VLOOKUP($A19,'Return Data'!$B$7:$R$2292,4,0)</f>
        <v>1175.0151000000001</v>
      </c>
      <c r="D19" s="60">
        <f>VLOOKUP($A19,'Return Data'!$B$7:$R$2292,5,0)</f>
        <v>5.9123000000000001</v>
      </c>
      <c r="E19" s="61">
        <f t="shared" si="0"/>
        <v>6</v>
      </c>
      <c r="F19" s="60">
        <f>VLOOKUP($A19,'Return Data'!$B$7:$R$2292,6,0)</f>
        <v>5.9339000000000004</v>
      </c>
      <c r="G19" s="61">
        <f t="shared" si="1"/>
        <v>17</v>
      </c>
      <c r="H19" s="60">
        <f>VLOOKUP($A19,'Return Data'!$B$7:$R$2292,7,0)</f>
        <v>5.8954000000000004</v>
      </c>
      <c r="I19" s="61">
        <f t="shared" si="2"/>
        <v>12</v>
      </c>
      <c r="J19" s="60">
        <f>VLOOKUP($A19,'Return Data'!$B$7:$R$2292,8,0)</f>
        <v>5.8689</v>
      </c>
      <c r="K19" s="61">
        <f t="shared" si="3"/>
        <v>18</v>
      </c>
      <c r="L19" s="60">
        <f>VLOOKUP($A19,'Return Data'!$B$7:$R$2292,9,0)</f>
        <v>6.0712000000000002</v>
      </c>
      <c r="M19" s="61">
        <f t="shared" si="4"/>
        <v>13</v>
      </c>
      <c r="N19" s="60">
        <f>VLOOKUP($A19,'Return Data'!$B$7:$R$2292,10,0)</f>
        <v>5.8971999999999998</v>
      </c>
      <c r="O19" s="61">
        <f t="shared" si="5"/>
        <v>15</v>
      </c>
      <c r="P19" s="60">
        <f>VLOOKUP($A19,'Return Data'!$B$7:$R$2292,11,0)</f>
        <v>5.5857000000000001</v>
      </c>
      <c r="Q19" s="61">
        <f t="shared" si="6"/>
        <v>14</v>
      </c>
      <c r="R19" s="60">
        <f>VLOOKUP($A19,'Return Data'!$B$7:$R$2292,12,0)</f>
        <v>5.1409000000000002</v>
      </c>
      <c r="S19" s="61">
        <f t="shared" si="7"/>
        <v>14</v>
      </c>
      <c r="T19" s="60">
        <f>VLOOKUP($A19,'Return Data'!$B$7:$R$2292,13,0)</f>
        <v>4.7244000000000002</v>
      </c>
      <c r="U19" s="61">
        <f t="shared" si="8"/>
        <v>14</v>
      </c>
      <c r="V19" s="60">
        <f>VLOOKUP($A19,'Return Data'!$B$7:$R$2292,17,0)</f>
        <v>3.9030999999999998</v>
      </c>
      <c r="W19" s="61">
        <f t="shared" si="10"/>
        <v>19</v>
      </c>
      <c r="X19" s="60">
        <f>VLOOKUP($A19,'Return Data'!$B$7:$R$2292,14,0)</f>
        <v>3.6505000000000001</v>
      </c>
      <c r="Y19" s="61">
        <f>RANK(X19,X$8:X$36,0)</f>
        <v>8</v>
      </c>
      <c r="Z19" s="60">
        <f>VLOOKUP($A19,'Return Data'!$B$7:$R$2292,16,0)</f>
        <v>4.1173000000000002</v>
      </c>
      <c r="AA19" s="62">
        <f t="shared" si="9"/>
        <v>10</v>
      </c>
    </row>
    <row r="20" spans="1:27" x14ac:dyDescent="0.3">
      <c r="A20" s="58" t="s">
        <v>1195</v>
      </c>
      <c r="B20" s="59">
        <f>VLOOKUP($A20,'Return Data'!$B$7:$R$2292,3,0)</f>
        <v>44942</v>
      </c>
      <c r="C20" s="60">
        <f>VLOOKUP($A20,'Return Data'!$B$7:$R$2292,4,0)</f>
        <v>1141.5418999999999</v>
      </c>
      <c r="D20" s="60">
        <f>VLOOKUP($A20,'Return Data'!$B$7:$R$2292,5,0)</f>
        <v>5.5579999999999998</v>
      </c>
      <c r="E20" s="61">
        <f t="shared" si="0"/>
        <v>27</v>
      </c>
      <c r="F20" s="60">
        <f>VLOOKUP($A20,'Return Data'!$B$7:$R$2292,6,0)</f>
        <v>5.6269</v>
      </c>
      <c r="G20" s="61">
        <f t="shared" si="1"/>
        <v>27</v>
      </c>
      <c r="H20" s="60">
        <f>VLOOKUP($A20,'Return Data'!$B$7:$R$2292,7,0)</f>
        <v>5.5159000000000002</v>
      </c>
      <c r="I20" s="61">
        <f t="shared" si="2"/>
        <v>27</v>
      </c>
      <c r="J20" s="60">
        <f>VLOOKUP($A20,'Return Data'!$B$7:$R$2292,8,0)</f>
        <v>6.1740000000000004</v>
      </c>
      <c r="K20" s="61">
        <f t="shared" si="3"/>
        <v>1</v>
      </c>
      <c r="L20" s="60">
        <f>VLOOKUP($A20,'Return Data'!$B$7:$R$2292,9,0)</f>
        <v>6.0004999999999997</v>
      </c>
      <c r="M20" s="61">
        <f t="shared" si="4"/>
        <v>27</v>
      </c>
      <c r="N20" s="60">
        <f>VLOOKUP($A20,'Return Data'!$B$7:$R$2292,10,0)</f>
        <v>5.7340999999999998</v>
      </c>
      <c r="O20" s="61">
        <f t="shared" si="5"/>
        <v>27</v>
      </c>
      <c r="P20" s="60">
        <f>VLOOKUP($A20,'Return Data'!$B$7:$R$2292,11,0)</f>
        <v>5.4610000000000003</v>
      </c>
      <c r="Q20" s="61">
        <f t="shared" si="6"/>
        <v>26</v>
      </c>
      <c r="R20" s="60">
        <f>VLOOKUP($A20,'Return Data'!$B$7:$R$2292,12,0)</f>
        <v>5.0286</v>
      </c>
      <c r="S20" s="61">
        <f t="shared" si="7"/>
        <v>26</v>
      </c>
      <c r="T20" s="60">
        <f>VLOOKUP($A20,'Return Data'!$B$7:$R$2292,13,0)</f>
        <v>4.6109</v>
      </c>
      <c r="U20" s="61">
        <f t="shared" si="8"/>
        <v>26</v>
      </c>
      <c r="V20" s="60">
        <f>VLOOKUP($A20,'Return Data'!$B$7:$R$2292,17,0)</f>
        <v>3.8178999999999998</v>
      </c>
      <c r="W20" s="61">
        <f t="shared" si="10"/>
        <v>26</v>
      </c>
      <c r="X20" s="60"/>
      <c r="Y20" s="61"/>
      <c r="Z20" s="60">
        <f>VLOOKUP($A20,'Return Data'!$B$7:$R$2292,16,0)</f>
        <v>3.8227000000000002</v>
      </c>
      <c r="AA20" s="62">
        <f t="shared" si="9"/>
        <v>24</v>
      </c>
    </row>
    <row r="21" spans="1:27" x14ac:dyDescent="0.3">
      <c r="A21" s="58" t="s">
        <v>1197</v>
      </c>
      <c r="B21" s="59">
        <f>VLOOKUP($A21,'Return Data'!$B$7:$R$2292,3,0)</f>
        <v>44942</v>
      </c>
      <c r="C21" s="60">
        <f>VLOOKUP($A21,'Return Data'!$B$7:$R$2292,4,0)</f>
        <v>1116.3713</v>
      </c>
      <c r="D21" s="60">
        <f>VLOOKUP($A21,'Return Data'!$B$7:$R$2292,5,0)</f>
        <v>5.9450000000000003</v>
      </c>
      <c r="E21" s="61">
        <f t="shared" si="0"/>
        <v>4</v>
      </c>
      <c r="F21" s="60">
        <f>VLOOKUP($A21,'Return Data'!$B$7:$R$2292,6,0)</f>
        <v>5.9458000000000002</v>
      </c>
      <c r="G21" s="61">
        <f t="shared" si="1"/>
        <v>13</v>
      </c>
      <c r="H21" s="60">
        <f>VLOOKUP($A21,'Return Data'!$B$7:$R$2292,7,0)</f>
        <v>5.8909000000000002</v>
      </c>
      <c r="I21" s="61">
        <f t="shared" si="2"/>
        <v>14</v>
      </c>
      <c r="J21" s="60">
        <f>VLOOKUP($A21,'Return Data'!$B$7:$R$2292,8,0)</f>
        <v>5.8906999999999998</v>
      </c>
      <c r="K21" s="61">
        <f t="shared" si="3"/>
        <v>13</v>
      </c>
      <c r="L21" s="60">
        <f>VLOOKUP($A21,'Return Data'!$B$7:$R$2292,9,0)</f>
        <v>6.0865999999999998</v>
      </c>
      <c r="M21" s="61">
        <f t="shared" si="4"/>
        <v>10</v>
      </c>
      <c r="N21" s="60">
        <f>VLOOKUP($A21,'Return Data'!$B$7:$R$2292,10,0)</f>
        <v>5.9101999999999997</v>
      </c>
      <c r="O21" s="61">
        <f t="shared" si="5"/>
        <v>9</v>
      </c>
      <c r="P21" s="60">
        <f>VLOOKUP($A21,'Return Data'!$B$7:$R$2292,11,0)</f>
        <v>5.6032000000000002</v>
      </c>
      <c r="Q21" s="61">
        <f t="shared" si="6"/>
        <v>9</v>
      </c>
      <c r="R21" s="60">
        <f>VLOOKUP($A21,'Return Data'!$B$7:$R$2292,12,0)</f>
        <v>5.1666999999999996</v>
      </c>
      <c r="S21" s="61">
        <f t="shared" si="7"/>
        <v>7</v>
      </c>
      <c r="T21" s="60">
        <f>VLOOKUP($A21,'Return Data'!$B$7:$R$2292,13,0)</f>
        <v>4.7508999999999997</v>
      </c>
      <c r="U21" s="61">
        <f t="shared" si="8"/>
        <v>9</v>
      </c>
      <c r="V21" s="60">
        <f>VLOOKUP($A21,'Return Data'!$B$7:$R$2292,17,0)</f>
        <v>3.9371</v>
      </c>
      <c r="W21" s="61">
        <f t="shared" si="10"/>
        <v>9</v>
      </c>
      <c r="X21" s="60"/>
      <c r="Y21" s="61"/>
      <c r="Z21" s="60">
        <f>VLOOKUP($A21,'Return Data'!$B$7:$R$2292,16,0)</f>
        <v>3.7065999999999999</v>
      </c>
      <c r="AA21" s="62">
        <f t="shared" si="9"/>
        <v>26</v>
      </c>
    </row>
    <row r="22" spans="1:27" x14ac:dyDescent="0.3">
      <c r="A22" s="58" t="s">
        <v>1199</v>
      </c>
      <c r="B22" s="59">
        <f>VLOOKUP($A22,'Return Data'!$B$7:$R$2292,3,0)</f>
        <v>44942</v>
      </c>
      <c r="C22" s="60">
        <f>VLOOKUP($A22,'Return Data'!$B$7:$R$2292,4,0)</f>
        <v>1124.2384</v>
      </c>
      <c r="D22" s="60">
        <f>VLOOKUP($A22,'Return Data'!$B$7:$R$2292,5,0)</f>
        <v>5.7605000000000004</v>
      </c>
      <c r="E22" s="61">
        <f t="shared" si="0"/>
        <v>25</v>
      </c>
      <c r="F22" s="60">
        <f>VLOOKUP($A22,'Return Data'!$B$7:$R$2292,6,0)</f>
        <v>5.8293999999999997</v>
      </c>
      <c r="G22" s="61">
        <f t="shared" si="1"/>
        <v>26</v>
      </c>
      <c r="H22" s="60">
        <f>VLOOKUP($A22,'Return Data'!$B$7:$R$2292,7,0)</f>
        <v>5.7751999999999999</v>
      </c>
      <c r="I22" s="61">
        <f t="shared" si="2"/>
        <v>26</v>
      </c>
      <c r="J22" s="60">
        <f>VLOOKUP($A22,'Return Data'!$B$7:$R$2292,8,0)</f>
        <v>5.9093</v>
      </c>
      <c r="K22" s="61">
        <f t="shared" si="3"/>
        <v>8</v>
      </c>
      <c r="L22" s="60">
        <f>VLOOKUP($A22,'Return Data'!$B$7:$R$2292,9,0)</f>
        <v>6.0030999999999999</v>
      </c>
      <c r="M22" s="61">
        <f t="shared" si="4"/>
        <v>26</v>
      </c>
      <c r="N22" s="60">
        <f>VLOOKUP($A22,'Return Data'!$B$7:$R$2292,10,0)</f>
        <v>5.7882999999999996</v>
      </c>
      <c r="O22" s="61">
        <f t="shared" si="5"/>
        <v>26</v>
      </c>
      <c r="P22" s="60">
        <f>VLOOKUP($A22,'Return Data'!$B$7:$R$2292,11,0)</f>
        <v>5.4455</v>
      </c>
      <c r="Q22" s="61">
        <f t="shared" si="6"/>
        <v>27</v>
      </c>
      <c r="R22" s="60">
        <f>VLOOKUP($A22,'Return Data'!$B$7:$R$2292,12,0)</f>
        <v>5.0210999999999997</v>
      </c>
      <c r="S22" s="61">
        <f t="shared" si="7"/>
        <v>27</v>
      </c>
      <c r="T22" s="60">
        <f>VLOOKUP($A22,'Return Data'!$B$7:$R$2292,13,0)</f>
        <v>4.6090999999999998</v>
      </c>
      <c r="U22" s="61">
        <f t="shared" si="8"/>
        <v>27</v>
      </c>
      <c r="V22" s="60">
        <f>VLOOKUP($A22,'Return Data'!$B$7:$R$2292,17,0)</f>
        <v>3.8246000000000002</v>
      </c>
      <c r="W22" s="61">
        <f t="shared" si="10"/>
        <v>25</v>
      </c>
      <c r="X22" s="60"/>
      <c r="Y22" s="61"/>
      <c r="Z22" s="60">
        <f>VLOOKUP($A22,'Return Data'!$B$7:$R$2292,16,0)</f>
        <v>3.6886999999999999</v>
      </c>
      <c r="AA22" s="62">
        <f t="shared" si="9"/>
        <v>27</v>
      </c>
    </row>
    <row r="23" spans="1:27" x14ac:dyDescent="0.3">
      <c r="A23" s="58" t="s">
        <v>1201</v>
      </c>
      <c r="B23" s="59">
        <f>VLOOKUP($A23,'Return Data'!$B$7:$R$2292,3,0)</f>
        <v>44942</v>
      </c>
      <c r="C23" s="60">
        <f>VLOOKUP($A23,'Return Data'!$B$7:$R$2292,4,0)</f>
        <v>1122.2478000000001</v>
      </c>
      <c r="D23" s="60">
        <f>VLOOKUP($A23,'Return Data'!$B$7:$R$2292,5,0)</f>
        <v>5.8682999999999996</v>
      </c>
      <c r="E23" s="61">
        <f t="shared" si="0"/>
        <v>11</v>
      </c>
      <c r="F23" s="60">
        <f>VLOOKUP($A23,'Return Data'!$B$7:$R$2292,6,0)</f>
        <v>5.9450000000000003</v>
      </c>
      <c r="G23" s="61">
        <f t="shared" si="1"/>
        <v>14</v>
      </c>
      <c r="H23" s="60">
        <f>VLOOKUP($A23,'Return Data'!$B$7:$R$2292,7,0)</f>
        <v>5.8757999999999999</v>
      </c>
      <c r="I23" s="61">
        <f t="shared" si="2"/>
        <v>19</v>
      </c>
      <c r="J23" s="60">
        <f>VLOOKUP($A23,'Return Data'!$B$7:$R$2292,8,0)</f>
        <v>5.9344999999999999</v>
      </c>
      <c r="K23" s="61">
        <f t="shared" si="3"/>
        <v>4</v>
      </c>
      <c r="L23" s="60">
        <f>VLOOKUP($A23,'Return Data'!$B$7:$R$2292,9,0)</f>
        <v>6.1052999999999997</v>
      </c>
      <c r="M23" s="61">
        <f t="shared" si="4"/>
        <v>5</v>
      </c>
      <c r="N23" s="60">
        <f>VLOOKUP($A23,'Return Data'!$B$7:$R$2292,10,0)</f>
        <v>5.8986000000000001</v>
      </c>
      <c r="O23" s="61">
        <f t="shared" si="5"/>
        <v>14</v>
      </c>
      <c r="P23" s="60">
        <f>VLOOKUP($A23,'Return Data'!$B$7:$R$2292,11,0)</f>
        <v>5.5972999999999997</v>
      </c>
      <c r="Q23" s="61">
        <f t="shared" si="6"/>
        <v>11</v>
      </c>
      <c r="R23" s="60">
        <f>VLOOKUP($A23,'Return Data'!$B$7:$R$2292,12,0)</f>
        <v>5.1513999999999998</v>
      </c>
      <c r="S23" s="61">
        <f t="shared" si="7"/>
        <v>10</v>
      </c>
      <c r="T23" s="60">
        <f>VLOOKUP($A23,'Return Data'!$B$7:$R$2292,13,0)</f>
        <v>4.7380000000000004</v>
      </c>
      <c r="U23" s="61">
        <f t="shared" si="8"/>
        <v>12</v>
      </c>
      <c r="V23" s="60">
        <f>VLOOKUP($A23,'Return Data'!$B$7:$R$2292,17,0)</f>
        <v>3.9493999999999998</v>
      </c>
      <c r="W23" s="61">
        <f t="shared" si="10"/>
        <v>7</v>
      </c>
      <c r="X23" s="60"/>
      <c r="Y23" s="61"/>
      <c r="Z23" s="60">
        <f>VLOOKUP($A23,'Return Data'!$B$7:$R$2292,16,0)</f>
        <v>3.7616999999999998</v>
      </c>
      <c r="AA23" s="62">
        <f t="shared" si="9"/>
        <v>25</v>
      </c>
    </row>
    <row r="24" spans="1:27" x14ac:dyDescent="0.3">
      <c r="A24" s="58" t="s">
        <v>1203</v>
      </c>
      <c r="B24" s="59">
        <f>VLOOKUP($A24,'Return Data'!$B$7:$R$2292,3,0)</f>
        <v>44942</v>
      </c>
      <c r="C24" s="60">
        <f>VLOOKUP($A24,'Return Data'!$B$7:$R$2292,4,0)</f>
        <v>1176.2326</v>
      </c>
      <c r="D24" s="60">
        <f>VLOOKUP($A24,'Return Data'!$B$7:$R$2292,5,0)</f>
        <v>5.8285999999999998</v>
      </c>
      <c r="E24" s="61">
        <f t="shared" si="0"/>
        <v>18</v>
      </c>
      <c r="F24" s="60">
        <f>VLOOKUP($A24,'Return Data'!$B$7:$R$2292,6,0)</f>
        <v>5.9173999999999998</v>
      </c>
      <c r="G24" s="61">
        <f t="shared" si="1"/>
        <v>22</v>
      </c>
      <c r="H24" s="60">
        <f>VLOOKUP($A24,'Return Data'!$B$7:$R$2292,7,0)</f>
        <v>5.8674999999999997</v>
      </c>
      <c r="I24" s="61">
        <f t="shared" si="2"/>
        <v>22</v>
      </c>
      <c r="J24" s="60">
        <f>VLOOKUP($A24,'Return Data'!$B$7:$R$2292,8,0)</f>
        <v>5.8376000000000001</v>
      </c>
      <c r="K24" s="61">
        <f t="shared" si="3"/>
        <v>26</v>
      </c>
      <c r="L24" s="60">
        <f>VLOOKUP($A24,'Return Data'!$B$7:$R$2292,9,0)</f>
        <v>6.0396000000000001</v>
      </c>
      <c r="M24" s="61">
        <f t="shared" si="4"/>
        <v>23</v>
      </c>
      <c r="N24" s="60">
        <f>VLOOKUP($A24,'Return Data'!$B$7:$R$2292,10,0)</f>
        <v>5.8737000000000004</v>
      </c>
      <c r="O24" s="61">
        <f t="shared" si="5"/>
        <v>21</v>
      </c>
      <c r="P24" s="60">
        <f>VLOOKUP($A24,'Return Data'!$B$7:$R$2292,11,0)</f>
        <v>5.5639000000000003</v>
      </c>
      <c r="Q24" s="61">
        <f t="shared" si="6"/>
        <v>20</v>
      </c>
      <c r="R24" s="60">
        <f>VLOOKUP($A24,'Return Data'!$B$7:$R$2292,12,0)</f>
        <v>5.1071</v>
      </c>
      <c r="S24" s="61">
        <f t="shared" si="7"/>
        <v>23</v>
      </c>
      <c r="T24" s="60">
        <f>VLOOKUP($A24,'Return Data'!$B$7:$R$2292,13,0)</f>
        <v>4.7122999999999999</v>
      </c>
      <c r="U24" s="61">
        <f t="shared" si="8"/>
        <v>21</v>
      </c>
      <c r="V24" s="60">
        <f>VLOOKUP($A24,'Return Data'!$B$7:$R$2292,17,0)</f>
        <v>3.8963000000000001</v>
      </c>
      <c r="W24" s="61">
        <f t="shared" si="10"/>
        <v>22</v>
      </c>
      <c r="X24" s="60">
        <f>VLOOKUP($A24,'Return Data'!$B$7:$R$2292,14,0)</f>
        <v>3.6633</v>
      </c>
      <c r="Y24" s="61">
        <f>RANK(X24,X$8:X$36,0)</f>
        <v>6</v>
      </c>
      <c r="Z24" s="60">
        <f>VLOOKUP($A24,'Return Data'!$B$7:$R$2292,16,0)</f>
        <v>4.1356000000000002</v>
      </c>
      <c r="AA24" s="62">
        <f t="shared" si="9"/>
        <v>9</v>
      </c>
    </row>
    <row r="25" spans="1:27" x14ac:dyDescent="0.3">
      <c r="A25" s="58" t="s">
        <v>1205</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1207</v>
      </c>
      <c r="B26" s="59">
        <f>VLOOKUP($A26,'Return Data'!$B$7:$R$2292,3,0)</f>
        <v>44942</v>
      </c>
      <c r="C26" s="60">
        <f>VLOOKUP($A26,'Return Data'!$B$7:$R$2292,4,0)</f>
        <v>1142.1134999999999</v>
      </c>
      <c r="D26" s="60">
        <f>VLOOKUP($A26,'Return Data'!$B$7:$R$2292,5,0)</f>
        <v>5.8173000000000004</v>
      </c>
      <c r="E26" s="61">
        <f t="shared" si="0"/>
        <v>22</v>
      </c>
      <c r="F26" s="60">
        <f>VLOOKUP($A26,'Return Data'!$B$7:$R$2292,6,0)</f>
        <v>6.0357000000000003</v>
      </c>
      <c r="G26" s="61">
        <f t="shared" si="1"/>
        <v>3</v>
      </c>
      <c r="H26" s="60">
        <f>VLOOKUP($A26,'Return Data'!$B$7:$R$2292,7,0)</f>
        <v>5.8334000000000001</v>
      </c>
      <c r="I26" s="61">
        <f t="shared" si="2"/>
        <v>24</v>
      </c>
      <c r="J26" s="60">
        <f>VLOOKUP($A26,'Return Data'!$B$7:$R$2292,8,0)</f>
        <v>5.8605999999999998</v>
      </c>
      <c r="K26" s="61">
        <f t="shared" si="3"/>
        <v>20</v>
      </c>
      <c r="L26" s="60">
        <f>VLOOKUP($A26,'Return Data'!$B$7:$R$2292,9,0)</f>
        <v>6.0542999999999996</v>
      </c>
      <c r="M26" s="61">
        <f t="shared" si="4"/>
        <v>19</v>
      </c>
      <c r="N26" s="60">
        <f>VLOOKUP($A26,'Return Data'!$B$7:$R$2292,10,0)</f>
        <v>5.8658999999999999</v>
      </c>
      <c r="O26" s="61">
        <f t="shared" si="5"/>
        <v>24</v>
      </c>
      <c r="P26" s="60">
        <f>VLOOKUP($A26,'Return Data'!$B$7:$R$2292,11,0)</f>
        <v>5.5620000000000003</v>
      </c>
      <c r="Q26" s="61">
        <f t="shared" si="6"/>
        <v>21</v>
      </c>
      <c r="R26" s="60">
        <f>VLOOKUP($A26,'Return Data'!$B$7:$R$2292,12,0)</f>
        <v>5.1311999999999998</v>
      </c>
      <c r="S26" s="61">
        <f t="shared" si="7"/>
        <v>17</v>
      </c>
      <c r="T26" s="60">
        <f>VLOOKUP($A26,'Return Data'!$B$7:$R$2292,13,0)</f>
        <v>4.7164999999999999</v>
      </c>
      <c r="U26" s="61">
        <f t="shared" si="8"/>
        <v>18</v>
      </c>
      <c r="V26" s="60">
        <f>VLOOKUP($A26,'Return Data'!$B$7:$R$2292,17,0)</f>
        <v>3.9049</v>
      </c>
      <c r="W26" s="61">
        <f t="shared" si="10"/>
        <v>17</v>
      </c>
      <c r="X26" s="60"/>
      <c r="Y26" s="61"/>
      <c r="Z26" s="60">
        <f>VLOOKUP($A26,'Return Data'!$B$7:$R$2292,16,0)</f>
        <v>3.8517000000000001</v>
      </c>
      <c r="AA26" s="62">
        <f t="shared" si="9"/>
        <v>21</v>
      </c>
    </row>
    <row r="27" spans="1:27" x14ac:dyDescent="0.3">
      <c r="A27" s="58" t="s">
        <v>1209</v>
      </c>
      <c r="B27" s="59">
        <f>VLOOKUP($A27,'Return Data'!$B$7:$R$2292,3,0)</f>
        <v>44942</v>
      </c>
      <c r="C27" s="60">
        <f>VLOOKUP($A27,'Return Data'!$B$7:$R$2292,4,0)</f>
        <v>1141.5645</v>
      </c>
      <c r="D27" s="60">
        <f>VLOOKUP($A27,'Return Data'!$B$7:$R$2292,5,0)</f>
        <v>5.8872999999999998</v>
      </c>
      <c r="E27" s="61">
        <f t="shared" si="0"/>
        <v>8</v>
      </c>
      <c r="F27" s="60">
        <f>VLOOKUP($A27,'Return Data'!$B$7:$R$2292,6,0)</f>
        <v>5.9627999999999997</v>
      </c>
      <c r="G27" s="61">
        <f t="shared" si="1"/>
        <v>10</v>
      </c>
      <c r="H27" s="60">
        <f>VLOOKUP($A27,'Return Data'!$B$7:$R$2292,7,0)</f>
        <v>5.8985000000000003</v>
      </c>
      <c r="I27" s="61">
        <f t="shared" si="2"/>
        <v>11</v>
      </c>
      <c r="J27" s="60">
        <f>VLOOKUP($A27,'Return Data'!$B$7:$R$2292,8,0)</f>
        <v>5.8555999999999999</v>
      </c>
      <c r="K27" s="61">
        <f t="shared" si="3"/>
        <v>22</v>
      </c>
      <c r="L27" s="60">
        <f>VLOOKUP($A27,'Return Data'!$B$7:$R$2292,9,0)</f>
        <v>6.0613000000000001</v>
      </c>
      <c r="M27" s="61">
        <f t="shared" si="4"/>
        <v>16</v>
      </c>
      <c r="N27" s="60">
        <f>VLOOKUP($A27,'Return Data'!$B$7:$R$2292,10,0)</f>
        <v>5.8830999999999998</v>
      </c>
      <c r="O27" s="61">
        <f t="shared" si="5"/>
        <v>16</v>
      </c>
      <c r="P27" s="60">
        <f>VLOOKUP($A27,'Return Data'!$B$7:$R$2292,11,0)</f>
        <v>5.5837000000000003</v>
      </c>
      <c r="Q27" s="61">
        <f t="shared" si="6"/>
        <v>15</v>
      </c>
      <c r="R27" s="60">
        <f>VLOOKUP($A27,'Return Data'!$B$7:$R$2292,12,0)</f>
        <v>5.1417000000000002</v>
      </c>
      <c r="S27" s="61">
        <f t="shared" si="7"/>
        <v>13</v>
      </c>
      <c r="T27" s="60">
        <f>VLOOKUP($A27,'Return Data'!$B$7:$R$2292,13,0)</f>
        <v>4.7382999999999997</v>
      </c>
      <c r="U27" s="61">
        <f t="shared" si="8"/>
        <v>11</v>
      </c>
      <c r="V27" s="60">
        <f>VLOOKUP($A27,'Return Data'!$B$7:$R$2292,17,0)</f>
        <v>3.9403000000000001</v>
      </c>
      <c r="W27" s="61">
        <f t="shared" si="10"/>
        <v>8</v>
      </c>
      <c r="X27" s="60"/>
      <c r="Y27" s="61"/>
      <c r="Z27" s="60">
        <f>VLOOKUP($A27,'Return Data'!$B$7:$R$2292,16,0)</f>
        <v>3.8692000000000002</v>
      </c>
      <c r="AA27" s="62">
        <f t="shared" si="9"/>
        <v>20</v>
      </c>
    </row>
    <row r="28" spans="1:27" x14ac:dyDescent="0.3">
      <c r="A28" s="58" t="s">
        <v>1211</v>
      </c>
      <c r="B28" s="59">
        <f>VLOOKUP($A28,'Return Data'!$B$7:$R$2292,3,0)</f>
        <v>44942</v>
      </c>
      <c r="C28" s="60">
        <f>VLOOKUP($A28,'Return Data'!$B$7:$R$2292,4,0)</f>
        <v>1130.8928000000001</v>
      </c>
      <c r="D28" s="60">
        <f>VLOOKUP($A28,'Return Data'!$B$7:$R$2292,5,0)</f>
        <v>5.6878000000000002</v>
      </c>
      <c r="E28" s="61">
        <f t="shared" si="0"/>
        <v>26</v>
      </c>
      <c r="F28" s="60">
        <f>VLOOKUP($A28,'Return Data'!$B$7:$R$2292,6,0)</f>
        <v>5.9211</v>
      </c>
      <c r="G28" s="61">
        <f t="shared" si="1"/>
        <v>21</v>
      </c>
      <c r="H28" s="60">
        <f>VLOOKUP($A28,'Return Data'!$B$7:$R$2292,7,0)</f>
        <v>5.9001999999999999</v>
      </c>
      <c r="I28" s="61">
        <f t="shared" si="2"/>
        <v>10</v>
      </c>
      <c r="J28" s="60">
        <f>VLOOKUP($A28,'Return Data'!$B$7:$R$2292,8,0)</f>
        <v>5.8639999999999999</v>
      </c>
      <c r="K28" s="61">
        <f t="shared" si="3"/>
        <v>19</v>
      </c>
      <c r="L28" s="60">
        <f>VLOOKUP($A28,'Return Data'!$B$7:$R$2292,9,0)</f>
        <v>6.1014999999999997</v>
      </c>
      <c r="M28" s="61">
        <f t="shared" si="4"/>
        <v>7</v>
      </c>
      <c r="N28" s="60">
        <f>VLOOKUP($A28,'Return Data'!$B$7:$R$2292,10,0)</f>
        <v>5.9370000000000003</v>
      </c>
      <c r="O28" s="61">
        <f t="shared" si="5"/>
        <v>5</v>
      </c>
      <c r="P28" s="60">
        <f>VLOOKUP($A28,'Return Data'!$B$7:$R$2292,11,0)</f>
        <v>5.6148999999999996</v>
      </c>
      <c r="Q28" s="61">
        <f t="shared" si="6"/>
        <v>7</v>
      </c>
      <c r="R28" s="60">
        <f>VLOOKUP($A28,'Return Data'!$B$7:$R$2292,12,0)</f>
        <v>5.1527000000000003</v>
      </c>
      <c r="S28" s="61">
        <f t="shared" si="7"/>
        <v>9</v>
      </c>
      <c r="T28" s="60">
        <f>VLOOKUP($A28,'Return Data'!$B$7:$R$2292,13,0)</f>
        <v>4.7679999999999998</v>
      </c>
      <c r="U28" s="61">
        <f t="shared" si="8"/>
        <v>6</v>
      </c>
      <c r="V28" s="60">
        <f>VLOOKUP($A28,'Return Data'!$B$7:$R$2292,17,0)</f>
        <v>3.9645000000000001</v>
      </c>
      <c r="W28" s="61">
        <f t="shared" si="10"/>
        <v>4</v>
      </c>
      <c r="X28" s="60"/>
      <c r="Y28" s="61"/>
      <c r="Z28" s="60">
        <f>VLOOKUP($A28,'Return Data'!$B$7:$R$2292,16,0)</f>
        <v>3.8483000000000001</v>
      </c>
      <c r="AA28" s="62">
        <f t="shared" si="9"/>
        <v>22</v>
      </c>
    </row>
    <row r="29" spans="1:27" x14ac:dyDescent="0.3">
      <c r="A29" s="58" t="s">
        <v>1213</v>
      </c>
      <c r="B29" s="59">
        <f>VLOOKUP($A29,'Return Data'!$B$7:$R$2292,3,0)</f>
        <v>44942</v>
      </c>
      <c r="C29" s="60">
        <f>VLOOKUP($A29,'Return Data'!$B$7:$R$2292,4,0)</f>
        <v>118.3425</v>
      </c>
      <c r="D29" s="60">
        <f>VLOOKUP($A29,'Return Data'!$B$7:$R$2292,5,0)</f>
        <v>5.8918999999999997</v>
      </c>
      <c r="E29" s="61">
        <f t="shared" si="0"/>
        <v>7</v>
      </c>
      <c r="F29" s="60">
        <f>VLOOKUP($A29,'Return Data'!$B$7:$R$2292,6,0)</f>
        <v>6.0069999999999997</v>
      </c>
      <c r="G29" s="61">
        <f t="shared" si="1"/>
        <v>6</v>
      </c>
      <c r="H29" s="60">
        <f>VLOOKUP($A29,'Return Data'!$B$7:$R$2292,7,0)</f>
        <v>5.9284999999999997</v>
      </c>
      <c r="I29" s="61">
        <f t="shared" si="2"/>
        <v>6</v>
      </c>
      <c r="J29" s="60">
        <f>VLOOKUP($A29,'Return Data'!$B$7:$R$2292,8,0)</f>
        <v>5.8799000000000001</v>
      </c>
      <c r="K29" s="61">
        <f t="shared" si="3"/>
        <v>16</v>
      </c>
      <c r="L29" s="60">
        <f>VLOOKUP($A29,'Return Data'!$B$7:$R$2292,9,0)</f>
        <v>6.0784000000000002</v>
      </c>
      <c r="M29" s="61">
        <f t="shared" si="4"/>
        <v>12</v>
      </c>
      <c r="N29" s="60">
        <f>VLOOKUP($A29,'Return Data'!$B$7:$R$2292,10,0)</f>
        <v>5.91</v>
      </c>
      <c r="O29" s="61">
        <f t="shared" si="5"/>
        <v>10</v>
      </c>
      <c r="P29" s="60">
        <f>VLOOKUP($A29,'Return Data'!$B$7:$R$2292,11,0)</f>
        <v>5.6</v>
      </c>
      <c r="Q29" s="61">
        <f t="shared" si="6"/>
        <v>10</v>
      </c>
      <c r="R29" s="60">
        <f>VLOOKUP($A29,'Return Data'!$B$7:$R$2292,12,0)</f>
        <v>5.1403999999999996</v>
      </c>
      <c r="S29" s="61">
        <f t="shared" si="7"/>
        <v>15</v>
      </c>
      <c r="T29" s="60">
        <f>VLOOKUP($A29,'Return Data'!$B$7:$R$2292,13,0)</f>
        <v>4.7477</v>
      </c>
      <c r="U29" s="61">
        <f t="shared" si="8"/>
        <v>10</v>
      </c>
      <c r="V29" s="60">
        <f>VLOOKUP($A29,'Return Data'!$B$7:$R$2292,17,0)</f>
        <v>3.9241999999999999</v>
      </c>
      <c r="W29" s="61">
        <f t="shared" si="10"/>
        <v>11</v>
      </c>
      <c r="X29" s="60">
        <f>VLOOKUP($A29,'Return Data'!$B$7:$R$2292,14,0)</f>
        <v>3.7027999999999999</v>
      </c>
      <c r="Y29" s="61">
        <f>RANK(X29,X$8:X$36,0)</f>
        <v>3</v>
      </c>
      <c r="Z29" s="60">
        <f>VLOOKUP($A29,'Return Data'!$B$7:$R$2292,16,0)</f>
        <v>4.2118000000000002</v>
      </c>
      <c r="AA29" s="62">
        <f t="shared" si="9"/>
        <v>8</v>
      </c>
    </row>
    <row r="30" spans="1:27" x14ac:dyDescent="0.3">
      <c r="A30" s="58" t="s">
        <v>1215</v>
      </c>
      <c r="B30" s="59">
        <f>VLOOKUP($A30,'Return Data'!$B$7:$R$2292,3,0)</f>
        <v>44942</v>
      </c>
      <c r="C30" s="60">
        <f>VLOOKUP($A30,'Return Data'!$B$7:$R$2292,4,0)</f>
        <v>1139.3616999999999</v>
      </c>
      <c r="D30" s="60">
        <f>VLOOKUP($A30,'Return Data'!$B$7:$R$2292,5,0)</f>
        <v>5.8570000000000002</v>
      </c>
      <c r="E30" s="61">
        <f t="shared" si="0"/>
        <v>13</v>
      </c>
      <c r="F30" s="60">
        <f>VLOOKUP($A30,'Return Data'!$B$7:$R$2292,6,0)</f>
        <v>5.984</v>
      </c>
      <c r="G30" s="61">
        <f t="shared" si="1"/>
        <v>8</v>
      </c>
      <c r="H30" s="60">
        <f>VLOOKUP($A30,'Return Data'!$B$7:$R$2292,7,0)</f>
        <v>5.8806000000000003</v>
      </c>
      <c r="I30" s="61">
        <f t="shared" si="2"/>
        <v>17</v>
      </c>
      <c r="J30" s="60">
        <f>VLOOKUP($A30,'Return Data'!$B$7:$R$2292,8,0)</f>
        <v>5.9313000000000002</v>
      </c>
      <c r="K30" s="61">
        <f t="shared" si="3"/>
        <v>5</v>
      </c>
      <c r="L30" s="60">
        <f>VLOOKUP($A30,'Return Data'!$B$7:$R$2292,9,0)</f>
        <v>6.0837000000000003</v>
      </c>
      <c r="M30" s="61">
        <f t="shared" si="4"/>
        <v>11</v>
      </c>
      <c r="N30" s="60">
        <f>VLOOKUP($A30,'Return Data'!$B$7:$R$2292,10,0)</f>
        <v>5.93</v>
      </c>
      <c r="O30" s="61">
        <f t="shared" si="5"/>
        <v>6</v>
      </c>
      <c r="P30" s="60">
        <f>VLOOKUP($A30,'Return Data'!$B$7:$R$2292,11,0)</f>
        <v>5.6501999999999999</v>
      </c>
      <c r="Q30" s="61">
        <f t="shared" si="6"/>
        <v>4</v>
      </c>
      <c r="R30" s="60">
        <f>VLOOKUP($A30,'Return Data'!$B$7:$R$2292,12,0)</f>
        <v>5.1813000000000002</v>
      </c>
      <c r="S30" s="61">
        <f t="shared" si="7"/>
        <v>6</v>
      </c>
      <c r="T30" s="60">
        <f>VLOOKUP($A30,'Return Data'!$B$7:$R$2292,13,0)</f>
        <v>4.7737999999999996</v>
      </c>
      <c r="U30" s="61">
        <f t="shared" si="8"/>
        <v>4</v>
      </c>
      <c r="V30" s="60">
        <f>VLOOKUP($A30,'Return Data'!$B$7:$R$2292,17,0)</f>
        <v>3.9828000000000001</v>
      </c>
      <c r="W30" s="61">
        <f t="shared" si="10"/>
        <v>1</v>
      </c>
      <c r="X30" s="60"/>
      <c r="Y30" s="61"/>
      <c r="Z30" s="60">
        <f>VLOOKUP($A30,'Return Data'!$B$7:$R$2292,16,0)</f>
        <v>3.9215</v>
      </c>
      <c r="AA30" s="62">
        <f t="shared" si="9"/>
        <v>19</v>
      </c>
    </row>
    <row r="31" spans="1:27" x14ac:dyDescent="0.3">
      <c r="A31" s="58" t="s">
        <v>1217</v>
      </c>
      <c r="B31" s="59">
        <f>VLOOKUP($A31,'Return Data'!$B$7:$R$2292,3,0)</f>
        <v>44942</v>
      </c>
      <c r="C31" s="60">
        <f>VLOOKUP($A31,'Return Data'!$B$7:$R$2292,4,0)</f>
        <v>3562.9063999999998</v>
      </c>
      <c r="D31" s="60">
        <f>VLOOKUP($A31,'Return Data'!$B$7:$R$2292,5,0)</f>
        <v>5.8403</v>
      </c>
      <c r="E31" s="61">
        <f t="shared" si="0"/>
        <v>16</v>
      </c>
      <c r="F31" s="60">
        <f>VLOOKUP($A31,'Return Data'!$B$7:$R$2292,6,0)</f>
        <v>5.931</v>
      </c>
      <c r="G31" s="61">
        <f t="shared" si="1"/>
        <v>18</v>
      </c>
      <c r="H31" s="60">
        <f>VLOOKUP($A31,'Return Data'!$B$7:$R$2292,7,0)</f>
        <v>5.8765000000000001</v>
      </c>
      <c r="I31" s="61">
        <f t="shared" si="2"/>
        <v>18</v>
      </c>
      <c r="J31" s="60">
        <f>VLOOKUP($A31,'Return Data'!$B$7:$R$2292,8,0)</f>
        <v>5.8585000000000003</v>
      </c>
      <c r="K31" s="61">
        <f t="shared" si="3"/>
        <v>21</v>
      </c>
      <c r="L31" s="60">
        <f>VLOOKUP($A31,'Return Data'!$B$7:$R$2292,9,0)</f>
        <v>6.0574000000000003</v>
      </c>
      <c r="M31" s="61">
        <f t="shared" si="4"/>
        <v>17</v>
      </c>
      <c r="N31" s="60">
        <f>VLOOKUP($A31,'Return Data'!$B$7:$R$2292,10,0)</f>
        <v>5.8791000000000002</v>
      </c>
      <c r="O31" s="61">
        <f t="shared" si="5"/>
        <v>19</v>
      </c>
      <c r="P31" s="60">
        <f>VLOOKUP($A31,'Return Data'!$B$7:$R$2292,11,0)</f>
        <v>5.5728</v>
      </c>
      <c r="Q31" s="61">
        <f t="shared" si="6"/>
        <v>17</v>
      </c>
      <c r="R31" s="60">
        <f>VLOOKUP($A31,'Return Data'!$B$7:$R$2292,12,0)</f>
        <v>5.1303000000000001</v>
      </c>
      <c r="S31" s="61">
        <f t="shared" si="7"/>
        <v>18</v>
      </c>
      <c r="T31" s="60">
        <f>VLOOKUP($A31,'Return Data'!$B$7:$R$2292,13,0)</f>
        <v>4.7192999999999996</v>
      </c>
      <c r="U31" s="61">
        <f t="shared" si="8"/>
        <v>16</v>
      </c>
      <c r="V31" s="60">
        <f>VLOOKUP($A31,'Return Data'!$B$7:$R$2292,17,0)</f>
        <v>3.9165999999999999</v>
      </c>
      <c r="W31" s="61">
        <f t="shared" si="10"/>
        <v>12</v>
      </c>
      <c r="X31" s="60">
        <f>VLOOKUP($A31,'Return Data'!$B$7:$R$2292,14,0)</f>
        <v>3.6861000000000002</v>
      </c>
      <c r="Y31" s="61">
        <f>RANK(X31,X$8:X$36,0)</f>
        <v>4</v>
      </c>
      <c r="Z31" s="60">
        <f>VLOOKUP($A31,'Return Data'!$B$7:$R$2292,16,0)</f>
        <v>6.4504999999999999</v>
      </c>
      <c r="AA31" s="62">
        <f t="shared" si="9"/>
        <v>1</v>
      </c>
    </row>
    <row r="32" spans="1:27" x14ac:dyDescent="0.3">
      <c r="A32" s="58" t="s">
        <v>1219</v>
      </c>
      <c r="B32" s="59">
        <f>VLOOKUP($A32,'Return Data'!$B$7:$R$2292,3,0)</f>
        <v>44942</v>
      </c>
      <c r="C32" s="60">
        <f>VLOOKUP($A32,'Return Data'!$B$7:$R$2292,4,0)</f>
        <v>1171.5472</v>
      </c>
      <c r="D32" s="60">
        <f>VLOOKUP($A32,'Return Data'!$B$7:$R$2292,5,0)</f>
        <v>5.8331999999999997</v>
      </c>
      <c r="E32" s="61">
        <f t="shared" si="0"/>
        <v>17</v>
      </c>
      <c r="F32" s="60">
        <f>VLOOKUP($A32,'Return Data'!$B$7:$R$2292,6,0)</f>
        <v>5.9255000000000004</v>
      </c>
      <c r="G32" s="61">
        <f t="shared" si="1"/>
        <v>20</v>
      </c>
      <c r="H32" s="60">
        <f>VLOOKUP($A32,'Return Data'!$B$7:$R$2292,7,0)</f>
        <v>5.8682999999999996</v>
      </c>
      <c r="I32" s="61">
        <f t="shared" si="2"/>
        <v>21</v>
      </c>
      <c r="J32" s="60">
        <f>VLOOKUP($A32,'Return Data'!$B$7:$R$2292,8,0)</f>
        <v>5.8395999999999999</v>
      </c>
      <c r="K32" s="61">
        <f t="shared" si="3"/>
        <v>25</v>
      </c>
      <c r="L32" s="60">
        <f>VLOOKUP($A32,'Return Data'!$B$7:$R$2292,9,0)</f>
        <v>6.0442999999999998</v>
      </c>
      <c r="M32" s="61">
        <f t="shared" si="4"/>
        <v>22</v>
      </c>
      <c r="N32" s="60">
        <f>VLOOKUP($A32,'Return Data'!$B$7:$R$2292,10,0)</f>
        <v>5.8758999999999997</v>
      </c>
      <c r="O32" s="61">
        <f t="shared" si="5"/>
        <v>20</v>
      </c>
      <c r="P32" s="60">
        <f>VLOOKUP($A32,'Return Data'!$B$7:$R$2292,11,0)</f>
        <v>5.5602</v>
      </c>
      <c r="Q32" s="61">
        <f t="shared" si="6"/>
        <v>22</v>
      </c>
      <c r="R32" s="60">
        <f>VLOOKUP($A32,'Return Data'!$B$7:$R$2292,12,0)</f>
        <v>5.1478999999999999</v>
      </c>
      <c r="S32" s="61">
        <f t="shared" si="7"/>
        <v>11</v>
      </c>
      <c r="T32" s="60">
        <f>VLOOKUP($A32,'Return Data'!$B$7:$R$2292,13,0)</f>
        <v>4.7173999999999996</v>
      </c>
      <c r="U32" s="61">
        <f t="shared" si="8"/>
        <v>17</v>
      </c>
      <c r="V32" s="60">
        <f>VLOOKUP($A32,'Return Data'!$B$7:$R$2292,17,0)</f>
        <v>3.8788999999999998</v>
      </c>
      <c r="W32" s="61">
        <f t="shared" si="10"/>
        <v>23</v>
      </c>
      <c r="X32" s="60"/>
      <c r="Y32" s="61"/>
      <c r="Z32" s="60">
        <f>VLOOKUP($A32,'Return Data'!$B$7:$R$2292,16,0)</f>
        <v>4.2202999999999999</v>
      </c>
      <c r="AA32" s="62">
        <f t="shared" si="9"/>
        <v>6</v>
      </c>
    </row>
    <row r="33" spans="1:27" x14ac:dyDescent="0.3">
      <c r="A33" s="58" t="s">
        <v>1221</v>
      </c>
      <c r="B33" s="59">
        <f>VLOOKUP($A33,'Return Data'!$B$7:$R$2292,3,0)</f>
        <v>44942</v>
      </c>
      <c r="C33" s="60">
        <f>VLOOKUP($A33,'Return Data'!$B$7:$R$2292,4,0)</f>
        <v>1162.7701</v>
      </c>
      <c r="D33" s="60">
        <f>VLOOKUP($A33,'Return Data'!$B$7:$R$2292,5,0)</f>
        <v>5.8521000000000001</v>
      </c>
      <c r="E33" s="61">
        <f t="shared" si="0"/>
        <v>14</v>
      </c>
      <c r="F33" s="60">
        <f>VLOOKUP($A33,'Return Data'!$B$7:$R$2292,6,0)</f>
        <v>5.9462000000000002</v>
      </c>
      <c r="G33" s="61">
        <f t="shared" si="1"/>
        <v>12</v>
      </c>
      <c r="H33" s="60">
        <f>VLOOKUP($A33,'Return Data'!$B$7:$R$2292,7,0)</f>
        <v>5.8928000000000003</v>
      </c>
      <c r="I33" s="61">
        <f t="shared" si="2"/>
        <v>13</v>
      </c>
      <c r="J33" s="60">
        <f>VLOOKUP($A33,'Return Data'!$B$7:$R$2292,8,0)</f>
        <v>5.9245000000000001</v>
      </c>
      <c r="K33" s="61">
        <f t="shared" si="3"/>
        <v>6</v>
      </c>
      <c r="L33" s="60">
        <f>VLOOKUP($A33,'Return Data'!$B$7:$R$2292,9,0)</f>
        <v>6.0617000000000001</v>
      </c>
      <c r="M33" s="61">
        <f t="shared" si="4"/>
        <v>15</v>
      </c>
      <c r="N33" s="60">
        <f>VLOOKUP($A33,'Return Data'!$B$7:$R$2292,10,0)</f>
        <v>5.8666999999999998</v>
      </c>
      <c r="O33" s="61">
        <f t="shared" si="5"/>
        <v>23</v>
      </c>
      <c r="P33" s="60">
        <f>VLOOKUP($A33,'Return Data'!$B$7:$R$2292,11,0)</f>
        <v>5.5697000000000001</v>
      </c>
      <c r="Q33" s="61">
        <f t="shared" si="6"/>
        <v>19</v>
      </c>
      <c r="R33" s="60">
        <f>VLOOKUP($A33,'Return Data'!$B$7:$R$2292,12,0)</f>
        <v>5.1241000000000003</v>
      </c>
      <c r="S33" s="61">
        <f t="shared" si="7"/>
        <v>20</v>
      </c>
      <c r="T33" s="60">
        <f>VLOOKUP($A33,'Return Data'!$B$7:$R$2292,13,0)</f>
        <v>4.7088999999999999</v>
      </c>
      <c r="U33" s="61">
        <f t="shared" si="8"/>
        <v>22</v>
      </c>
      <c r="V33" s="60">
        <f>VLOOKUP($A33,'Return Data'!$B$7:$R$2292,17,0)</f>
        <v>3.9016000000000002</v>
      </c>
      <c r="W33" s="61">
        <f t="shared" si="10"/>
        <v>20</v>
      </c>
      <c r="X33" s="60"/>
      <c r="Y33" s="61"/>
      <c r="Z33" s="60">
        <f>VLOOKUP($A33,'Return Data'!$B$7:$R$2292,16,0)</f>
        <v>4.0274000000000001</v>
      </c>
      <c r="AA33" s="62">
        <f t="shared" si="9"/>
        <v>13</v>
      </c>
    </row>
    <row r="34" spans="1:27" x14ac:dyDescent="0.3">
      <c r="A34" s="58" t="s">
        <v>1223</v>
      </c>
      <c r="B34" s="59">
        <f>VLOOKUP($A34,'Return Data'!$B$7:$R$2292,3,0)</f>
        <v>44942</v>
      </c>
      <c r="C34" s="60">
        <f>VLOOKUP($A34,'Return Data'!$B$7:$R$2292,4,0)</f>
        <v>1160.9004</v>
      </c>
      <c r="D34" s="60">
        <f>VLOOKUP($A34,'Return Data'!$B$7:$R$2292,5,0)</f>
        <v>6.2956000000000003</v>
      </c>
      <c r="E34" s="61">
        <f t="shared" si="0"/>
        <v>1</v>
      </c>
      <c r="F34" s="60">
        <f>VLOOKUP($A34,'Return Data'!$B$7:$R$2292,6,0)</f>
        <v>6.1698000000000004</v>
      </c>
      <c r="G34" s="61">
        <f t="shared" si="1"/>
        <v>1</v>
      </c>
      <c r="H34" s="60">
        <f>VLOOKUP($A34,'Return Data'!$B$7:$R$2292,7,0)</f>
        <v>5.9756999999999998</v>
      </c>
      <c r="I34" s="61">
        <f t="shared" si="2"/>
        <v>2</v>
      </c>
      <c r="J34" s="60">
        <f>VLOOKUP($A34,'Return Data'!$B$7:$R$2292,8,0)</f>
        <v>5.8864999999999998</v>
      </c>
      <c r="K34" s="61">
        <f t="shared" si="3"/>
        <v>15</v>
      </c>
      <c r="L34" s="60">
        <f>VLOOKUP($A34,'Return Data'!$B$7:$R$2292,9,0)</f>
        <v>6.0892999999999997</v>
      </c>
      <c r="M34" s="61">
        <f t="shared" si="4"/>
        <v>9</v>
      </c>
      <c r="N34" s="60">
        <f>VLOOKUP($A34,'Return Data'!$B$7:$R$2292,10,0)</f>
        <v>5.9016999999999999</v>
      </c>
      <c r="O34" s="61">
        <f t="shared" si="5"/>
        <v>12</v>
      </c>
      <c r="P34" s="60">
        <f>VLOOKUP($A34,'Return Data'!$B$7:$R$2292,11,0)</f>
        <v>5.5890000000000004</v>
      </c>
      <c r="Q34" s="61">
        <f t="shared" si="6"/>
        <v>13</v>
      </c>
      <c r="R34" s="60">
        <f>VLOOKUP($A34,'Return Data'!$B$7:$R$2292,12,0)</f>
        <v>5.1359000000000004</v>
      </c>
      <c r="S34" s="61">
        <f t="shared" si="7"/>
        <v>16</v>
      </c>
      <c r="T34" s="60">
        <f>VLOOKUP($A34,'Return Data'!$B$7:$R$2292,13,0)</f>
        <v>4.7161</v>
      </c>
      <c r="U34" s="61">
        <f t="shared" si="8"/>
        <v>19</v>
      </c>
      <c r="V34" s="60">
        <f>VLOOKUP($A34,'Return Data'!$B$7:$R$2292,17,0)</f>
        <v>3.9129999999999998</v>
      </c>
      <c r="W34" s="61">
        <f t="shared" si="10"/>
        <v>13</v>
      </c>
      <c r="X34" s="60"/>
      <c r="Y34" s="61"/>
      <c r="Z34" s="60">
        <f>VLOOKUP($A34,'Return Data'!$B$7:$R$2292,16,0)</f>
        <v>3.9882</v>
      </c>
      <c r="AA34" s="62">
        <f t="shared" si="9"/>
        <v>14</v>
      </c>
    </row>
    <row r="35" spans="1:27" x14ac:dyDescent="0.3">
      <c r="A35" s="58" t="s">
        <v>1225</v>
      </c>
      <c r="B35" s="59">
        <f>VLOOKUP($A35,'Return Data'!$B$7:$R$2292,3,0)</f>
        <v>44942</v>
      </c>
      <c r="C35" s="60">
        <f>VLOOKUP($A35,'Return Data'!$B$7:$R$2292,4,0)</f>
        <v>3000.7049999999999</v>
      </c>
      <c r="D35" s="60">
        <f>VLOOKUP($A35,'Return Data'!$B$7:$R$2292,5,0)</f>
        <v>5.8869999999999996</v>
      </c>
      <c r="E35" s="61">
        <f t="shared" si="0"/>
        <v>9</v>
      </c>
      <c r="F35" s="60">
        <f>VLOOKUP($A35,'Return Data'!$B$7:$R$2292,6,0)</f>
        <v>5.9623999999999997</v>
      </c>
      <c r="G35" s="61">
        <f t="shared" si="1"/>
        <v>11</v>
      </c>
      <c r="H35" s="60">
        <f>VLOOKUP($A35,'Return Data'!$B$7:$R$2292,7,0)</f>
        <v>5.9115000000000002</v>
      </c>
      <c r="I35" s="61">
        <f t="shared" si="2"/>
        <v>9</v>
      </c>
      <c r="J35" s="60">
        <f>VLOOKUP($A35,'Return Data'!$B$7:$R$2292,8,0)</f>
        <v>5.9055</v>
      </c>
      <c r="K35" s="61">
        <f t="shared" si="3"/>
        <v>11</v>
      </c>
      <c r="L35" s="60">
        <f>VLOOKUP($A35,'Return Data'!$B$7:$R$2292,9,0)</f>
        <v>6.1215999999999999</v>
      </c>
      <c r="M35" s="61">
        <f t="shared" si="4"/>
        <v>4</v>
      </c>
      <c r="N35" s="60">
        <f>VLOOKUP($A35,'Return Data'!$B$7:$R$2292,10,0)</f>
        <v>5.9393000000000002</v>
      </c>
      <c r="O35" s="61">
        <f t="shared" si="5"/>
        <v>4</v>
      </c>
      <c r="P35" s="60">
        <f>VLOOKUP($A35,'Return Data'!$B$7:$R$2292,11,0)</f>
        <v>5.6322000000000001</v>
      </c>
      <c r="Q35" s="61">
        <f t="shared" si="6"/>
        <v>5</v>
      </c>
      <c r="R35" s="60">
        <f>VLOOKUP($A35,'Return Data'!$B$7:$R$2292,12,0)</f>
        <v>5.1890000000000001</v>
      </c>
      <c r="S35" s="61">
        <f t="shared" si="7"/>
        <v>4</v>
      </c>
      <c r="T35" s="60">
        <f>VLOOKUP($A35,'Return Data'!$B$7:$R$2292,13,0)</f>
        <v>4.7705000000000002</v>
      </c>
      <c r="U35" s="61">
        <f t="shared" si="8"/>
        <v>5</v>
      </c>
      <c r="V35" s="60">
        <f>VLOOKUP($A35,'Return Data'!$B$7:$R$2292,17,0)</f>
        <v>3.9550999999999998</v>
      </c>
      <c r="W35" s="61">
        <f t="shared" si="10"/>
        <v>6</v>
      </c>
      <c r="X35" s="60">
        <f>VLOOKUP($A35,'Return Data'!$B$7:$R$2292,14,0)</f>
        <v>3.7294999999999998</v>
      </c>
      <c r="Y35" s="61">
        <f>RANK(X35,X$8:X$36,0)</f>
        <v>2</v>
      </c>
      <c r="Z35" s="60">
        <f>VLOOKUP($A35,'Return Data'!$B$7:$R$2292,16,0)</f>
        <v>5.9161999999999999</v>
      </c>
      <c r="AA35" s="62">
        <f t="shared" si="9"/>
        <v>2</v>
      </c>
    </row>
    <row r="36" spans="1:27" x14ac:dyDescent="0.3">
      <c r="A36" s="58" t="s">
        <v>1884</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5.4558310344827596</v>
      </c>
      <c r="E38" s="69"/>
      <c r="F38" s="70">
        <f>AVERAGE(F8:F36)</f>
        <v>5.5382482758620695</v>
      </c>
      <c r="G38" s="69"/>
      <c r="H38" s="70">
        <f>AVERAGE(H8:H36)</f>
        <v>5.4754275862068953</v>
      </c>
      <c r="I38" s="69"/>
      <c r="J38" s="70">
        <f>AVERAGE(J8:J36)</f>
        <v>5.4927379310344824</v>
      </c>
      <c r="K38" s="69"/>
      <c r="L38" s="70">
        <f>AVERAGE(L8:L36)</f>
        <v>5.657872413793104</v>
      </c>
      <c r="M38" s="69"/>
      <c r="N38" s="70">
        <f>AVERAGE(N8:N36)</f>
        <v>5.4898793103448265</v>
      </c>
      <c r="O38" s="69"/>
      <c r="P38" s="70">
        <f>AVERAGE(P8:P36)</f>
        <v>5.201513793103449</v>
      </c>
      <c r="Q38" s="69"/>
      <c r="R38" s="70">
        <f>AVERAGE(R8:R36)</f>
        <v>4.7864620689655162</v>
      </c>
      <c r="S38" s="69"/>
      <c r="T38" s="70">
        <f>AVERAGE(T8:T36)</f>
        <v>4.4054862068965512</v>
      </c>
      <c r="U38" s="69"/>
      <c r="V38" s="70">
        <f>AVERAGE(V8:V36)</f>
        <v>3.6384392857142851</v>
      </c>
      <c r="W38" s="69"/>
      <c r="X38" s="70">
        <f>AVERAGE(X8:X36)</f>
        <v>3.3155999999999999</v>
      </c>
      <c r="Y38" s="69"/>
      <c r="Z38" s="70">
        <f>AVERAGE(Z8:Z36)</f>
        <v>3.9230586206896545</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6.2956000000000003</v>
      </c>
      <c r="E40" s="73"/>
      <c r="F40" s="74">
        <f>MAX(F8:F36)</f>
        <v>6.1698000000000004</v>
      </c>
      <c r="G40" s="73"/>
      <c r="H40" s="74">
        <f>MAX(H8:H36)</f>
        <v>5.9908000000000001</v>
      </c>
      <c r="I40" s="73"/>
      <c r="J40" s="74">
        <f>MAX(J8:J36)</f>
        <v>6.1740000000000004</v>
      </c>
      <c r="K40" s="73"/>
      <c r="L40" s="74">
        <f>MAX(L8:L36)</f>
        <v>6.2125000000000004</v>
      </c>
      <c r="M40" s="73"/>
      <c r="N40" s="74">
        <f>MAX(N8:N36)</f>
        <v>6.0475000000000003</v>
      </c>
      <c r="O40" s="73"/>
      <c r="P40" s="74">
        <f>MAX(P8:P36)</f>
        <v>5.7111999999999998</v>
      </c>
      <c r="Q40" s="73"/>
      <c r="R40" s="74">
        <f>MAX(R8:R36)</f>
        <v>5.2729999999999997</v>
      </c>
      <c r="S40" s="73"/>
      <c r="T40" s="74">
        <f>MAX(T8:T36)</f>
        <v>4.8776000000000002</v>
      </c>
      <c r="U40" s="73"/>
      <c r="V40" s="74">
        <f>MAX(V8:V36)</f>
        <v>3.9828000000000001</v>
      </c>
      <c r="W40" s="73"/>
      <c r="X40" s="74">
        <f>MAX(X8:X36)</f>
        <v>3.7517</v>
      </c>
      <c r="Y40" s="73"/>
      <c r="Z40" s="74">
        <f>MAX(Z8:Z36)</f>
        <v>6.4504999999999999</v>
      </c>
      <c r="AA40" s="75"/>
    </row>
    <row r="41" spans="1:27" x14ac:dyDescent="0.3">
      <c r="A41" s="99" t="s">
        <v>429</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1436</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941</v>
      </c>
      <c r="B8" s="59">
        <f>VLOOKUP($A8,'Return Data'!$B$7:$R$2292,3,0)</f>
        <v>44942</v>
      </c>
      <c r="C8" s="60">
        <f>VLOOKUP($A8,'Return Data'!$B$7:$R$2292,4,0)</f>
        <v>602.34749999999997</v>
      </c>
      <c r="D8" s="60">
        <f>VLOOKUP($A8,'Return Data'!$B$7:$R$2292,5,0)</f>
        <v>5.9574999999999996</v>
      </c>
      <c r="E8" s="61">
        <f t="shared" ref="E8:E28" si="0">RANK(D8,D$8:D$28,0)</f>
        <v>6</v>
      </c>
      <c r="F8" s="60">
        <f>VLOOKUP($A8,'Return Data'!$B$7:$R$2292,6,0)</f>
        <v>5.9574999999999996</v>
      </c>
      <c r="G8" s="61">
        <f t="shared" ref="G8:G28" si="1">RANK(F8,F$8:F$28,0)</f>
        <v>6</v>
      </c>
      <c r="H8" s="60">
        <f>VLOOKUP($A8,'Return Data'!$B$7:$R$2292,7,0)</f>
        <v>5.6086</v>
      </c>
      <c r="I8" s="61">
        <f t="shared" ref="I8:I28" si="2">RANK(H8,H$8:H$28,0)</f>
        <v>16</v>
      </c>
      <c r="J8" s="60">
        <f>VLOOKUP($A8,'Return Data'!$B$7:$R$2292,8,0)</f>
        <v>5.9846000000000004</v>
      </c>
      <c r="K8" s="61">
        <f t="shared" ref="K8:K28" si="3">RANK(J8,J$8:J$28,0)</f>
        <v>18</v>
      </c>
      <c r="L8" s="60">
        <f>VLOOKUP($A8,'Return Data'!$B$7:$R$2292,9,0)</f>
        <v>6.5038999999999998</v>
      </c>
      <c r="M8" s="61">
        <f t="shared" ref="M8:M28" si="4">RANK(L8,L$8:L$28,0)</f>
        <v>13</v>
      </c>
      <c r="N8" s="60">
        <f>VLOOKUP($A8,'Return Data'!$B$7:$R$2292,10,0)</f>
        <v>7.0915999999999997</v>
      </c>
      <c r="O8" s="61">
        <f t="shared" ref="O8:O28" si="5">RANK(N8,N$8:N$28,0)</f>
        <v>6</v>
      </c>
      <c r="P8" s="60">
        <f>VLOOKUP($A8,'Return Data'!$B$7:$R$2292,11,0)</f>
        <v>6.1643999999999997</v>
      </c>
      <c r="Q8" s="61">
        <f t="shared" ref="Q8:Q28" si="6">RANK(P8,P$8:P$28,0)</f>
        <v>4</v>
      </c>
      <c r="R8" s="60">
        <f>VLOOKUP($A8,'Return Data'!$B$7:$R$2292,12,0)</f>
        <v>5.4470000000000001</v>
      </c>
      <c r="S8" s="61">
        <f t="shared" ref="S8:S28" si="7">RANK(R8,R$8:R$28,0)</f>
        <v>1</v>
      </c>
      <c r="T8" s="60">
        <f>VLOOKUP($A8,'Return Data'!$B$7:$R$2292,13,0)</f>
        <v>5.1967999999999996</v>
      </c>
      <c r="U8" s="61">
        <f t="shared" ref="U8:U28" si="8">RANK(T8,T$8:T$28,0)</f>
        <v>1</v>
      </c>
      <c r="V8" s="60">
        <f>VLOOKUP($A8,'Return Data'!$B$7:$R$2292,17,0)</f>
        <v>4.8738999999999999</v>
      </c>
      <c r="W8" s="61">
        <f t="shared" ref="W8:W28" si="9">RANK(V8,V$8:V$28,0)</f>
        <v>3</v>
      </c>
      <c r="X8" s="60">
        <f>VLOOKUP($A8,'Return Data'!$B$7:$R$2292,14,0)</f>
        <v>5.9898999999999996</v>
      </c>
      <c r="Y8" s="61">
        <f t="shared" ref="Y8:Y28" si="10">RANK(X8,X$8:X$28,0)</f>
        <v>3</v>
      </c>
      <c r="Z8" s="60">
        <f>VLOOKUP($A8,'Return Data'!$B$7:$R$2292,16,0)</f>
        <v>8.0207999999999995</v>
      </c>
      <c r="AA8" s="62">
        <f t="shared" ref="AA8:AA28" si="11">RANK(Z8,Z$8:Z$28,0)</f>
        <v>1</v>
      </c>
    </row>
    <row r="9" spans="1:27" x14ac:dyDescent="0.3">
      <c r="A9" s="58" t="s">
        <v>942</v>
      </c>
      <c r="B9" s="59">
        <f>VLOOKUP($A9,'Return Data'!$B$7:$R$2292,3,0)</f>
        <v>44942</v>
      </c>
      <c r="C9" s="60">
        <f>VLOOKUP($A9,'Return Data'!$B$7:$R$2292,4,0)</f>
        <v>2690.1030000000001</v>
      </c>
      <c r="D9" s="60">
        <f>VLOOKUP($A9,'Return Data'!$B$7:$R$2292,5,0)</f>
        <v>6.5022000000000002</v>
      </c>
      <c r="E9" s="61">
        <f t="shared" si="0"/>
        <v>2</v>
      </c>
      <c r="F9" s="60">
        <f>VLOOKUP($A9,'Return Data'!$B$7:$R$2292,6,0)</f>
        <v>6.5022000000000002</v>
      </c>
      <c r="G9" s="61">
        <f t="shared" si="1"/>
        <v>2</v>
      </c>
      <c r="H9" s="60">
        <f>VLOOKUP($A9,'Return Data'!$B$7:$R$2292,7,0)</f>
        <v>6.2153</v>
      </c>
      <c r="I9" s="61">
        <f t="shared" si="2"/>
        <v>6</v>
      </c>
      <c r="J9" s="60">
        <f>VLOOKUP($A9,'Return Data'!$B$7:$R$2292,8,0)</f>
        <v>6.1765999999999996</v>
      </c>
      <c r="K9" s="61">
        <f t="shared" si="3"/>
        <v>12</v>
      </c>
      <c r="L9" s="60">
        <f>VLOOKUP($A9,'Return Data'!$B$7:$R$2292,9,0)</f>
        <v>6.7266000000000004</v>
      </c>
      <c r="M9" s="61">
        <f t="shared" si="4"/>
        <v>3</v>
      </c>
      <c r="N9" s="60">
        <f>VLOOKUP($A9,'Return Data'!$B$7:$R$2292,10,0)</f>
        <v>6.9546000000000001</v>
      </c>
      <c r="O9" s="61">
        <f t="shared" si="5"/>
        <v>13</v>
      </c>
      <c r="P9" s="60">
        <f>VLOOKUP($A9,'Return Data'!$B$7:$R$2292,11,0)</f>
        <v>5.8677000000000001</v>
      </c>
      <c r="Q9" s="61">
        <f t="shared" si="6"/>
        <v>9</v>
      </c>
      <c r="R9" s="60">
        <f>VLOOKUP($A9,'Return Data'!$B$7:$R$2292,12,0)</f>
        <v>5.1318000000000001</v>
      </c>
      <c r="S9" s="61">
        <f t="shared" si="7"/>
        <v>8</v>
      </c>
      <c r="T9" s="60">
        <f>VLOOKUP($A9,'Return Data'!$B$7:$R$2292,13,0)</f>
        <v>4.7920999999999996</v>
      </c>
      <c r="U9" s="61">
        <f t="shared" si="8"/>
        <v>7</v>
      </c>
      <c r="V9" s="60">
        <f>VLOOKUP($A9,'Return Data'!$B$7:$R$2292,17,0)</f>
        <v>4.5194999999999999</v>
      </c>
      <c r="W9" s="61">
        <f t="shared" si="9"/>
        <v>7</v>
      </c>
      <c r="X9" s="60">
        <f>VLOOKUP($A9,'Return Data'!$B$7:$R$2292,14,0)</f>
        <v>5.4602000000000004</v>
      </c>
      <c r="Y9" s="61">
        <f t="shared" si="10"/>
        <v>9</v>
      </c>
      <c r="Z9" s="60">
        <f>VLOOKUP($A9,'Return Data'!$B$7:$R$2292,16,0)</f>
        <v>7.6917999999999997</v>
      </c>
      <c r="AA9" s="62">
        <f t="shared" si="11"/>
        <v>4</v>
      </c>
    </row>
    <row r="10" spans="1:27" x14ac:dyDescent="0.3">
      <c r="A10" s="58" t="s">
        <v>1925</v>
      </c>
      <c r="B10" s="59">
        <f>VLOOKUP($A10,'Return Data'!$B$7:$R$2292,3,0)</f>
        <v>44942</v>
      </c>
      <c r="C10" s="60">
        <f>VLOOKUP($A10,'Return Data'!$B$7:$R$2292,4,0)</f>
        <v>36.4343</v>
      </c>
      <c r="D10" s="60">
        <f>VLOOKUP($A10,'Return Data'!$B$7:$R$2292,5,0)</f>
        <v>5.5792999999999999</v>
      </c>
      <c r="E10" s="61">
        <f t="shared" si="0"/>
        <v>9</v>
      </c>
      <c r="F10" s="60">
        <f>VLOOKUP($A10,'Return Data'!$B$7:$R$2292,6,0)</f>
        <v>5.5792999999999999</v>
      </c>
      <c r="G10" s="61">
        <f t="shared" si="1"/>
        <v>9</v>
      </c>
      <c r="H10" s="60">
        <f>VLOOKUP($A10,'Return Data'!$B$7:$R$2292,7,0)</f>
        <v>6.0178000000000003</v>
      </c>
      <c r="I10" s="61">
        <f t="shared" si="2"/>
        <v>10</v>
      </c>
      <c r="J10" s="60">
        <f>VLOOKUP($A10,'Return Data'!$B$7:$R$2292,8,0)</f>
        <v>6.0678000000000001</v>
      </c>
      <c r="K10" s="61">
        <f t="shared" si="3"/>
        <v>14</v>
      </c>
      <c r="L10" s="60">
        <f>VLOOKUP($A10,'Return Data'!$B$7:$R$2292,9,0)</f>
        <v>6.0384000000000002</v>
      </c>
      <c r="M10" s="61">
        <f t="shared" si="4"/>
        <v>19</v>
      </c>
      <c r="N10" s="60">
        <f>VLOOKUP($A10,'Return Data'!$B$7:$R$2292,10,0)</f>
        <v>6.8125</v>
      </c>
      <c r="O10" s="61">
        <f t="shared" si="5"/>
        <v>15</v>
      </c>
      <c r="P10" s="60">
        <f>VLOOKUP($A10,'Return Data'!$B$7:$R$2292,11,0)</f>
        <v>5.8494999999999999</v>
      </c>
      <c r="Q10" s="61">
        <f t="shared" si="6"/>
        <v>11</v>
      </c>
      <c r="R10" s="60">
        <f>VLOOKUP($A10,'Return Data'!$B$7:$R$2292,12,0)</f>
        <v>4.8472</v>
      </c>
      <c r="S10" s="61">
        <f t="shared" si="7"/>
        <v>15</v>
      </c>
      <c r="T10" s="60">
        <f>VLOOKUP($A10,'Return Data'!$B$7:$R$2292,13,0)</f>
        <v>4.5571000000000002</v>
      </c>
      <c r="U10" s="61">
        <f t="shared" si="8"/>
        <v>16</v>
      </c>
      <c r="V10" s="60">
        <f>VLOOKUP($A10,'Return Data'!$B$7:$R$2292,17,0)</f>
        <v>4.4960000000000004</v>
      </c>
      <c r="W10" s="61">
        <f t="shared" si="9"/>
        <v>9</v>
      </c>
      <c r="X10" s="60">
        <f>VLOOKUP($A10,'Return Data'!$B$7:$R$2292,14,0)</f>
        <v>5.6138000000000003</v>
      </c>
      <c r="Y10" s="61">
        <f t="shared" si="10"/>
        <v>8</v>
      </c>
      <c r="Z10" s="60">
        <f>VLOOKUP($A10,'Return Data'!$B$7:$R$2292,16,0)</f>
        <v>7.6010999999999997</v>
      </c>
      <c r="AA10" s="62">
        <f t="shared" si="11"/>
        <v>7</v>
      </c>
    </row>
    <row r="11" spans="1:27" x14ac:dyDescent="0.3">
      <c r="A11" s="58" t="s">
        <v>946</v>
      </c>
      <c r="B11" s="59">
        <f>VLOOKUP($A11,'Return Data'!$B$7:$R$2292,3,0)</f>
        <v>44942</v>
      </c>
      <c r="C11" s="60">
        <f>VLOOKUP($A11,'Return Data'!$B$7:$R$2292,4,0)</f>
        <v>36.117199999999997</v>
      </c>
      <c r="D11" s="60">
        <f>VLOOKUP($A11,'Return Data'!$B$7:$R$2292,5,0)</f>
        <v>5.9992000000000001</v>
      </c>
      <c r="E11" s="61">
        <f t="shared" si="0"/>
        <v>5</v>
      </c>
      <c r="F11" s="60">
        <f>VLOOKUP($A11,'Return Data'!$B$7:$R$2292,6,0)</f>
        <v>5.9992000000000001</v>
      </c>
      <c r="G11" s="61">
        <f t="shared" si="1"/>
        <v>5</v>
      </c>
      <c r="H11" s="60">
        <f>VLOOKUP($A11,'Return Data'!$B$7:$R$2292,7,0)</f>
        <v>5.8247</v>
      </c>
      <c r="I11" s="61">
        <f t="shared" si="2"/>
        <v>13</v>
      </c>
      <c r="J11" s="60">
        <f>VLOOKUP($A11,'Return Data'!$B$7:$R$2292,8,0)</f>
        <v>6.1284999999999998</v>
      </c>
      <c r="K11" s="61">
        <f t="shared" si="3"/>
        <v>13</v>
      </c>
      <c r="L11" s="60">
        <f>VLOOKUP($A11,'Return Data'!$B$7:$R$2292,9,0)</f>
        <v>6.4969999999999999</v>
      </c>
      <c r="M11" s="61">
        <f t="shared" si="4"/>
        <v>14</v>
      </c>
      <c r="N11" s="60">
        <f>VLOOKUP($A11,'Return Data'!$B$7:$R$2292,10,0)</f>
        <v>7.0772000000000004</v>
      </c>
      <c r="O11" s="61">
        <f t="shared" si="5"/>
        <v>7</v>
      </c>
      <c r="P11" s="60">
        <f>VLOOKUP($A11,'Return Data'!$B$7:$R$2292,11,0)</f>
        <v>5.5373999999999999</v>
      </c>
      <c r="Q11" s="61">
        <f t="shared" si="6"/>
        <v>17</v>
      </c>
      <c r="R11" s="60">
        <f>VLOOKUP($A11,'Return Data'!$B$7:$R$2292,12,0)</f>
        <v>4.7690000000000001</v>
      </c>
      <c r="S11" s="61">
        <f t="shared" si="7"/>
        <v>19</v>
      </c>
      <c r="T11" s="60">
        <f>VLOOKUP($A11,'Return Data'!$B$7:$R$2292,13,0)</f>
        <v>4.4505999999999997</v>
      </c>
      <c r="U11" s="61">
        <f t="shared" si="8"/>
        <v>19</v>
      </c>
      <c r="V11" s="60">
        <f>VLOOKUP($A11,'Return Data'!$B$7:$R$2292,17,0)</f>
        <v>4.0250000000000004</v>
      </c>
      <c r="W11" s="61">
        <f t="shared" si="9"/>
        <v>21</v>
      </c>
      <c r="X11" s="60">
        <f>VLOOKUP($A11,'Return Data'!$B$7:$R$2292,14,0)</f>
        <v>4.7826000000000004</v>
      </c>
      <c r="Y11" s="61">
        <f t="shared" si="10"/>
        <v>20</v>
      </c>
      <c r="Z11" s="60">
        <f>VLOOKUP($A11,'Return Data'!$B$7:$R$2292,16,0)</f>
        <v>7.2168000000000001</v>
      </c>
      <c r="AA11" s="62">
        <f t="shared" si="11"/>
        <v>12</v>
      </c>
    </row>
    <row r="12" spans="1:27" x14ac:dyDescent="0.3">
      <c r="A12" s="58" t="s">
        <v>948</v>
      </c>
      <c r="B12" s="59">
        <f>VLOOKUP($A12,'Return Data'!$B$7:$R$2292,3,0)</f>
        <v>44942</v>
      </c>
      <c r="C12" s="60">
        <f>VLOOKUP($A12,'Return Data'!$B$7:$R$2292,4,0)</f>
        <v>17.066099999999999</v>
      </c>
      <c r="D12" s="60">
        <f>VLOOKUP($A12,'Return Data'!$B$7:$R$2292,5,0)</f>
        <v>5.6345999999999998</v>
      </c>
      <c r="E12" s="61">
        <f t="shared" si="0"/>
        <v>8</v>
      </c>
      <c r="F12" s="60">
        <f>VLOOKUP($A12,'Return Data'!$B$7:$R$2292,6,0)</f>
        <v>5.6345999999999998</v>
      </c>
      <c r="G12" s="61">
        <f t="shared" si="1"/>
        <v>8</v>
      </c>
      <c r="H12" s="60">
        <f>VLOOKUP($A12,'Return Data'!$B$7:$R$2292,7,0)</f>
        <v>5.8116000000000003</v>
      </c>
      <c r="I12" s="61">
        <f t="shared" si="2"/>
        <v>14</v>
      </c>
      <c r="J12" s="60">
        <f>VLOOKUP($A12,'Return Data'!$B$7:$R$2292,8,0)</f>
        <v>5.8487999999999998</v>
      </c>
      <c r="K12" s="61">
        <f t="shared" si="3"/>
        <v>19</v>
      </c>
      <c r="L12" s="60">
        <f>VLOOKUP($A12,'Return Data'!$B$7:$R$2292,9,0)</f>
        <v>6.6467000000000001</v>
      </c>
      <c r="M12" s="61">
        <f t="shared" si="4"/>
        <v>7</v>
      </c>
      <c r="N12" s="60">
        <f>VLOOKUP($A12,'Return Data'!$B$7:$R$2292,10,0)</f>
        <v>6.8936999999999999</v>
      </c>
      <c r="O12" s="61">
        <f t="shared" si="5"/>
        <v>14</v>
      </c>
      <c r="P12" s="60">
        <f>VLOOKUP($A12,'Return Data'!$B$7:$R$2292,11,0)</f>
        <v>5.5495999999999999</v>
      </c>
      <c r="Q12" s="61">
        <f t="shared" si="6"/>
        <v>16</v>
      </c>
      <c r="R12" s="60">
        <f>VLOOKUP($A12,'Return Data'!$B$7:$R$2292,12,0)</f>
        <v>4.8320999999999996</v>
      </c>
      <c r="S12" s="61">
        <f t="shared" si="7"/>
        <v>16</v>
      </c>
      <c r="T12" s="60">
        <f>VLOOKUP($A12,'Return Data'!$B$7:$R$2292,13,0)</f>
        <v>4.5602</v>
      </c>
      <c r="U12" s="61">
        <f t="shared" si="8"/>
        <v>15</v>
      </c>
      <c r="V12" s="60">
        <f>VLOOKUP($A12,'Return Data'!$B$7:$R$2292,17,0)</f>
        <v>4.2758000000000003</v>
      </c>
      <c r="W12" s="61">
        <f t="shared" si="9"/>
        <v>15</v>
      </c>
      <c r="X12" s="60">
        <f>VLOOKUP($A12,'Return Data'!$B$7:$R$2292,14,0)</f>
        <v>5.0448000000000004</v>
      </c>
      <c r="Y12" s="61">
        <f t="shared" si="10"/>
        <v>18</v>
      </c>
      <c r="Z12" s="60">
        <f>VLOOKUP($A12,'Return Data'!$B$7:$R$2292,16,0)</f>
        <v>7.0366999999999997</v>
      </c>
      <c r="AA12" s="62">
        <f t="shared" si="11"/>
        <v>14</v>
      </c>
    </row>
    <row r="13" spans="1:27" x14ac:dyDescent="0.3">
      <c r="A13" s="58" t="s">
        <v>955</v>
      </c>
      <c r="B13" s="59">
        <f>VLOOKUP($A13,'Return Data'!$B$7:$R$2292,3,0)</f>
        <v>44942</v>
      </c>
      <c r="C13" s="60">
        <f>VLOOKUP($A13,'Return Data'!$B$7:$R$2292,4,0)</f>
        <v>51.762099999999997</v>
      </c>
      <c r="D13" s="60">
        <f>VLOOKUP($A13,'Return Data'!$B$7:$R$2292,5,0)</f>
        <v>6.5378999999999996</v>
      </c>
      <c r="E13" s="61">
        <f t="shared" si="0"/>
        <v>1</v>
      </c>
      <c r="F13" s="60">
        <f>VLOOKUP($A13,'Return Data'!$B$7:$R$2292,6,0)</f>
        <v>6.5378999999999996</v>
      </c>
      <c r="G13" s="61">
        <f t="shared" si="1"/>
        <v>1</v>
      </c>
      <c r="H13" s="60">
        <f>VLOOKUP($A13,'Return Data'!$B$7:$R$2292,7,0)</f>
        <v>6.8994</v>
      </c>
      <c r="I13" s="61">
        <f t="shared" si="2"/>
        <v>1</v>
      </c>
      <c r="J13" s="60">
        <f>VLOOKUP($A13,'Return Data'!$B$7:$R$2292,8,0)</f>
        <v>6.7060000000000004</v>
      </c>
      <c r="K13" s="61">
        <f t="shared" si="3"/>
        <v>1</v>
      </c>
      <c r="L13" s="60">
        <f>VLOOKUP($A13,'Return Data'!$B$7:$R$2292,9,0)</f>
        <v>6.5670000000000002</v>
      </c>
      <c r="M13" s="61">
        <f t="shared" si="4"/>
        <v>11</v>
      </c>
      <c r="N13" s="60">
        <f>VLOOKUP($A13,'Return Data'!$B$7:$R$2292,10,0)</f>
        <v>7.0542999999999996</v>
      </c>
      <c r="O13" s="61">
        <f t="shared" si="5"/>
        <v>10</v>
      </c>
      <c r="P13" s="60">
        <f>VLOOKUP($A13,'Return Data'!$B$7:$R$2292,11,0)</f>
        <v>6.3731</v>
      </c>
      <c r="Q13" s="61">
        <f t="shared" si="6"/>
        <v>2</v>
      </c>
      <c r="R13" s="60">
        <f>VLOOKUP($A13,'Return Data'!$B$7:$R$2292,12,0)</f>
        <v>5.2571000000000003</v>
      </c>
      <c r="S13" s="61">
        <f t="shared" si="7"/>
        <v>5</v>
      </c>
      <c r="T13" s="60">
        <f>VLOOKUP($A13,'Return Data'!$B$7:$R$2292,13,0)</f>
        <v>4.8780000000000001</v>
      </c>
      <c r="U13" s="61">
        <f t="shared" si="8"/>
        <v>5</v>
      </c>
      <c r="V13" s="60">
        <f>VLOOKUP($A13,'Return Data'!$B$7:$R$2292,17,0)</f>
        <v>4.5994000000000002</v>
      </c>
      <c r="W13" s="61">
        <f t="shared" si="9"/>
        <v>4</v>
      </c>
      <c r="X13" s="60">
        <f>VLOOKUP($A13,'Return Data'!$B$7:$R$2292,14,0)</f>
        <v>5.9328000000000003</v>
      </c>
      <c r="Y13" s="61">
        <f t="shared" si="10"/>
        <v>4</v>
      </c>
      <c r="Z13" s="60">
        <f>VLOOKUP($A13,'Return Data'!$B$7:$R$2292,16,0)</f>
        <v>7.6623999999999999</v>
      </c>
      <c r="AA13" s="62">
        <f t="shared" si="11"/>
        <v>5</v>
      </c>
    </row>
    <row r="14" spans="1:27" x14ac:dyDescent="0.3">
      <c r="A14" s="58" t="s">
        <v>956</v>
      </c>
      <c r="B14" s="59">
        <f>VLOOKUP($A14,'Return Data'!$B$7:$R$2292,3,0)</f>
        <v>44942</v>
      </c>
      <c r="C14" s="60">
        <f>VLOOKUP($A14,'Return Data'!$B$7:$R$2292,4,0)</f>
        <v>24.769400000000001</v>
      </c>
      <c r="D14" s="60">
        <f>VLOOKUP($A14,'Return Data'!$B$7:$R$2292,5,0)</f>
        <v>5.5530999999999997</v>
      </c>
      <c r="E14" s="61">
        <f t="shared" si="0"/>
        <v>10</v>
      </c>
      <c r="F14" s="60">
        <f>VLOOKUP($A14,'Return Data'!$B$7:$R$2292,6,0)</f>
        <v>5.5530999999999997</v>
      </c>
      <c r="G14" s="61">
        <f t="shared" si="1"/>
        <v>10</v>
      </c>
      <c r="H14" s="60">
        <f>VLOOKUP($A14,'Return Data'!$B$7:$R$2292,7,0)</f>
        <v>6.1963999999999997</v>
      </c>
      <c r="I14" s="61">
        <f t="shared" si="2"/>
        <v>8</v>
      </c>
      <c r="J14" s="60">
        <f>VLOOKUP($A14,'Return Data'!$B$7:$R$2292,8,0)</f>
        <v>6.2461000000000002</v>
      </c>
      <c r="K14" s="61">
        <f t="shared" si="3"/>
        <v>9</v>
      </c>
      <c r="L14" s="60">
        <f>VLOOKUP($A14,'Return Data'!$B$7:$R$2292,9,0)</f>
        <v>6.5629999999999997</v>
      </c>
      <c r="M14" s="61">
        <f t="shared" si="4"/>
        <v>12</v>
      </c>
      <c r="N14" s="60">
        <f>VLOOKUP($A14,'Return Data'!$B$7:$R$2292,10,0)</f>
        <v>7.1492000000000004</v>
      </c>
      <c r="O14" s="61">
        <f t="shared" si="5"/>
        <v>5</v>
      </c>
      <c r="P14" s="60">
        <f>VLOOKUP($A14,'Return Data'!$B$7:$R$2292,11,0)</f>
        <v>5.7538999999999998</v>
      </c>
      <c r="Q14" s="61">
        <f t="shared" si="6"/>
        <v>13</v>
      </c>
      <c r="R14" s="60">
        <f>VLOOKUP($A14,'Return Data'!$B$7:$R$2292,12,0)</f>
        <v>4.9555999999999996</v>
      </c>
      <c r="S14" s="61">
        <f t="shared" si="7"/>
        <v>13</v>
      </c>
      <c r="T14" s="60">
        <f>VLOOKUP($A14,'Return Data'!$B$7:$R$2292,13,0)</f>
        <v>4.6999000000000004</v>
      </c>
      <c r="U14" s="61">
        <f t="shared" si="8"/>
        <v>12</v>
      </c>
      <c r="V14" s="60">
        <f>VLOOKUP($A14,'Return Data'!$B$7:$R$2292,17,0)</f>
        <v>4.5030999999999999</v>
      </c>
      <c r="W14" s="61">
        <f t="shared" si="9"/>
        <v>8</v>
      </c>
      <c r="X14" s="60">
        <f>VLOOKUP($A14,'Return Data'!$B$7:$R$2292,14,0)</f>
        <v>5.3396999999999997</v>
      </c>
      <c r="Y14" s="61">
        <f t="shared" si="10"/>
        <v>11</v>
      </c>
      <c r="Z14" s="60">
        <f>VLOOKUP($A14,'Return Data'!$B$7:$R$2292,16,0)</f>
        <v>7.5090000000000003</v>
      </c>
      <c r="AA14" s="62">
        <f t="shared" si="11"/>
        <v>8</v>
      </c>
    </row>
    <row r="15" spans="1:27" x14ac:dyDescent="0.3">
      <c r="A15" s="58" t="s">
        <v>958</v>
      </c>
      <c r="B15" s="59">
        <f>VLOOKUP($A15,'Return Data'!$B$7:$R$2292,3,0)</f>
        <v>44942</v>
      </c>
      <c r="C15" s="60">
        <f>VLOOKUP($A15,'Return Data'!$B$7:$R$2292,4,0)</f>
        <v>455.56099999999998</v>
      </c>
      <c r="D15" s="60">
        <f>VLOOKUP($A15,'Return Data'!$B$7:$R$2292,5,0)</f>
        <v>3.5236999999999998</v>
      </c>
      <c r="E15" s="61">
        <f t="shared" si="0"/>
        <v>20</v>
      </c>
      <c r="F15" s="60">
        <f>VLOOKUP($A15,'Return Data'!$B$7:$R$2292,6,0)</f>
        <v>3.5236999999999998</v>
      </c>
      <c r="G15" s="61">
        <f t="shared" si="1"/>
        <v>20</v>
      </c>
      <c r="H15" s="60">
        <f>VLOOKUP($A15,'Return Data'!$B$7:$R$2292,7,0)</f>
        <v>4.6913</v>
      </c>
      <c r="I15" s="61">
        <f t="shared" si="2"/>
        <v>20</v>
      </c>
      <c r="J15" s="60">
        <f>VLOOKUP($A15,'Return Data'!$B$7:$R$2292,8,0)</f>
        <v>6.2346000000000004</v>
      </c>
      <c r="K15" s="61">
        <f t="shared" si="3"/>
        <v>10</v>
      </c>
      <c r="L15" s="60">
        <f>VLOOKUP($A15,'Return Data'!$B$7:$R$2292,9,0)</f>
        <v>5.9550000000000001</v>
      </c>
      <c r="M15" s="61">
        <f t="shared" si="4"/>
        <v>21</v>
      </c>
      <c r="N15" s="60">
        <f>VLOOKUP($A15,'Return Data'!$B$7:$R$2292,10,0)</f>
        <v>6.7610000000000001</v>
      </c>
      <c r="O15" s="61">
        <f t="shared" si="5"/>
        <v>17</v>
      </c>
      <c r="P15" s="60">
        <f>VLOOKUP($A15,'Return Data'!$B$7:$R$2292,11,0)</f>
        <v>7.3624999999999998</v>
      </c>
      <c r="Q15" s="61">
        <f t="shared" si="6"/>
        <v>1</v>
      </c>
      <c r="R15" s="60">
        <f>VLOOKUP($A15,'Return Data'!$B$7:$R$2292,12,0)</f>
        <v>5.3868999999999998</v>
      </c>
      <c r="S15" s="61">
        <f t="shared" si="7"/>
        <v>2</v>
      </c>
      <c r="T15" s="60">
        <f>VLOOKUP($A15,'Return Data'!$B$7:$R$2292,13,0)</f>
        <v>4.7937000000000003</v>
      </c>
      <c r="U15" s="61">
        <f t="shared" si="8"/>
        <v>6</v>
      </c>
      <c r="V15" s="60">
        <f>VLOOKUP($A15,'Return Data'!$B$7:$R$2292,17,0)</f>
        <v>4.3254000000000001</v>
      </c>
      <c r="W15" s="61">
        <f t="shared" si="9"/>
        <v>12</v>
      </c>
      <c r="X15" s="60">
        <f>VLOOKUP($A15,'Return Data'!$B$7:$R$2292,14,0)</f>
        <v>5.6886000000000001</v>
      </c>
      <c r="Y15" s="61">
        <f t="shared" si="10"/>
        <v>7</v>
      </c>
      <c r="Z15" s="60">
        <f>VLOOKUP($A15,'Return Data'!$B$7:$R$2292,16,0)</f>
        <v>7.7862</v>
      </c>
      <c r="AA15" s="62">
        <f t="shared" si="11"/>
        <v>3</v>
      </c>
    </row>
    <row r="16" spans="1:27" x14ac:dyDescent="0.3">
      <c r="A16" s="58" t="s">
        <v>959</v>
      </c>
      <c r="B16" s="59">
        <f>VLOOKUP($A16,'Return Data'!$B$7:$R$2292,3,0)</f>
        <v>44942</v>
      </c>
      <c r="C16" s="60">
        <f>VLOOKUP($A16,'Return Data'!$B$7:$R$2292,4,0)</f>
        <v>32.999200000000002</v>
      </c>
      <c r="D16" s="60">
        <f>VLOOKUP($A16,'Return Data'!$B$7:$R$2292,5,0)</f>
        <v>4.3521999999999998</v>
      </c>
      <c r="E16" s="61">
        <f t="shared" si="0"/>
        <v>19</v>
      </c>
      <c r="F16" s="60">
        <f>VLOOKUP($A16,'Return Data'!$B$7:$R$2292,6,0)</f>
        <v>4.3521999999999998</v>
      </c>
      <c r="G16" s="61">
        <f t="shared" si="1"/>
        <v>19</v>
      </c>
      <c r="H16" s="60">
        <f>VLOOKUP($A16,'Return Data'!$B$7:$R$2292,7,0)</f>
        <v>6.6449999999999996</v>
      </c>
      <c r="I16" s="61">
        <f t="shared" si="2"/>
        <v>2</v>
      </c>
      <c r="J16" s="60">
        <f>VLOOKUP($A16,'Return Data'!$B$7:$R$2292,8,0)</f>
        <v>6.6295999999999999</v>
      </c>
      <c r="K16" s="61">
        <f t="shared" si="3"/>
        <v>4</v>
      </c>
      <c r="L16" s="60">
        <f>VLOOKUP($A16,'Return Data'!$B$7:$R$2292,9,0)</f>
        <v>6.7138</v>
      </c>
      <c r="M16" s="61">
        <f t="shared" si="4"/>
        <v>4</v>
      </c>
      <c r="N16" s="60">
        <f>VLOOKUP($A16,'Return Data'!$B$7:$R$2292,10,0)</f>
        <v>7.258</v>
      </c>
      <c r="O16" s="61">
        <f t="shared" si="5"/>
        <v>2</v>
      </c>
      <c r="P16" s="60">
        <f>VLOOKUP($A16,'Return Data'!$B$7:$R$2292,11,0)</f>
        <v>5.6646000000000001</v>
      </c>
      <c r="Q16" s="61">
        <f t="shared" si="6"/>
        <v>14</v>
      </c>
      <c r="R16" s="60">
        <f>VLOOKUP($A16,'Return Data'!$B$7:$R$2292,12,0)</f>
        <v>4.8284000000000002</v>
      </c>
      <c r="S16" s="61">
        <f t="shared" si="7"/>
        <v>17</v>
      </c>
      <c r="T16" s="60">
        <f>VLOOKUP($A16,'Return Data'!$B$7:$R$2292,13,0)</f>
        <v>4.4386000000000001</v>
      </c>
      <c r="U16" s="61">
        <f t="shared" si="8"/>
        <v>20</v>
      </c>
      <c r="V16" s="60">
        <f>VLOOKUP($A16,'Return Data'!$B$7:$R$2292,17,0)</f>
        <v>4.1722000000000001</v>
      </c>
      <c r="W16" s="61">
        <f t="shared" si="9"/>
        <v>18</v>
      </c>
      <c r="X16" s="60">
        <f>VLOOKUP($A16,'Return Data'!$B$7:$R$2292,14,0)</f>
        <v>5.0476000000000001</v>
      </c>
      <c r="Y16" s="61">
        <f t="shared" si="10"/>
        <v>17</v>
      </c>
      <c r="Z16" s="60">
        <f>VLOOKUP($A16,'Return Data'!$B$7:$R$2292,16,0)</f>
        <v>7.4974999999999996</v>
      </c>
      <c r="AA16" s="62">
        <f t="shared" si="11"/>
        <v>10</v>
      </c>
    </row>
    <row r="17" spans="1:27" x14ac:dyDescent="0.3">
      <c r="A17" s="58" t="s">
        <v>962</v>
      </c>
      <c r="B17" s="59">
        <f>VLOOKUP($A17,'Return Data'!$B$7:$R$2292,3,0)</f>
        <v>44942</v>
      </c>
      <c r="C17" s="60">
        <f>VLOOKUP($A17,'Return Data'!$B$7:$R$2292,4,0)</f>
        <v>3287.7813000000001</v>
      </c>
      <c r="D17" s="60">
        <f>VLOOKUP($A17,'Return Data'!$B$7:$R$2292,5,0)</f>
        <v>4.7149000000000001</v>
      </c>
      <c r="E17" s="61">
        <f t="shared" si="0"/>
        <v>17</v>
      </c>
      <c r="F17" s="60">
        <f>VLOOKUP($A17,'Return Data'!$B$7:$R$2292,6,0)</f>
        <v>4.7149000000000001</v>
      </c>
      <c r="G17" s="61">
        <f t="shared" si="1"/>
        <v>17</v>
      </c>
      <c r="H17" s="60">
        <f>VLOOKUP($A17,'Return Data'!$B$7:$R$2292,7,0)</f>
        <v>6.5071000000000003</v>
      </c>
      <c r="I17" s="61">
        <f t="shared" si="2"/>
        <v>4</v>
      </c>
      <c r="J17" s="60">
        <f>VLOOKUP($A17,'Return Data'!$B$7:$R$2292,8,0)</f>
        <v>6.6978999999999997</v>
      </c>
      <c r="K17" s="61">
        <f t="shared" si="3"/>
        <v>3</v>
      </c>
      <c r="L17" s="60">
        <f>VLOOKUP($A17,'Return Data'!$B$7:$R$2292,9,0)</f>
        <v>6.6276000000000002</v>
      </c>
      <c r="M17" s="61">
        <f t="shared" si="4"/>
        <v>9</v>
      </c>
      <c r="N17" s="60">
        <f>VLOOKUP($A17,'Return Data'!$B$7:$R$2292,10,0)</f>
        <v>6.9866000000000001</v>
      </c>
      <c r="O17" s="61">
        <f t="shared" si="5"/>
        <v>12</v>
      </c>
      <c r="P17" s="60">
        <f>VLOOKUP($A17,'Return Data'!$B$7:$R$2292,11,0)</f>
        <v>5.4591000000000003</v>
      </c>
      <c r="Q17" s="61">
        <f t="shared" si="6"/>
        <v>19</v>
      </c>
      <c r="R17" s="60">
        <f>VLOOKUP($A17,'Return Data'!$B$7:$R$2292,12,0)</f>
        <v>4.7431999999999999</v>
      </c>
      <c r="S17" s="61">
        <f t="shared" si="7"/>
        <v>20</v>
      </c>
      <c r="T17" s="60">
        <f>VLOOKUP($A17,'Return Data'!$B$7:$R$2292,13,0)</f>
        <v>4.4650999999999996</v>
      </c>
      <c r="U17" s="61">
        <f t="shared" si="8"/>
        <v>18</v>
      </c>
      <c r="V17" s="60">
        <f>VLOOKUP($A17,'Return Data'!$B$7:$R$2292,17,0)</f>
        <v>4.2309000000000001</v>
      </c>
      <c r="W17" s="61">
        <f t="shared" si="9"/>
        <v>17</v>
      </c>
      <c r="X17" s="60">
        <f>VLOOKUP($A17,'Return Data'!$B$7:$R$2292,14,0)</f>
        <v>5.1734</v>
      </c>
      <c r="Y17" s="61">
        <f t="shared" si="10"/>
        <v>16</v>
      </c>
      <c r="Z17" s="60">
        <f>VLOOKUP($A17,'Return Data'!$B$7:$R$2292,16,0)</f>
        <v>7.5044000000000004</v>
      </c>
      <c r="AA17" s="62">
        <f t="shared" si="11"/>
        <v>9</v>
      </c>
    </row>
    <row r="18" spans="1:27" x14ac:dyDescent="0.3">
      <c r="A18" s="58" t="s">
        <v>964</v>
      </c>
      <c r="B18" s="59">
        <f>VLOOKUP($A18,'Return Data'!$B$7:$R$2292,3,0)</f>
        <v>44942</v>
      </c>
      <c r="C18" s="60">
        <f>VLOOKUP($A18,'Return Data'!$B$7:$R$2292,4,0)</f>
        <v>31.763500000000001</v>
      </c>
      <c r="D18" s="60">
        <f>VLOOKUP($A18,'Return Data'!$B$7:$R$2292,5,0)</f>
        <v>5.0198999999999998</v>
      </c>
      <c r="E18" s="61">
        <f t="shared" si="0"/>
        <v>15</v>
      </c>
      <c r="F18" s="60">
        <f>VLOOKUP($A18,'Return Data'!$B$7:$R$2292,6,0)</f>
        <v>5.0198999999999998</v>
      </c>
      <c r="G18" s="61">
        <f t="shared" si="1"/>
        <v>15</v>
      </c>
      <c r="H18" s="60">
        <f>VLOOKUP($A18,'Return Data'!$B$7:$R$2292,7,0)</f>
        <v>5.9165000000000001</v>
      </c>
      <c r="I18" s="61">
        <f t="shared" si="2"/>
        <v>12</v>
      </c>
      <c r="J18" s="60">
        <f>VLOOKUP($A18,'Return Data'!$B$7:$R$2292,8,0)</f>
        <v>6.0221</v>
      </c>
      <c r="K18" s="61">
        <f t="shared" si="3"/>
        <v>17</v>
      </c>
      <c r="L18" s="60">
        <f>VLOOKUP($A18,'Return Data'!$B$7:$R$2292,9,0)</f>
        <v>6.6616</v>
      </c>
      <c r="M18" s="61">
        <f t="shared" si="4"/>
        <v>6</v>
      </c>
      <c r="N18" s="60">
        <f>VLOOKUP($A18,'Return Data'!$B$7:$R$2292,10,0)</f>
        <v>6.6295000000000002</v>
      </c>
      <c r="O18" s="61">
        <f t="shared" si="5"/>
        <v>19</v>
      </c>
      <c r="P18" s="60">
        <f>VLOOKUP($A18,'Return Data'!$B$7:$R$2292,11,0)</f>
        <v>5.4687999999999999</v>
      </c>
      <c r="Q18" s="61">
        <f t="shared" si="6"/>
        <v>18</v>
      </c>
      <c r="R18" s="60">
        <f>VLOOKUP($A18,'Return Data'!$B$7:$R$2292,12,0)</f>
        <v>4.8742999999999999</v>
      </c>
      <c r="S18" s="61">
        <f t="shared" si="7"/>
        <v>14</v>
      </c>
      <c r="T18" s="60">
        <f>VLOOKUP($A18,'Return Data'!$B$7:$R$2292,13,0)</f>
        <v>4.6604000000000001</v>
      </c>
      <c r="U18" s="61">
        <f t="shared" si="8"/>
        <v>13</v>
      </c>
      <c r="V18" s="60">
        <f>VLOOKUP($A18,'Return Data'!$B$7:$R$2292,17,0)</f>
        <v>4.1542000000000003</v>
      </c>
      <c r="W18" s="61">
        <f t="shared" si="9"/>
        <v>19</v>
      </c>
      <c r="X18" s="60">
        <f>VLOOKUP($A18,'Return Data'!$B$7:$R$2292,14,0)</f>
        <v>11.1447</v>
      </c>
      <c r="Y18" s="61">
        <f t="shared" si="10"/>
        <v>1</v>
      </c>
      <c r="Z18" s="60">
        <f>VLOOKUP($A18,'Return Data'!$B$7:$R$2292,16,0)</f>
        <v>6.8765999999999998</v>
      </c>
      <c r="AA18" s="62">
        <f t="shared" si="11"/>
        <v>17</v>
      </c>
    </row>
    <row r="19" spans="1:27" x14ac:dyDescent="0.3">
      <c r="A19" s="58" t="s">
        <v>966</v>
      </c>
      <c r="B19" s="59">
        <f>VLOOKUP($A19,'Return Data'!$B$7:$R$2292,3,0)</f>
        <v>44942</v>
      </c>
      <c r="C19" s="60">
        <f>VLOOKUP($A19,'Return Data'!$B$7:$R$2292,4,0)</f>
        <v>3013.2811999999999</v>
      </c>
      <c r="D19" s="60">
        <f>VLOOKUP($A19,'Return Data'!$B$7:$R$2292,5,0)</f>
        <v>4.8661000000000003</v>
      </c>
      <c r="E19" s="61">
        <f t="shared" si="0"/>
        <v>16</v>
      </c>
      <c r="F19" s="60">
        <f>VLOOKUP($A19,'Return Data'!$B$7:$R$2292,6,0)</f>
        <v>4.8661000000000003</v>
      </c>
      <c r="G19" s="61">
        <f t="shared" si="1"/>
        <v>16</v>
      </c>
      <c r="H19" s="60">
        <f>VLOOKUP($A19,'Return Data'!$B$7:$R$2292,7,0)</f>
        <v>5.4451000000000001</v>
      </c>
      <c r="I19" s="61">
        <f t="shared" si="2"/>
        <v>18</v>
      </c>
      <c r="J19" s="60">
        <f>VLOOKUP($A19,'Return Data'!$B$7:$R$2292,8,0)</f>
        <v>6.0378999999999996</v>
      </c>
      <c r="K19" s="61">
        <f t="shared" si="3"/>
        <v>16</v>
      </c>
      <c r="L19" s="60">
        <f>VLOOKUP($A19,'Return Data'!$B$7:$R$2292,9,0)</f>
        <v>6.1471</v>
      </c>
      <c r="M19" s="61">
        <f t="shared" si="4"/>
        <v>18</v>
      </c>
      <c r="N19" s="60">
        <f>VLOOKUP($A19,'Return Data'!$B$7:$R$2292,10,0)</f>
        <v>7.0772000000000004</v>
      </c>
      <c r="O19" s="61">
        <f t="shared" si="5"/>
        <v>7</v>
      </c>
      <c r="P19" s="60">
        <f>VLOOKUP($A19,'Return Data'!$B$7:$R$2292,11,0)</f>
        <v>6.3213999999999997</v>
      </c>
      <c r="Q19" s="61">
        <f t="shared" si="6"/>
        <v>3</v>
      </c>
      <c r="R19" s="60">
        <f>VLOOKUP($A19,'Return Data'!$B$7:$R$2292,12,0)</f>
        <v>5.1520999999999999</v>
      </c>
      <c r="S19" s="61">
        <f t="shared" si="7"/>
        <v>7</v>
      </c>
      <c r="T19" s="60">
        <f>VLOOKUP($A19,'Return Data'!$B$7:$R$2292,13,0)</f>
        <v>4.7363</v>
      </c>
      <c r="U19" s="61">
        <f t="shared" si="8"/>
        <v>8</v>
      </c>
      <c r="V19" s="60">
        <f>VLOOKUP($A19,'Return Data'!$B$7:$R$2292,17,0)</f>
        <v>4.5723000000000003</v>
      </c>
      <c r="W19" s="61">
        <f t="shared" si="9"/>
        <v>5</v>
      </c>
      <c r="X19" s="60">
        <f>VLOOKUP($A19,'Return Data'!$B$7:$R$2292,14,0)</f>
        <v>5.8284000000000002</v>
      </c>
      <c r="Y19" s="61">
        <f t="shared" si="10"/>
        <v>6</v>
      </c>
      <c r="Z19" s="60">
        <f>VLOOKUP($A19,'Return Data'!$B$7:$R$2292,16,0)</f>
        <v>7.9660000000000002</v>
      </c>
      <c r="AA19" s="62">
        <f t="shared" si="11"/>
        <v>2</v>
      </c>
    </row>
    <row r="20" spans="1:27" x14ac:dyDescent="0.3">
      <c r="A20" s="58" t="s">
        <v>968</v>
      </c>
      <c r="B20" s="59">
        <f>VLOOKUP($A20,'Return Data'!$B$7:$R$2292,3,0)</f>
        <v>44942</v>
      </c>
      <c r="C20" s="60">
        <f>VLOOKUP($A20,'Return Data'!$B$7:$R$2292,4,0)</f>
        <v>35.684100000000001</v>
      </c>
      <c r="D20" s="60">
        <f>VLOOKUP($A20,'Return Data'!$B$7:$R$2292,5,0)</f>
        <v>4.3658000000000001</v>
      </c>
      <c r="E20" s="61">
        <f t="shared" si="0"/>
        <v>18</v>
      </c>
      <c r="F20" s="60">
        <f>VLOOKUP($A20,'Return Data'!$B$7:$R$2292,6,0)</f>
        <v>4.3658000000000001</v>
      </c>
      <c r="G20" s="61">
        <f t="shared" si="1"/>
        <v>18</v>
      </c>
      <c r="H20" s="60">
        <f>VLOOKUP($A20,'Return Data'!$B$7:$R$2292,7,0)</f>
        <v>5.5293000000000001</v>
      </c>
      <c r="I20" s="61">
        <f t="shared" si="2"/>
        <v>17</v>
      </c>
      <c r="J20" s="60">
        <f>VLOOKUP($A20,'Return Data'!$B$7:$R$2292,8,0)</f>
        <v>5.8361000000000001</v>
      </c>
      <c r="K20" s="61">
        <f t="shared" si="3"/>
        <v>20</v>
      </c>
      <c r="L20" s="60">
        <f>VLOOKUP($A20,'Return Data'!$B$7:$R$2292,9,0)</f>
        <v>5.9927000000000001</v>
      </c>
      <c r="M20" s="61">
        <f t="shared" si="4"/>
        <v>20</v>
      </c>
      <c r="N20" s="60">
        <f>VLOOKUP($A20,'Return Data'!$B$7:$R$2292,10,0)</f>
        <v>6.5347999999999997</v>
      </c>
      <c r="O20" s="61">
        <f t="shared" si="5"/>
        <v>20</v>
      </c>
      <c r="P20" s="60">
        <f>VLOOKUP($A20,'Return Data'!$B$7:$R$2292,11,0)</f>
        <v>5.4212999999999996</v>
      </c>
      <c r="Q20" s="61">
        <f t="shared" si="6"/>
        <v>21</v>
      </c>
      <c r="R20" s="60">
        <f>VLOOKUP($A20,'Return Data'!$B$7:$R$2292,12,0)</f>
        <v>4.782</v>
      </c>
      <c r="S20" s="61">
        <f t="shared" si="7"/>
        <v>18</v>
      </c>
      <c r="T20" s="60">
        <f>VLOOKUP($A20,'Return Data'!$B$7:$R$2292,13,0)</f>
        <v>4.4653</v>
      </c>
      <c r="U20" s="61">
        <f t="shared" si="8"/>
        <v>17</v>
      </c>
      <c r="V20" s="60">
        <f>VLOOKUP($A20,'Return Data'!$B$7:$R$2292,17,0)</f>
        <v>4.1303999999999998</v>
      </c>
      <c r="W20" s="61">
        <f t="shared" si="9"/>
        <v>20</v>
      </c>
      <c r="X20" s="60">
        <f>VLOOKUP($A20,'Return Data'!$B$7:$R$2292,14,0)</f>
        <v>5.3978999999999999</v>
      </c>
      <c r="Y20" s="61">
        <f t="shared" si="10"/>
        <v>10</v>
      </c>
      <c r="Z20" s="60">
        <f>VLOOKUP($A20,'Return Data'!$B$7:$R$2292,16,0)</f>
        <v>7.1172000000000004</v>
      </c>
      <c r="AA20" s="62">
        <f t="shared" si="11"/>
        <v>13</v>
      </c>
    </row>
    <row r="21" spans="1:27" x14ac:dyDescent="0.3">
      <c r="A21" s="58" t="s">
        <v>969</v>
      </c>
      <c r="B21" s="59">
        <f>VLOOKUP($A21,'Return Data'!$B$7:$R$2292,3,0)</f>
        <v>44942</v>
      </c>
      <c r="C21" s="60">
        <f>VLOOKUP($A21,'Return Data'!$B$7:$R$2292,4,0)</f>
        <v>1452.9335000000001</v>
      </c>
      <c r="D21" s="60">
        <f>VLOOKUP($A21,'Return Data'!$B$7:$R$2292,5,0)</f>
        <v>5.2568999999999999</v>
      </c>
      <c r="E21" s="61">
        <f t="shared" si="0"/>
        <v>13</v>
      </c>
      <c r="F21" s="60">
        <f>VLOOKUP($A21,'Return Data'!$B$7:$R$2292,6,0)</f>
        <v>5.2568999999999999</v>
      </c>
      <c r="G21" s="61">
        <f t="shared" si="1"/>
        <v>13</v>
      </c>
      <c r="H21" s="60">
        <f>VLOOKUP($A21,'Return Data'!$B$7:$R$2292,7,0)</f>
        <v>6.1268000000000002</v>
      </c>
      <c r="I21" s="61">
        <f t="shared" si="2"/>
        <v>9</v>
      </c>
      <c r="J21" s="60">
        <f>VLOOKUP($A21,'Return Data'!$B$7:$R$2292,8,0)</f>
        <v>6.2226999999999997</v>
      </c>
      <c r="K21" s="61">
        <f t="shared" si="3"/>
        <v>11</v>
      </c>
      <c r="L21" s="60">
        <f>VLOOKUP($A21,'Return Data'!$B$7:$R$2292,9,0)</f>
        <v>6.6401000000000003</v>
      </c>
      <c r="M21" s="61">
        <f t="shared" si="4"/>
        <v>8</v>
      </c>
      <c r="N21" s="60">
        <f>VLOOKUP($A21,'Return Data'!$B$7:$R$2292,10,0)</f>
        <v>7.0290999999999997</v>
      </c>
      <c r="O21" s="61">
        <f t="shared" si="5"/>
        <v>11</v>
      </c>
      <c r="P21" s="60">
        <f>VLOOKUP($A21,'Return Data'!$B$7:$R$2292,11,0)</f>
        <v>5.8567</v>
      </c>
      <c r="Q21" s="61">
        <f t="shared" si="6"/>
        <v>10</v>
      </c>
      <c r="R21" s="60">
        <f>VLOOKUP($A21,'Return Data'!$B$7:$R$2292,12,0)</f>
        <v>5.0491999999999999</v>
      </c>
      <c r="S21" s="61">
        <f t="shared" si="7"/>
        <v>11</v>
      </c>
      <c r="T21" s="60">
        <f>VLOOKUP($A21,'Return Data'!$B$7:$R$2292,13,0)</f>
        <v>4.6542000000000003</v>
      </c>
      <c r="U21" s="61">
        <f t="shared" si="8"/>
        <v>14</v>
      </c>
      <c r="V21" s="60">
        <f>VLOOKUP($A21,'Return Data'!$B$7:$R$2292,17,0)</f>
        <v>4.4027000000000003</v>
      </c>
      <c r="W21" s="61">
        <f t="shared" si="9"/>
        <v>11</v>
      </c>
      <c r="X21" s="60">
        <f>VLOOKUP($A21,'Return Data'!$B$7:$R$2292,14,0)</f>
        <v>5.2314999999999996</v>
      </c>
      <c r="Y21" s="61">
        <f t="shared" si="10"/>
        <v>13</v>
      </c>
      <c r="Z21" s="60">
        <f>VLOOKUP($A21,'Return Data'!$B$7:$R$2292,16,0)</f>
        <v>6.5133000000000001</v>
      </c>
      <c r="AA21" s="62">
        <f t="shared" si="11"/>
        <v>19</v>
      </c>
    </row>
    <row r="22" spans="1:27" x14ac:dyDescent="0.3">
      <c r="A22" s="58" t="s">
        <v>971</v>
      </c>
      <c r="B22" s="59">
        <f>VLOOKUP($A22,'Return Data'!$B$7:$R$2292,3,0)</f>
        <v>44942</v>
      </c>
      <c r="C22" s="60">
        <f>VLOOKUP($A22,'Return Data'!$B$7:$R$2292,4,0)</f>
        <v>2041.7173</v>
      </c>
      <c r="D22" s="60">
        <f>VLOOKUP($A22,'Return Data'!$B$7:$R$2292,5,0)</f>
        <v>5.1364999999999998</v>
      </c>
      <c r="E22" s="61">
        <f t="shared" si="0"/>
        <v>14</v>
      </c>
      <c r="F22" s="60">
        <f>VLOOKUP($A22,'Return Data'!$B$7:$R$2292,6,0)</f>
        <v>5.1364999999999998</v>
      </c>
      <c r="G22" s="61">
        <f t="shared" si="1"/>
        <v>14</v>
      </c>
      <c r="H22" s="60">
        <f>VLOOKUP($A22,'Return Data'!$B$7:$R$2292,7,0)</f>
        <v>6.1981999999999999</v>
      </c>
      <c r="I22" s="61">
        <f t="shared" si="2"/>
        <v>7</v>
      </c>
      <c r="J22" s="60">
        <f>VLOOKUP($A22,'Return Data'!$B$7:$R$2292,8,0)</f>
        <v>6.4074999999999998</v>
      </c>
      <c r="K22" s="61">
        <f t="shared" si="3"/>
        <v>6</v>
      </c>
      <c r="L22" s="60">
        <f>VLOOKUP($A22,'Return Data'!$B$7:$R$2292,9,0)</f>
        <v>6.3787000000000003</v>
      </c>
      <c r="M22" s="61">
        <f t="shared" si="4"/>
        <v>16</v>
      </c>
      <c r="N22" s="60">
        <f>VLOOKUP($A22,'Return Data'!$B$7:$R$2292,10,0)</f>
        <v>6.7731000000000003</v>
      </c>
      <c r="O22" s="61">
        <f t="shared" si="5"/>
        <v>16</v>
      </c>
      <c r="P22" s="60">
        <f>VLOOKUP($A22,'Return Data'!$B$7:$R$2292,11,0)</f>
        <v>5.8478000000000003</v>
      </c>
      <c r="Q22" s="61">
        <f t="shared" si="6"/>
        <v>12</v>
      </c>
      <c r="R22" s="60">
        <f>VLOOKUP($A22,'Return Data'!$B$7:$R$2292,12,0)</f>
        <v>5.0972999999999997</v>
      </c>
      <c r="S22" s="61">
        <f t="shared" si="7"/>
        <v>9</v>
      </c>
      <c r="T22" s="60">
        <f>VLOOKUP($A22,'Return Data'!$B$7:$R$2292,13,0)</f>
        <v>4.7244000000000002</v>
      </c>
      <c r="U22" s="61">
        <f t="shared" si="8"/>
        <v>9</v>
      </c>
      <c r="V22" s="60">
        <f>VLOOKUP($A22,'Return Data'!$B$7:$R$2292,17,0)</f>
        <v>4.3033999999999999</v>
      </c>
      <c r="W22" s="61">
        <f t="shared" si="9"/>
        <v>13</v>
      </c>
      <c r="X22" s="60">
        <f>VLOOKUP($A22,'Return Data'!$B$7:$R$2292,14,0)</f>
        <v>5.1931000000000003</v>
      </c>
      <c r="Y22" s="61">
        <f t="shared" si="10"/>
        <v>15</v>
      </c>
      <c r="Z22" s="60">
        <f>VLOOKUP($A22,'Return Data'!$B$7:$R$2292,16,0)</f>
        <v>6.8966000000000003</v>
      </c>
      <c r="AA22" s="62">
        <f t="shared" si="11"/>
        <v>16</v>
      </c>
    </row>
    <row r="23" spans="1:27" x14ac:dyDescent="0.3">
      <c r="A23" s="58" t="s">
        <v>974</v>
      </c>
      <c r="B23" s="59">
        <f>VLOOKUP($A23,'Return Data'!$B$7:$R$2292,3,0)</f>
        <v>44942</v>
      </c>
      <c r="C23" s="60">
        <f>VLOOKUP($A23,'Return Data'!$B$7:$R$2292,4,0)</f>
        <v>3293.0446000000002</v>
      </c>
      <c r="D23" s="60">
        <f>VLOOKUP($A23,'Return Data'!$B$7:$R$2292,5,0)</f>
        <v>6.4965000000000002</v>
      </c>
      <c r="E23" s="61">
        <f t="shared" si="0"/>
        <v>3</v>
      </c>
      <c r="F23" s="60">
        <f>VLOOKUP($A23,'Return Data'!$B$7:$R$2292,6,0)</f>
        <v>6.4965000000000002</v>
      </c>
      <c r="G23" s="61">
        <f t="shared" si="1"/>
        <v>3</v>
      </c>
      <c r="H23" s="60">
        <f>VLOOKUP($A23,'Return Data'!$B$7:$R$2292,7,0)</f>
        <v>6.3154000000000003</v>
      </c>
      <c r="I23" s="61">
        <f t="shared" si="2"/>
        <v>5</v>
      </c>
      <c r="J23" s="60">
        <f>VLOOKUP($A23,'Return Data'!$B$7:$R$2292,8,0)</f>
        <v>6.3695000000000004</v>
      </c>
      <c r="K23" s="61">
        <f t="shared" si="3"/>
        <v>8</v>
      </c>
      <c r="L23" s="60">
        <f>VLOOKUP($A23,'Return Data'!$B$7:$R$2292,9,0)</f>
        <v>6.4842000000000004</v>
      </c>
      <c r="M23" s="61">
        <f t="shared" si="4"/>
        <v>15</v>
      </c>
      <c r="N23" s="60">
        <f>VLOOKUP($A23,'Return Data'!$B$7:$R$2292,10,0)</f>
        <v>7.2725999999999997</v>
      </c>
      <c r="O23" s="61">
        <f t="shared" si="5"/>
        <v>1</v>
      </c>
      <c r="P23" s="60">
        <f>VLOOKUP($A23,'Return Data'!$B$7:$R$2292,11,0)</f>
        <v>5.8693999999999997</v>
      </c>
      <c r="Q23" s="61">
        <f t="shared" si="6"/>
        <v>8</v>
      </c>
      <c r="R23" s="60">
        <f>VLOOKUP($A23,'Return Data'!$B$7:$R$2292,12,0)</f>
        <v>5.1844999999999999</v>
      </c>
      <c r="S23" s="61">
        <f t="shared" si="7"/>
        <v>6</v>
      </c>
      <c r="T23" s="60">
        <f>VLOOKUP($A23,'Return Data'!$B$7:$R$2292,13,0)</f>
        <v>4.9122000000000003</v>
      </c>
      <c r="U23" s="61">
        <f t="shared" si="8"/>
        <v>4</v>
      </c>
      <c r="V23" s="60">
        <f>VLOOKUP($A23,'Return Data'!$B$7:$R$2292,17,0)</f>
        <v>4.9425999999999997</v>
      </c>
      <c r="W23" s="61">
        <f t="shared" si="9"/>
        <v>2</v>
      </c>
      <c r="X23" s="60">
        <f>VLOOKUP($A23,'Return Data'!$B$7:$R$2292,14,0)</f>
        <v>5.8533999999999997</v>
      </c>
      <c r="Y23" s="61">
        <f t="shared" si="10"/>
        <v>5</v>
      </c>
      <c r="Z23" s="60">
        <f>VLOOKUP($A23,'Return Data'!$B$7:$R$2292,16,0)</f>
        <v>7.649</v>
      </c>
      <c r="AA23" s="62">
        <f t="shared" si="11"/>
        <v>6</v>
      </c>
    </row>
    <row r="24" spans="1:27" x14ac:dyDescent="0.3">
      <c r="A24" s="58" t="s">
        <v>976</v>
      </c>
      <c r="B24" s="59">
        <f>VLOOKUP($A24,'Return Data'!$B$7:$R$2292,3,0)</f>
        <v>44942</v>
      </c>
      <c r="C24" s="60">
        <f>VLOOKUP($A24,'Return Data'!$B$7:$R$2292,4,0)</f>
        <v>26.593299999999999</v>
      </c>
      <c r="D24" s="60">
        <f>VLOOKUP($A24,'Return Data'!$B$7:$R$2292,5,0)</f>
        <v>5.4467999999999996</v>
      </c>
      <c r="E24" s="61">
        <f t="shared" si="0"/>
        <v>12</v>
      </c>
      <c r="F24" s="60">
        <f>VLOOKUP($A24,'Return Data'!$B$7:$R$2292,6,0)</f>
        <v>5.4467999999999996</v>
      </c>
      <c r="G24" s="61">
        <f t="shared" si="1"/>
        <v>12</v>
      </c>
      <c r="H24" s="60">
        <f>VLOOKUP($A24,'Return Data'!$B$7:$R$2292,7,0)</f>
        <v>6.0068000000000001</v>
      </c>
      <c r="I24" s="61">
        <f t="shared" si="2"/>
        <v>11</v>
      </c>
      <c r="J24" s="60">
        <f>VLOOKUP($A24,'Return Data'!$B$7:$R$2292,8,0)</f>
        <v>6.7034000000000002</v>
      </c>
      <c r="K24" s="61">
        <f t="shared" si="3"/>
        <v>2</v>
      </c>
      <c r="L24" s="60">
        <f>VLOOKUP($A24,'Return Data'!$B$7:$R$2292,9,0)</f>
        <v>6.7595000000000001</v>
      </c>
      <c r="M24" s="61">
        <f t="shared" si="4"/>
        <v>2</v>
      </c>
      <c r="N24" s="60">
        <f>VLOOKUP($A24,'Return Data'!$B$7:$R$2292,10,0)</f>
        <v>7.0769000000000002</v>
      </c>
      <c r="O24" s="61">
        <f t="shared" si="5"/>
        <v>9</v>
      </c>
      <c r="P24" s="60">
        <f>VLOOKUP($A24,'Return Data'!$B$7:$R$2292,11,0)</f>
        <v>6.0090000000000003</v>
      </c>
      <c r="Q24" s="61">
        <f t="shared" si="6"/>
        <v>6</v>
      </c>
      <c r="R24" s="60">
        <f>VLOOKUP($A24,'Return Data'!$B$7:$R$2292,12,0)</f>
        <v>5.3697999999999997</v>
      </c>
      <c r="S24" s="61">
        <f t="shared" si="7"/>
        <v>3</v>
      </c>
      <c r="T24" s="60">
        <f>VLOOKUP($A24,'Return Data'!$B$7:$R$2292,13,0)</f>
        <v>5.0861000000000001</v>
      </c>
      <c r="U24" s="61">
        <f t="shared" si="8"/>
        <v>2</v>
      </c>
      <c r="V24" s="60">
        <f>VLOOKUP($A24,'Return Data'!$B$7:$R$2292,17,0)</f>
        <v>4.5692000000000004</v>
      </c>
      <c r="W24" s="61">
        <f t="shared" si="9"/>
        <v>6</v>
      </c>
      <c r="X24" s="60">
        <f>VLOOKUP($A24,'Return Data'!$B$7:$R$2292,14,0)</f>
        <v>3.97</v>
      </c>
      <c r="Y24" s="61">
        <f t="shared" si="10"/>
        <v>21</v>
      </c>
      <c r="Z24" s="60">
        <f>VLOOKUP($A24,'Return Data'!$B$7:$R$2292,16,0)</f>
        <v>5.6474000000000002</v>
      </c>
      <c r="AA24" s="62">
        <f t="shared" si="11"/>
        <v>20</v>
      </c>
    </row>
    <row r="25" spans="1:27" x14ac:dyDescent="0.3">
      <c r="A25" s="58" t="s">
        <v>977</v>
      </c>
      <c r="B25" s="59">
        <f>VLOOKUP($A25,'Return Data'!$B$7:$R$2292,3,0)</f>
        <v>44942</v>
      </c>
      <c r="C25" s="60">
        <f>VLOOKUP($A25,'Return Data'!$B$7:$R$2292,4,0)</f>
        <v>3020.7134999999998</v>
      </c>
      <c r="D25" s="60">
        <f>VLOOKUP($A25,'Return Data'!$B$7:$R$2292,5,0)</f>
        <v>5.6369999999999996</v>
      </c>
      <c r="E25" s="61">
        <f t="shared" si="0"/>
        <v>7</v>
      </c>
      <c r="F25" s="60">
        <f>VLOOKUP($A25,'Return Data'!$B$7:$R$2292,6,0)</f>
        <v>5.6369999999999996</v>
      </c>
      <c r="G25" s="61">
        <f t="shared" si="1"/>
        <v>7</v>
      </c>
      <c r="H25" s="60">
        <f>VLOOKUP($A25,'Return Data'!$B$7:$R$2292,7,0)</f>
        <v>6.57</v>
      </c>
      <c r="I25" s="61">
        <f t="shared" si="2"/>
        <v>3</v>
      </c>
      <c r="J25" s="60">
        <f>VLOOKUP($A25,'Return Data'!$B$7:$R$2292,8,0)</f>
        <v>6.5201000000000002</v>
      </c>
      <c r="K25" s="61">
        <f t="shared" si="3"/>
        <v>5</v>
      </c>
      <c r="L25" s="60">
        <f>VLOOKUP($A25,'Return Data'!$B$7:$R$2292,9,0)</f>
        <v>6.6936999999999998</v>
      </c>
      <c r="M25" s="61">
        <f t="shared" si="4"/>
        <v>5</v>
      </c>
      <c r="N25" s="60">
        <f>VLOOKUP($A25,'Return Data'!$B$7:$R$2292,10,0)</f>
        <v>7.2527999999999997</v>
      </c>
      <c r="O25" s="61">
        <f t="shared" si="5"/>
        <v>3</v>
      </c>
      <c r="P25" s="60">
        <f>VLOOKUP($A25,'Return Data'!$B$7:$R$2292,11,0)</f>
        <v>5.9062999999999999</v>
      </c>
      <c r="Q25" s="61">
        <f t="shared" si="6"/>
        <v>7</v>
      </c>
      <c r="R25" s="60">
        <f>VLOOKUP($A25,'Return Data'!$B$7:$R$2292,12,0)</f>
        <v>5.0247000000000002</v>
      </c>
      <c r="S25" s="61">
        <f t="shared" si="7"/>
        <v>12</v>
      </c>
      <c r="T25" s="60">
        <f>VLOOKUP($A25,'Return Data'!$B$7:$R$2292,13,0)</f>
        <v>4.7058999999999997</v>
      </c>
      <c r="U25" s="61">
        <f t="shared" si="8"/>
        <v>11</v>
      </c>
      <c r="V25" s="60">
        <f>VLOOKUP($A25,'Return Data'!$B$7:$R$2292,17,0)</f>
        <v>4.2789000000000001</v>
      </c>
      <c r="W25" s="61">
        <f t="shared" si="9"/>
        <v>14</v>
      </c>
      <c r="X25" s="60">
        <f>VLOOKUP($A25,'Return Data'!$B$7:$R$2292,14,0)</f>
        <v>5.2081999999999997</v>
      </c>
      <c r="Y25" s="61">
        <f t="shared" si="10"/>
        <v>14</v>
      </c>
      <c r="Z25" s="60">
        <f>VLOOKUP($A25,'Return Data'!$B$7:$R$2292,16,0)</f>
        <v>7.3940999999999999</v>
      </c>
      <c r="AA25" s="62">
        <f t="shared" si="11"/>
        <v>11</v>
      </c>
    </row>
    <row r="26" spans="1:27" x14ac:dyDescent="0.3">
      <c r="A26" s="58" t="s">
        <v>978</v>
      </c>
      <c r="B26" s="59">
        <f>VLOOKUP($A26,'Return Data'!$B$7:$R$2292,3,0)</f>
        <v>44942</v>
      </c>
      <c r="C26" s="60">
        <f>VLOOKUP($A26,'Return Data'!$B$7:$R$2292,4,0)</f>
        <v>3079.9254000000001</v>
      </c>
      <c r="D26" s="60">
        <f>VLOOKUP($A26,'Return Data'!$B$7:$R$2292,5,0)</f>
        <v>0.88449999999999995</v>
      </c>
      <c r="E26" s="61">
        <f t="shared" si="0"/>
        <v>21</v>
      </c>
      <c r="F26" s="60">
        <f>VLOOKUP($A26,'Return Data'!$B$7:$R$2292,6,0)</f>
        <v>0.88449999999999995</v>
      </c>
      <c r="G26" s="61">
        <f t="shared" si="1"/>
        <v>21</v>
      </c>
      <c r="H26" s="60">
        <f>VLOOKUP($A26,'Return Data'!$B$7:$R$2292,7,0)</f>
        <v>4.5956000000000001</v>
      </c>
      <c r="I26" s="61">
        <f t="shared" si="2"/>
        <v>21</v>
      </c>
      <c r="J26" s="60">
        <f>VLOOKUP($A26,'Return Data'!$B$7:$R$2292,8,0)</f>
        <v>6.0415999999999999</v>
      </c>
      <c r="K26" s="61">
        <f t="shared" si="3"/>
        <v>15</v>
      </c>
      <c r="L26" s="60">
        <f>VLOOKUP($A26,'Return Data'!$B$7:$R$2292,9,0)</f>
        <v>6.7628000000000004</v>
      </c>
      <c r="M26" s="61">
        <f t="shared" si="4"/>
        <v>1</v>
      </c>
      <c r="N26" s="60">
        <f>VLOOKUP($A26,'Return Data'!$B$7:$R$2292,10,0)</f>
        <v>7.1765999999999996</v>
      </c>
      <c r="O26" s="61">
        <f t="shared" si="5"/>
        <v>4</v>
      </c>
      <c r="P26" s="60">
        <f>VLOOKUP($A26,'Return Data'!$B$7:$R$2292,11,0)</f>
        <v>6.0490000000000004</v>
      </c>
      <c r="Q26" s="61">
        <f t="shared" si="6"/>
        <v>5</v>
      </c>
      <c r="R26" s="60">
        <f>VLOOKUP($A26,'Return Data'!$B$7:$R$2292,12,0)</f>
        <v>5.2636000000000003</v>
      </c>
      <c r="S26" s="61">
        <f t="shared" si="7"/>
        <v>4</v>
      </c>
      <c r="T26" s="60">
        <f>VLOOKUP($A26,'Return Data'!$B$7:$R$2292,13,0)</f>
        <v>4.9904999999999999</v>
      </c>
      <c r="U26" s="61">
        <f t="shared" si="8"/>
        <v>3</v>
      </c>
      <c r="V26" s="60">
        <f>VLOOKUP($A26,'Return Data'!$B$7:$R$2292,17,0)</f>
        <v>4.4261999999999997</v>
      </c>
      <c r="W26" s="61">
        <f t="shared" si="9"/>
        <v>10</v>
      </c>
      <c r="X26" s="60">
        <f>VLOOKUP($A26,'Return Data'!$B$7:$R$2292,14,0)</f>
        <v>4.9814999999999996</v>
      </c>
      <c r="Y26" s="61">
        <f t="shared" si="10"/>
        <v>19</v>
      </c>
      <c r="Z26" s="60">
        <f>VLOOKUP($A26,'Return Data'!$B$7:$R$2292,16,0)</f>
        <v>5.3491999999999997</v>
      </c>
      <c r="AA26" s="62">
        <f t="shared" si="11"/>
        <v>21</v>
      </c>
    </row>
    <row r="27" spans="1:27" x14ac:dyDescent="0.3">
      <c r="A27" s="58" t="s">
        <v>980</v>
      </c>
      <c r="B27" s="59">
        <f>VLOOKUP($A27,'Return Data'!$B$7:$R$2292,3,0)</f>
        <v>44942</v>
      </c>
      <c r="C27" s="60">
        <f>VLOOKUP($A27,'Return Data'!$B$7:$R$2292,4,0)</f>
        <v>3365.7107000000001</v>
      </c>
      <c r="D27" s="60">
        <f>VLOOKUP($A27,'Return Data'!$B$7:$R$2292,5,0)</f>
        <v>6.4143999999999997</v>
      </c>
      <c r="E27" s="61">
        <f t="shared" si="0"/>
        <v>4</v>
      </c>
      <c r="F27" s="60">
        <f>VLOOKUP($A27,'Return Data'!$B$7:$R$2292,6,0)</f>
        <v>6.4143999999999997</v>
      </c>
      <c r="G27" s="61">
        <f t="shared" si="1"/>
        <v>4</v>
      </c>
      <c r="H27" s="60">
        <f>VLOOKUP($A27,'Return Data'!$B$7:$R$2292,7,0)</f>
        <v>5.4298000000000002</v>
      </c>
      <c r="I27" s="61">
        <f t="shared" si="2"/>
        <v>19</v>
      </c>
      <c r="J27" s="60">
        <f>VLOOKUP($A27,'Return Data'!$B$7:$R$2292,8,0)</f>
        <v>5.6601999999999997</v>
      </c>
      <c r="K27" s="61">
        <f t="shared" si="3"/>
        <v>21</v>
      </c>
      <c r="L27" s="60">
        <f>VLOOKUP($A27,'Return Data'!$B$7:$R$2292,9,0)</f>
        <v>6.3387000000000002</v>
      </c>
      <c r="M27" s="61">
        <f t="shared" si="4"/>
        <v>17</v>
      </c>
      <c r="N27" s="60">
        <f>VLOOKUP($A27,'Return Data'!$B$7:$R$2292,10,0)</f>
        <v>6.4425999999999997</v>
      </c>
      <c r="O27" s="61">
        <f t="shared" si="5"/>
        <v>21</v>
      </c>
      <c r="P27" s="60">
        <f>VLOOKUP($A27,'Return Data'!$B$7:$R$2292,11,0)</f>
        <v>5.4265999999999996</v>
      </c>
      <c r="Q27" s="61">
        <f t="shared" si="6"/>
        <v>20</v>
      </c>
      <c r="R27" s="60">
        <f>VLOOKUP($A27,'Return Data'!$B$7:$R$2292,12,0)</f>
        <v>4.7396000000000003</v>
      </c>
      <c r="S27" s="61">
        <f t="shared" si="7"/>
        <v>21</v>
      </c>
      <c r="T27" s="60">
        <f>VLOOKUP($A27,'Return Data'!$B$7:$R$2292,13,0)</f>
        <v>4.4363999999999999</v>
      </c>
      <c r="U27" s="61">
        <f t="shared" si="8"/>
        <v>21</v>
      </c>
      <c r="V27" s="60">
        <f>VLOOKUP($A27,'Return Data'!$B$7:$R$2292,17,0)</f>
        <v>4.2706</v>
      </c>
      <c r="W27" s="61">
        <f t="shared" si="9"/>
        <v>16</v>
      </c>
      <c r="X27" s="60">
        <f>VLOOKUP($A27,'Return Data'!$B$7:$R$2292,14,0)</f>
        <v>5.2683</v>
      </c>
      <c r="Y27" s="61">
        <f t="shared" si="10"/>
        <v>12</v>
      </c>
      <c r="Z27" s="60">
        <f>VLOOKUP($A27,'Return Data'!$B$7:$R$2292,16,0)</f>
        <v>6.9043000000000001</v>
      </c>
      <c r="AA27" s="62">
        <f t="shared" si="11"/>
        <v>15</v>
      </c>
    </row>
    <row r="28" spans="1:27" x14ac:dyDescent="0.3">
      <c r="A28" s="58" t="s">
        <v>982</v>
      </c>
      <c r="B28" s="59">
        <f>VLOOKUP($A28,'Return Data'!$B$7:$R$2292,3,0)</f>
        <v>44942</v>
      </c>
      <c r="C28" s="60">
        <f>VLOOKUP($A28,'Return Data'!$B$7:$R$2292,4,0)</f>
        <v>3002.7918</v>
      </c>
      <c r="D28" s="60">
        <f>VLOOKUP($A28,'Return Data'!$B$7:$R$2292,5,0)</f>
        <v>5.4744000000000002</v>
      </c>
      <c r="E28" s="61">
        <f t="shared" si="0"/>
        <v>11</v>
      </c>
      <c r="F28" s="60">
        <f>VLOOKUP($A28,'Return Data'!$B$7:$R$2292,6,0)</f>
        <v>5.4744000000000002</v>
      </c>
      <c r="G28" s="61">
        <f t="shared" si="1"/>
        <v>11</v>
      </c>
      <c r="H28" s="60">
        <f>VLOOKUP($A28,'Return Data'!$B$7:$R$2292,7,0)</f>
        <v>5.7457000000000003</v>
      </c>
      <c r="I28" s="61">
        <f t="shared" si="2"/>
        <v>15</v>
      </c>
      <c r="J28" s="60">
        <f>VLOOKUP($A28,'Return Data'!$B$7:$R$2292,8,0)</f>
        <v>6.4071999999999996</v>
      </c>
      <c r="K28" s="61">
        <f t="shared" si="3"/>
        <v>7</v>
      </c>
      <c r="L28" s="60">
        <f>VLOOKUP($A28,'Return Data'!$B$7:$R$2292,9,0)</f>
        <v>6.6272000000000002</v>
      </c>
      <c r="M28" s="61">
        <f t="shared" si="4"/>
        <v>10</v>
      </c>
      <c r="N28" s="60">
        <f>VLOOKUP($A28,'Return Data'!$B$7:$R$2292,10,0)</f>
        <v>6.6730999999999998</v>
      </c>
      <c r="O28" s="61">
        <f t="shared" si="5"/>
        <v>18</v>
      </c>
      <c r="P28" s="60">
        <f>VLOOKUP($A28,'Return Data'!$B$7:$R$2292,11,0)</f>
        <v>5.6200999999999999</v>
      </c>
      <c r="Q28" s="61">
        <f t="shared" si="6"/>
        <v>15</v>
      </c>
      <c r="R28" s="60">
        <f>VLOOKUP($A28,'Return Data'!$B$7:$R$2292,12,0)</f>
        <v>5.0575000000000001</v>
      </c>
      <c r="S28" s="61">
        <f t="shared" si="7"/>
        <v>10</v>
      </c>
      <c r="T28" s="60">
        <f>VLOOKUP($A28,'Return Data'!$B$7:$R$2292,13,0)</f>
        <v>4.7243000000000004</v>
      </c>
      <c r="U28" s="61">
        <f t="shared" si="8"/>
        <v>10</v>
      </c>
      <c r="V28" s="60">
        <f>VLOOKUP($A28,'Return Data'!$B$7:$R$2292,17,0)</f>
        <v>6.9789000000000003</v>
      </c>
      <c r="W28" s="61">
        <f t="shared" si="9"/>
        <v>1</v>
      </c>
      <c r="X28" s="60">
        <f>VLOOKUP($A28,'Return Data'!$B$7:$R$2292,14,0)</f>
        <v>6.9991000000000003</v>
      </c>
      <c r="Y28" s="61">
        <f t="shared" si="10"/>
        <v>2</v>
      </c>
      <c r="Z28" s="60">
        <f>VLOOKUP($A28,'Return Data'!$B$7:$R$2292,16,0)</f>
        <v>6.7962999999999996</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5.2073047619047621</v>
      </c>
      <c r="E30" s="69"/>
      <c r="F30" s="70">
        <f>AVERAGE(F8:F28)</f>
        <v>5.2073047619047621</v>
      </c>
      <c r="G30" s="69"/>
      <c r="H30" s="70">
        <f>AVERAGE(H8:H28)</f>
        <v>5.9188761904761913</v>
      </c>
      <c r="I30" s="69"/>
      <c r="J30" s="70">
        <f>AVERAGE(J8:J28)</f>
        <v>6.2356571428571428</v>
      </c>
      <c r="K30" s="69"/>
      <c r="L30" s="70">
        <f>AVERAGE(L8:L28)</f>
        <v>6.4916809523809507</v>
      </c>
      <c r="M30" s="69"/>
      <c r="N30" s="70">
        <f>AVERAGE(N8:N28)</f>
        <v>6.9512857142857145</v>
      </c>
      <c r="O30" s="69"/>
      <c r="P30" s="70">
        <f>AVERAGE(P8:P28)</f>
        <v>5.8751523809523807</v>
      </c>
      <c r="Q30" s="69"/>
      <c r="R30" s="70">
        <f>AVERAGE(R8:R28)</f>
        <v>5.0377571428571422</v>
      </c>
      <c r="S30" s="69"/>
      <c r="T30" s="70">
        <f>AVERAGE(T8:T28)</f>
        <v>4.7108619047619058</v>
      </c>
      <c r="U30" s="69"/>
      <c r="V30" s="70">
        <f>AVERAGE(V8:V28)</f>
        <v>4.5262190476190467</v>
      </c>
      <c r="W30" s="69"/>
      <c r="X30" s="70">
        <f>AVERAGE(X8:X28)</f>
        <v>5.6737857142857138</v>
      </c>
      <c r="Y30" s="69"/>
      <c r="Z30" s="70">
        <f>AVERAGE(Z8:Z28)</f>
        <v>7.173176190476191</v>
      </c>
      <c r="AA30" s="71"/>
    </row>
    <row r="31" spans="1:27" x14ac:dyDescent="0.3">
      <c r="A31" s="68" t="s">
        <v>28</v>
      </c>
      <c r="B31" s="69"/>
      <c r="C31" s="69"/>
      <c r="D31" s="70">
        <f>MIN(D8:D28)</f>
        <v>0.88449999999999995</v>
      </c>
      <c r="E31" s="69"/>
      <c r="F31" s="70">
        <f>MIN(F8:F28)</f>
        <v>0.88449999999999995</v>
      </c>
      <c r="G31" s="69"/>
      <c r="H31" s="70">
        <f>MIN(H8:H28)</f>
        <v>4.5956000000000001</v>
      </c>
      <c r="I31" s="69"/>
      <c r="J31" s="70">
        <f>MIN(J8:J28)</f>
        <v>5.6601999999999997</v>
      </c>
      <c r="K31" s="69"/>
      <c r="L31" s="70">
        <f>MIN(L8:L28)</f>
        <v>5.9550000000000001</v>
      </c>
      <c r="M31" s="69"/>
      <c r="N31" s="70">
        <f>MIN(N8:N28)</f>
        <v>6.4425999999999997</v>
      </c>
      <c r="O31" s="69"/>
      <c r="P31" s="70">
        <f>MIN(P8:P28)</f>
        <v>5.4212999999999996</v>
      </c>
      <c r="Q31" s="69"/>
      <c r="R31" s="70">
        <f>MIN(R8:R28)</f>
        <v>4.7396000000000003</v>
      </c>
      <c r="S31" s="69"/>
      <c r="T31" s="70">
        <f>MIN(T8:T28)</f>
        <v>4.4363999999999999</v>
      </c>
      <c r="U31" s="69"/>
      <c r="V31" s="70">
        <f>MIN(V8:V28)</f>
        <v>4.0250000000000004</v>
      </c>
      <c r="W31" s="69"/>
      <c r="X31" s="70">
        <f>MIN(X8:X28)</f>
        <v>3.97</v>
      </c>
      <c r="Y31" s="69"/>
      <c r="Z31" s="70">
        <f>MIN(Z8:Z28)</f>
        <v>5.3491999999999997</v>
      </c>
      <c r="AA31" s="71"/>
    </row>
    <row r="32" spans="1:27" ht="15" thickBot="1" x14ac:dyDescent="0.35">
      <c r="A32" s="72" t="s">
        <v>29</v>
      </c>
      <c r="B32" s="73"/>
      <c r="C32" s="73"/>
      <c r="D32" s="74">
        <f>MAX(D8:D28)</f>
        <v>6.5378999999999996</v>
      </c>
      <c r="E32" s="73"/>
      <c r="F32" s="74">
        <f>MAX(F8:F28)</f>
        <v>6.5378999999999996</v>
      </c>
      <c r="G32" s="73"/>
      <c r="H32" s="74">
        <f>MAX(H8:H28)</f>
        <v>6.8994</v>
      </c>
      <c r="I32" s="73"/>
      <c r="J32" s="74">
        <f>MAX(J8:J28)</f>
        <v>6.7060000000000004</v>
      </c>
      <c r="K32" s="73"/>
      <c r="L32" s="74">
        <f>MAX(L8:L28)</f>
        <v>6.7628000000000004</v>
      </c>
      <c r="M32" s="73"/>
      <c r="N32" s="74">
        <f>MAX(N8:N28)</f>
        <v>7.2725999999999997</v>
      </c>
      <c r="O32" s="73"/>
      <c r="P32" s="74">
        <f>MAX(P8:P28)</f>
        <v>7.3624999999999998</v>
      </c>
      <c r="Q32" s="73"/>
      <c r="R32" s="74">
        <f>MAX(R8:R28)</f>
        <v>5.4470000000000001</v>
      </c>
      <c r="S32" s="73"/>
      <c r="T32" s="74">
        <f>MAX(T8:T28)</f>
        <v>5.1967999999999996</v>
      </c>
      <c r="U32" s="73"/>
      <c r="V32" s="74">
        <f>MAX(V8:V28)</f>
        <v>6.9789000000000003</v>
      </c>
      <c r="W32" s="73"/>
      <c r="X32" s="74">
        <f>MAX(X8:X28)</f>
        <v>11.1447</v>
      </c>
      <c r="Y32" s="73"/>
      <c r="Z32" s="74">
        <f>MAX(Z8:Z28)</f>
        <v>8.0207999999999995</v>
      </c>
      <c r="AA32" s="75"/>
    </row>
    <row r="33" spans="1:1" x14ac:dyDescent="0.3">
      <c r="A33" s="99" t="s">
        <v>429</v>
      </c>
    </row>
    <row r="34" spans="1:1" x14ac:dyDescent="0.3">
      <c r="A34" s="14" t="s">
        <v>340</v>
      </c>
    </row>
  </sheetData>
  <sheetProtection algorithmName="SHA-512" hashValue="oCNuFJuEsqFb3eEJmkYPMU5CDcVg0bfqpAuQnymOHIqq76qR4DLrVn6HFsdFf7cA5CuKG3B0DaUITsIFGNeG0A==" saltValue="t2NcWCmgJRowMzCgB7ncH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940</v>
      </c>
      <c r="B8" s="59">
        <f>VLOOKUP($A8,'Return Data'!$B$7:$R$2292,3,0)</f>
        <v>44942</v>
      </c>
      <c r="C8" s="60">
        <f>VLOOKUP($A8,'Return Data'!$B$7:$R$2292,4,0)</f>
        <v>554.46609999999998</v>
      </c>
      <c r="D8" s="60">
        <f>VLOOKUP($A8,'Return Data'!$B$7:$R$2292,5,0)</f>
        <v>5.1237000000000004</v>
      </c>
      <c r="E8" s="61">
        <f t="shared" ref="E8:E28" si="0">RANK(D8,D$8:D$28,0)</f>
        <v>9</v>
      </c>
      <c r="F8" s="60">
        <f>VLOOKUP($A8,'Return Data'!$B$7:$R$2292,6,0)</f>
        <v>5.1237000000000004</v>
      </c>
      <c r="G8" s="61">
        <f t="shared" ref="G8:G28" si="1">RANK(F8,F$8:F$28,0)</f>
        <v>9</v>
      </c>
      <c r="H8" s="60">
        <f>VLOOKUP($A8,'Return Data'!$B$7:$R$2292,7,0)</f>
        <v>4.7778999999999998</v>
      </c>
      <c r="I8" s="61">
        <f t="shared" ref="I8:I28" si="2">RANK(H8,H$8:H$28,0)</f>
        <v>18</v>
      </c>
      <c r="J8" s="60">
        <f>VLOOKUP($A8,'Return Data'!$B$7:$R$2292,8,0)</f>
        <v>5.1528</v>
      </c>
      <c r="K8" s="61">
        <f t="shared" ref="K8:K28" si="3">RANK(J8,J$8:J$28,0)</f>
        <v>20</v>
      </c>
      <c r="L8" s="60">
        <f>VLOOKUP($A8,'Return Data'!$B$7:$R$2292,9,0)</f>
        <v>5.6696</v>
      </c>
      <c r="M8" s="61">
        <f t="shared" ref="M8:M28" si="4">RANK(L8,L$8:L$28,0)</f>
        <v>18</v>
      </c>
      <c r="N8" s="60">
        <f>VLOOKUP($A8,'Return Data'!$B$7:$R$2292,10,0)</f>
        <v>6.2469000000000001</v>
      </c>
      <c r="O8" s="61">
        <f t="shared" ref="O8:O28" si="5">RANK(N8,N$8:N$28,0)</f>
        <v>14</v>
      </c>
      <c r="P8" s="60">
        <f>VLOOKUP($A8,'Return Data'!$B$7:$R$2292,11,0)</f>
        <v>5.3017000000000003</v>
      </c>
      <c r="Q8" s="61">
        <f t="shared" ref="Q8:Q28" si="6">RANK(P8,P$8:P$28,0)</f>
        <v>8</v>
      </c>
      <c r="R8" s="60">
        <f>VLOOKUP($A8,'Return Data'!$B$7:$R$2292,12,0)</f>
        <v>4.5796000000000001</v>
      </c>
      <c r="S8" s="61">
        <f t="shared" ref="S8:S28" si="7">RANK(R8,R$8:R$28,0)</f>
        <v>5</v>
      </c>
      <c r="T8" s="60">
        <f>VLOOKUP($A8,'Return Data'!$B$7:$R$2292,13,0)</f>
        <v>4.3228</v>
      </c>
      <c r="U8" s="61">
        <f t="shared" ref="U8:U28" si="8">RANK(T8,T$8:T$28,0)</f>
        <v>4</v>
      </c>
      <c r="V8" s="60">
        <f>VLOOKUP($A8,'Return Data'!$B$7:$R$2292,17,0)</f>
        <v>4.0221</v>
      </c>
      <c r="W8" s="61">
        <f t="shared" ref="W8:W28" si="9">RANK(V8,V$8:V$28,0)</f>
        <v>5</v>
      </c>
      <c r="X8" s="60">
        <f>VLOOKUP($A8,'Return Data'!$B$7:$R$2292,14,0)</f>
        <v>5.125</v>
      </c>
      <c r="Y8" s="61">
        <f t="shared" ref="Y8:Y28" si="10">RANK(X8,X$8:X$28,0)</f>
        <v>7</v>
      </c>
      <c r="Z8" s="60">
        <f>VLOOKUP($A8,'Return Data'!$B$7:$R$2292,16,0)</f>
        <v>7.1826999999999996</v>
      </c>
      <c r="AA8" s="62">
        <f t="shared" ref="AA8:AA28" si="11">RANK(Z8,Z$8:Z$28,0)</f>
        <v>11</v>
      </c>
    </row>
    <row r="9" spans="1:27" x14ac:dyDescent="0.3">
      <c r="A9" s="58" t="s">
        <v>943</v>
      </c>
      <c r="B9" s="59">
        <f>VLOOKUP($A9,'Return Data'!$B$7:$R$2292,3,0)</f>
        <v>44942</v>
      </c>
      <c r="C9" s="60">
        <f>VLOOKUP($A9,'Return Data'!$B$7:$R$2292,4,0)</f>
        <v>2586.5686999999998</v>
      </c>
      <c r="D9" s="60">
        <f>VLOOKUP($A9,'Return Data'!$B$7:$R$2292,5,0)</f>
        <v>6.1669999999999998</v>
      </c>
      <c r="E9" s="61">
        <f t="shared" si="0"/>
        <v>1</v>
      </c>
      <c r="F9" s="60">
        <f>VLOOKUP($A9,'Return Data'!$B$7:$R$2292,6,0)</f>
        <v>6.1669999999999998</v>
      </c>
      <c r="G9" s="61">
        <f t="shared" si="1"/>
        <v>1</v>
      </c>
      <c r="H9" s="60">
        <f>VLOOKUP($A9,'Return Data'!$B$7:$R$2292,7,0)</f>
        <v>5.8798000000000004</v>
      </c>
      <c r="I9" s="61">
        <f t="shared" si="2"/>
        <v>5</v>
      </c>
      <c r="J9" s="60">
        <f>VLOOKUP($A9,'Return Data'!$B$7:$R$2292,8,0)</f>
        <v>5.8406000000000002</v>
      </c>
      <c r="K9" s="61">
        <f t="shared" si="3"/>
        <v>9</v>
      </c>
      <c r="L9" s="60">
        <f>VLOOKUP($A9,'Return Data'!$B$7:$R$2292,9,0)</f>
        <v>6.3894000000000002</v>
      </c>
      <c r="M9" s="61">
        <f t="shared" si="4"/>
        <v>3</v>
      </c>
      <c r="N9" s="60">
        <f>VLOOKUP($A9,'Return Data'!$B$7:$R$2292,10,0)</f>
        <v>6.6173999999999999</v>
      </c>
      <c r="O9" s="61">
        <f t="shared" si="5"/>
        <v>6</v>
      </c>
      <c r="P9" s="60">
        <f>VLOOKUP($A9,'Return Data'!$B$7:$R$2292,11,0)</f>
        <v>5.5193000000000003</v>
      </c>
      <c r="Q9" s="61">
        <f t="shared" si="6"/>
        <v>4</v>
      </c>
      <c r="R9" s="60">
        <f>VLOOKUP($A9,'Return Data'!$B$7:$R$2292,12,0)</f>
        <v>4.7769000000000004</v>
      </c>
      <c r="S9" s="61">
        <f t="shared" si="7"/>
        <v>3</v>
      </c>
      <c r="T9" s="60">
        <f>VLOOKUP($A9,'Return Data'!$B$7:$R$2292,13,0)</f>
        <v>4.4405999999999999</v>
      </c>
      <c r="U9" s="61">
        <f t="shared" si="8"/>
        <v>3</v>
      </c>
      <c r="V9" s="60">
        <f>VLOOKUP($A9,'Return Data'!$B$7:$R$2292,17,0)</f>
        <v>4.1814999999999998</v>
      </c>
      <c r="W9" s="61">
        <f t="shared" si="9"/>
        <v>4</v>
      </c>
      <c r="X9" s="60">
        <f>VLOOKUP($A9,'Return Data'!$B$7:$R$2292,14,0)</f>
        <v>5.1256000000000004</v>
      </c>
      <c r="Y9" s="61">
        <f t="shared" si="10"/>
        <v>6</v>
      </c>
      <c r="Z9" s="60">
        <f>VLOOKUP($A9,'Return Data'!$B$7:$R$2292,16,0)</f>
        <v>7.4187000000000003</v>
      </c>
      <c r="AA9" s="62">
        <f t="shared" si="11"/>
        <v>4</v>
      </c>
    </row>
    <row r="10" spans="1:27" x14ac:dyDescent="0.3">
      <c r="A10" s="58" t="s">
        <v>1924</v>
      </c>
      <c r="B10" s="59">
        <f>VLOOKUP($A10,'Return Data'!$B$7:$R$2292,3,0)</f>
        <v>44942</v>
      </c>
      <c r="C10" s="60">
        <f>VLOOKUP($A10,'Return Data'!$B$7:$R$2292,4,0)</f>
        <v>33.891100000000002</v>
      </c>
      <c r="D10" s="60">
        <f>VLOOKUP($A10,'Return Data'!$B$7:$R$2292,5,0)</f>
        <v>4.9202000000000004</v>
      </c>
      <c r="E10" s="61">
        <f t="shared" si="0"/>
        <v>11</v>
      </c>
      <c r="F10" s="60">
        <f>VLOOKUP($A10,'Return Data'!$B$7:$R$2292,6,0)</f>
        <v>4.9202000000000004</v>
      </c>
      <c r="G10" s="61">
        <f t="shared" si="1"/>
        <v>11</v>
      </c>
      <c r="H10" s="60">
        <f>VLOOKUP($A10,'Return Data'!$B$7:$R$2292,7,0)</f>
        <v>5.3905000000000003</v>
      </c>
      <c r="I10" s="61">
        <f t="shared" si="2"/>
        <v>13</v>
      </c>
      <c r="J10" s="60">
        <f>VLOOKUP($A10,'Return Data'!$B$7:$R$2292,8,0)</f>
        <v>5.4347000000000003</v>
      </c>
      <c r="K10" s="61">
        <f t="shared" si="3"/>
        <v>15</v>
      </c>
      <c r="L10" s="60">
        <f>VLOOKUP($A10,'Return Data'!$B$7:$R$2292,9,0)</f>
        <v>5.4025999999999996</v>
      </c>
      <c r="M10" s="61">
        <f t="shared" si="4"/>
        <v>20</v>
      </c>
      <c r="N10" s="60">
        <f>VLOOKUP($A10,'Return Data'!$B$7:$R$2292,10,0)</f>
        <v>6.1711999999999998</v>
      </c>
      <c r="O10" s="61">
        <f t="shared" si="5"/>
        <v>18</v>
      </c>
      <c r="P10" s="60">
        <f>VLOOKUP($A10,'Return Data'!$B$7:$R$2292,11,0)</f>
        <v>5.1962999999999999</v>
      </c>
      <c r="Q10" s="61">
        <f t="shared" si="6"/>
        <v>13</v>
      </c>
      <c r="R10" s="60">
        <f>VLOOKUP($A10,'Return Data'!$B$7:$R$2292,12,0)</f>
        <v>4.1425000000000001</v>
      </c>
      <c r="S10" s="61">
        <f t="shared" si="7"/>
        <v>21</v>
      </c>
      <c r="T10" s="60">
        <f>VLOOKUP($A10,'Return Data'!$B$7:$R$2292,13,0)</f>
        <v>3.7913000000000001</v>
      </c>
      <c r="U10" s="61">
        <f t="shared" si="8"/>
        <v>21</v>
      </c>
      <c r="V10" s="60">
        <f>VLOOKUP($A10,'Return Data'!$B$7:$R$2292,17,0)</f>
        <v>3.6829999999999998</v>
      </c>
      <c r="W10" s="61">
        <f t="shared" si="9"/>
        <v>18</v>
      </c>
      <c r="X10" s="60">
        <f>VLOOKUP($A10,'Return Data'!$B$7:$R$2292,14,0)</f>
        <v>4.7797000000000001</v>
      </c>
      <c r="Y10" s="61">
        <f t="shared" si="10"/>
        <v>13</v>
      </c>
      <c r="Z10" s="60">
        <f>VLOOKUP($A10,'Return Data'!$B$7:$R$2292,16,0)</f>
        <v>7.3323999999999998</v>
      </c>
      <c r="AA10" s="62">
        <f t="shared" si="11"/>
        <v>6</v>
      </c>
    </row>
    <row r="11" spans="1:27" x14ac:dyDescent="0.3">
      <c r="A11" s="58" t="s">
        <v>947</v>
      </c>
      <c r="B11" s="59">
        <f>VLOOKUP($A11,'Return Data'!$B$7:$R$2292,3,0)</f>
        <v>44942</v>
      </c>
      <c r="C11" s="60">
        <f>VLOOKUP($A11,'Return Data'!$B$7:$R$2292,4,0)</f>
        <v>35.394799999999996</v>
      </c>
      <c r="D11" s="60">
        <f>VLOOKUP($A11,'Return Data'!$B$7:$R$2292,5,0)</f>
        <v>5.7431999999999999</v>
      </c>
      <c r="E11" s="61">
        <f t="shared" si="0"/>
        <v>5</v>
      </c>
      <c r="F11" s="60">
        <f>VLOOKUP($A11,'Return Data'!$B$7:$R$2292,6,0)</f>
        <v>5.7431999999999999</v>
      </c>
      <c r="G11" s="61">
        <f t="shared" si="1"/>
        <v>5</v>
      </c>
      <c r="H11" s="60">
        <f>VLOOKUP($A11,'Return Data'!$B$7:$R$2292,7,0)</f>
        <v>5.5598000000000001</v>
      </c>
      <c r="I11" s="61">
        <f t="shared" si="2"/>
        <v>9</v>
      </c>
      <c r="J11" s="60">
        <f>VLOOKUP($A11,'Return Data'!$B$7:$R$2292,8,0)</f>
        <v>5.8616999999999999</v>
      </c>
      <c r="K11" s="61">
        <f t="shared" si="3"/>
        <v>8</v>
      </c>
      <c r="L11" s="60">
        <f>VLOOKUP($A11,'Return Data'!$B$7:$R$2292,9,0)</f>
        <v>6.2233999999999998</v>
      </c>
      <c r="M11" s="61">
        <f t="shared" si="4"/>
        <v>6</v>
      </c>
      <c r="N11" s="60">
        <f>VLOOKUP($A11,'Return Data'!$B$7:$R$2292,10,0)</f>
        <v>6.8105000000000002</v>
      </c>
      <c r="O11" s="61">
        <f t="shared" si="5"/>
        <v>2</v>
      </c>
      <c r="P11" s="60">
        <f>VLOOKUP($A11,'Return Data'!$B$7:$R$2292,11,0)</f>
        <v>5.2732999999999999</v>
      </c>
      <c r="Q11" s="61">
        <f t="shared" si="6"/>
        <v>10</v>
      </c>
      <c r="R11" s="60">
        <f>VLOOKUP($A11,'Return Data'!$B$7:$R$2292,12,0)</f>
        <v>4.5023</v>
      </c>
      <c r="S11" s="61">
        <f t="shared" si="7"/>
        <v>9</v>
      </c>
      <c r="T11" s="60">
        <f>VLOOKUP($A11,'Return Data'!$B$7:$R$2292,13,0)</f>
        <v>4.1890999999999998</v>
      </c>
      <c r="U11" s="61">
        <f t="shared" si="8"/>
        <v>9</v>
      </c>
      <c r="V11" s="60">
        <f>VLOOKUP($A11,'Return Data'!$B$7:$R$2292,17,0)</f>
        <v>3.7566999999999999</v>
      </c>
      <c r="W11" s="61">
        <f t="shared" si="9"/>
        <v>14</v>
      </c>
      <c r="X11" s="60">
        <f>VLOOKUP($A11,'Return Data'!$B$7:$R$2292,14,0)</f>
        <v>4.5204000000000004</v>
      </c>
      <c r="Y11" s="61">
        <f t="shared" si="10"/>
        <v>19</v>
      </c>
      <c r="Z11" s="60">
        <f>VLOOKUP($A11,'Return Data'!$B$7:$R$2292,16,0)</f>
        <v>7.3242000000000003</v>
      </c>
      <c r="AA11" s="62">
        <f t="shared" si="11"/>
        <v>7</v>
      </c>
    </row>
    <row r="12" spans="1:27" x14ac:dyDescent="0.3">
      <c r="A12" s="58" t="s">
        <v>949</v>
      </c>
      <c r="B12" s="59">
        <f>VLOOKUP($A12,'Return Data'!$B$7:$R$2292,3,0)</f>
        <v>44942</v>
      </c>
      <c r="C12" s="60">
        <f>VLOOKUP($A12,'Return Data'!$B$7:$R$2292,4,0)</f>
        <v>16.654499999999999</v>
      </c>
      <c r="D12" s="60">
        <f>VLOOKUP($A12,'Return Data'!$B$7:$R$2292,5,0)</f>
        <v>5.3352000000000004</v>
      </c>
      <c r="E12" s="61">
        <f t="shared" si="0"/>
        <v>7</v>
      </c>
      <c r="F12" s="60">
        <f>VLOOKUP($A12,'Return Data'!$B$7:$R$2292,6,0)</f>
        <v>5.3352000000000004</v>
      </c>
      <c r="G12" s="61">
        <f t="shared" si="1"/>
        <v>7</v>
      </c>
      <c r="H12" s="60">
        <f>VLOOKUP($A12,'Return Data'!$B$7:$R$2292,7,0)</f>
        <v>5.5160999999999998</v>
      </c>
      <c r="I12" s="61">
        <f t="shared" si="2"/>
        <v>10</v>
      </c>
      <c r="J12" s="60">
        <f>VLOOKUP($A12,'Return Data'!$B$7:$R$2292,8,0)</f>
        <v>5.5533999999999999</v>
      </c>
      <c r="K12" s="61">
        <f t="shared" si="3"/>
        <v>14</v>
      </c>
      <c r="L12" s="60">
        <f>VLOOKUP($A12,'Return Data'!$B$7:$R$2292,9,0)</f>
        <v>6.3544</v>
      </c>
      <c r="M12" s="61">
        <f t="shared" si="4"/>
        <v>4</v>
      </c>
      <c r="N12" s="60">
        <f>VLOOKUP($A12,'Return Data'!$B$7:$R$2292,10,0)</f>
        <v>6.5915999999999997</v>
      </c>
      <c r="O12" s="61">
        <f t="shared" si="5"/>
        <v>8</v>
      </c>
      <c r="P12" s="60">
        <f>VLOOKUP($A12,'Return Data'!$B$7:$R$2292,11,0)</f>
        <v>5.2377000000000002</v>
      </c>
      <c r="Q12" s="61">
        <f t="shared" si="6"/>
        <v>11</v>
      </c>
      <c r="R12" s="60">
        <f>VLOOKUP($A12,'Return Data'!$B$7:$R$2292,12,0)</f>
        <v>4.5168999999999997</v>
      </c>
      <c r="S12" s="61">
        <f t="shared" si="7"/>
        <v>8</v>
      </c>
      <c r="T12" s="60">
        <f>VLOOKUP($A12,'Return Data'!$B$7:$R$2292,13,0)</f>
        <v>4.2453000000000003</v>
      </c>
      <c r="U12" s="61">
        <f t="shared" si="8"/>
        <v>6</v>
      </c>
      <c r="V12" s="60">
        <f>VLOOKUP($A12,'Return Data'!$B$7:$R$2292,17,0)</f>
        <v>3.9706000000000001</v>
      </c>
      <c r="W12" s="61">
        <f t="shared" si="9"/>
        <v>7</v>
      </c>
      <c r="X12" s="60">
        <f>VLOOKUP($A12,'Return Data'!$B$7:$R$2292,14,0)</f>
        <v>4.7464000000000004</v>
      </c>
      <c r="Y12" s="61">
        <f t="shared" si="10"/>
        <v>14</v>
      </c>
      <c r="Z12" s="60">
        <f>VLOOKUP($A12,'Return Data'!$B$7:$R$2292,16,0)</f>
        <v>6.7046999999999999</v>
      </c>
      <c r="AA12" s="62">
        <f t="shared" si="11"/>
        <v>16</v>
      </c>
    </row>
    <row r="13" spans="1:27" x14ac:dyDescent="0.3">
      <c r="A13" s="58" t="s">
        <v>954</v>
      </c>
      <c r="B13" s="59">
        <f>VLOOKUP($A13,'Return Data'!$B$7:$R$2292,3,0)</f>
        <v>44942</v>
      </c>
      <c r="C13" s="60">
        <f>VLOOKUP($A13,'Return Data'!$B$7:$R$2292,4,0)</f>
        <v>48.432699999999997</v>
      </c>
      <c r="D13" s="60">
        <f>VLOOKUP($A13,'Return Data'!$B$7:$R$2292,5,0)</f>
        <v>5.9314</v>
      </c>
      <c r="E13" s="61">
        <f t="shared" si="0"/>
        <v>3</v>
      </c>
      <c r="F13" s="60">
        <f>VLOOKUP($A13,'Return Data'!$B$7:$R$2292,6,0)</f>
        <v>5.9314</v>
      </c>
      <c r="G13" s="61">
        <f t="shared" si="1"/>
        <v>3</v>
      </c>
      <c r="H13" s="60">
        <f>VLOOKUP($A13,'Return Data'!$B$7:$R$2292,7,0)</f>
        <v>6.2842000000000002</v>
      </c>
      <c r="I13" s="61">
        <f t="shared" si="2"/>
        <v>2</v>
      </c>
      <c r="J13" s="60">
        <f>VLOOKUP($A13,'Return Data'!$B$7:$R$2292,8,0)</f>
        <v>6.0915999999999997</v>
      </c>
      <c r="K13" s="61">
        <f t="shared" si="3"/>
        <v>5</v>
      </c>
      <c r="L13" s="60">
        <f>VLOOKUP($A13,'Return Data'!$B$7:$R$2292,9,0)</f>
        <v>5.9543999999999997</v>
      </c>
      <c r="M13" s="61">
        <f t="shared" si="4"/>
        <v>11</v>
      </c>
      <c r="N13" s="60">
        <f>VLOOKUP($A13,'Return Data'!$B$7:$R$2292,10,0)</f>
        <v>6.4329000000000001</v>
      </c>
      <c r="O13" s="61">
        <f t="shared" si="5"/>
        <v>11</v>
      </c>
      <c r="P13" s="60">
        <f>VLOOKUP($A13,'Return Data'!$B$7:$R$2292,11,0)</f>
        <v>5.7442000000000002</v>
      </c>
      <c r="Q13" s="61">
        <f t="shared" si="6"/>
        <v>2</v>
      </c>
      <c r="R13" s="60">
        <f>VLOOKUP($A13,'Return Data'!$B$7:$R$2292,12,0)</f>
        <v>4.6208</v>
      </c>
      <c r="S13" s="61">
        <f t="shared" si="7"/>
        <v>4</v>
      </c>
      <c r="T13" s="60">
        <f>VLOOKUP($A13,'Return Data'!$B$7:$R$2292,13,0)</f>
        <v>4.2272999999999996</v>
      </c>
      <c r="U13" s="61">
        <f t="shared" si="8"/>
        <v>7</v>
      </c>
      <c r="V13" s="60">
        <f>VLOOKUP($A13,'Return Data'!$B$7:$R$2292,17,0)</f>
        <v>3.9590000000000001</v>
      </c>
      <c r="W13" s="61">
        <f t="shared" si="9"/>
        <v>8</v>
      </c>
      <c r="X13" s="60">
        <f>VLOOKUP($A13,'Return Data'!$B$7:$R$2292,14,0)</f>
        <v>5.2895000000000003</v>
      </c>
      <c r="Y13" s="61">
        <f t="shared" si="10"/>
        <v>4</v>
      </c>
      <c r="Z13" s="60">
        <f>VLOOKUP($A13,'Return Data'!$B$7:$R$2292,16,0)</f>
        <v>7.0434000000000001</v>
      </c>
      <c r="AA13" s="62">
        <f t="shared" si="11"/>
        <v>15</v>
      </c>
    </row>
    <row r="14" spans="1:27" x14ac:dyDescent="0.3">
      <c r="A14" t="s">
        <v>2040</v>
      </c>
      <c r="B14" s="59">
        <f>VLOOKUP($A14,'Return Data'!$B$7:$R$2292,3,0)</f>
        <v>44942</v>
      </c>
      <c r="C14" s="60">
        <f>VLOOKUP($A14,'Return Data'!$B$7:$R$2292,4,0)</f>
        <v>23.726500000000001</v>
      </c>
      <c r="D14" s="60">
        <f>VLOOKUP($A14,'Return Data'!$B$7:$R$2292,5,0)</f>
        <v>5.2327000000000004</v>
      </c>
      <c r="E14" s="61">
        <f t="shared" si="0"/>
        <v>8</v>
      </c>
      <c r="F14" s="60">
        <f>VLOOKUP($A14,'Return Data'!$B$7:$R$2292,6,0)</f>
        <v>5.2327000000000004</v>
      </c>
      <c r="G14" s="61">
        <f t="shared" si="1"/>
        <v>8</v>
      </c>
      <c r="H14" s="60">
        <f>VLOOKUP($A14,'Return Data'!$B$7:$R$2292,7,0)</f>
        <v>5.8083</v>
      </c>
      <c r="I14" s="61">
        <f t="shared" si="2"/>
        <v>6</v>
      </c>
      <c r="J14" s="60">
        <f>VLOOKUP($A14,'Return Data'!$B$7:$R$2292,8,0)</f>
        <v>5.8368000000000002</v>
      </c>
      <c r="K14" s="61">
        <f t="shared" si="3"/>
        <v>10</v>
      </c>
      <c r="L14" s="60">
        <f>VLOOKUP($A14,'Return Data'!$B$7:$R$2292,9,0)</f>
        <v>6.0252999999999997</v>
      </c>
      <c r="M14" s="61">
        <f t="shared" si="4"/>
        <v>10</v>
      </c>
      <c r="N14" s="60">
        <f>VLOOKUP($A14,'Return Data'!$B$7:$R$2292,10,0)</f>
        <v>6.5247999999999999</v>
      </c>
      <c r="O14" s="61">
        <f t="shared" si="5"/>
        <v>10</v>
      </c>
      <c r="P14" s="60">
        <f>VLOOKUP($A14,'Return Data'!$B$7:$R$2292,11,0)</f>
        <v>5.1039000000000003</v>
      </c>
      <c r="Q14" s="61">
        <f t="shared" si="6"/>
        <v>17</v>
      </c>
      <c r="R14" s="60">
        <f>VLOOKUP($A14,'Return Data'!$B$7:$R$2292,12,0)</f>
        <v>4.2946</v>
      </c>
      <c r="S14" s="61">
        <f t="shared" si="7"/>
        <v>18</v>
      </c>
      <c r="T14" s="60">
        <f>VLOOKUP($A14,'Return Data'!$B$7:$R$2292,13,0)</f>
        <v>4.0346000000000002</v>
      </c>
      <c r="U14" s="61">
        <f t="shared" si="8"/>
        <v>17</v>
      </c>
      <c r="V14" s="60">
        <f>VLOOKUP($A14,'Return Data'!$B$7:$R$2292,17,0)</f>
        <v>3.8325999999999998</v>
      </c>
      <c r="W14" s="61">
        <f t="shared" si="9"/>
        <v>12</v>
      </c>
      <c r="X14" s="60">
        <f>VLOOKUP($A14,'Return Data'!$B$7:$R$2292,14,0)</f>
        <v>4.6856999999999998</v>
      </c>
      <c r="Y14" s="61">
        <f t="shared" si="10"/>
        <v>15</v>
      </c>
      <c r="Z14" s="60">
        <f>VLOOKUP($A14,'Return Data'!$B$7:$R$2292,16,0)</f>
        <v>7.3852000000000002</v>
      </c>
      <c r="AA14" s="62">
        <f t="shared" si="11"/>
        <v>5</v>
      </c>
    </row>
    <row r="15" spans="1:27" x14ac:dyDescent="0.3">
      <c r="A15" s="58" t="s">
        <v>957</v>
      </c>
      <c r="B15" s="59">
        <f>VLOOKUP($A15,'Return Data'!$B$7:$R$2292,3,0)</f>
        <v>44942</v>
      </c>
      <c r="C15" s="60">
        <f>VLOOKUP($A15,'Return Data'!$B$7:$R$2292,4,0)</f>
        <v>450.61579999999998</v>
      </c>
      <c r="D15" s="60">
        <f>VLOOKUP($A15,'Return Data'!$B$7:$R$2292,5,0)</f>
        <v>3.4327000000000001</v>
      </c>
      <c r="E15" s="61">
        <f t="shared" si="0"/>
        <v>20</v>
      </c>
      <c r="F15" s="60">
        <f>VLOOKUP($A15,'Return Data'!$B$7:$R$2292,6,0)</f>
        <v>3.4327000000000001</v>
      </c>
      <c r="G15" s="61">
        <f t="shared" si="1"/>
        <v>20</v>
      </c>
      <c r="H15" s="60">
        <f>VLOOKUP($A15,'Return Data'!$B$7:$R$2292,7,0)</f>
        <v>4.6002000000000001</v>
      </c>
      <c r="I15" s="61">
        <f t="shared" si="2"/>
        <v>20</v>
      </c>
      <c r="J15" s="60">
        <f>VLOOKUP($A15,'Return Data'!$B$7:$R$2292,8,0)</f>
        <v>6.1439000000000004</v>
      </c>
      <c r="K15" s="61">
        <f t="shared" si="3"/>
        <v>4</v>
      </c>
      <c r="L15" s="60">
        <f>VLOOKUP($A15,'Return Data'!$B$7:$R$2292,9,0)</f>
        <v>5.8644999999999996</v>
      </c>
      <c r="M15" s="61">
        <f t="shared" si="4"/>
        <v>13</v>
      </c>
      <c r="N15" s="60">
        <f>VLOOKUP($A15,'Return Data'!$B$7:$R$2292,10,0)</f>
        <v>6.6501999999999999</v>
      </c>
      <c r="O15" s="61">
        <f t="shared" si="5"/>
        <v>5</v>
      </c>
      <c r="P15" s="60">
        <f>VLOOKUP($A15,'Return Data'!$B$7:$R$2292,11,0)</f>
        <v>7.2439</v>
      </c>
      <c r="Q15" s="61">
        <f t="shared" si="6"/>
        <v>1</v>
      </c>
      <c r="R15" s="60">
        <f>VLOOKUP($A15,'Return Data'!$B$7:$R$2292,12,0)</f>
        <v>5.2659000000000002</v>
      </c>
      <c r="S15" s="61">
        <f t="shared" si="7"/>
        <v>1</v>
      </c>
      <c r="T15" s="60">
        <f>VLOOKUP($A15,'Return Data'!$B$7:$R$2292,13,0)</f>
        <v>4.6708999999999996</v>
      </c>
      <c r="U15" s="61">
        <f t="shared" si="8"/>
        <v>1</v>
      </c>
      <c r="V15" s="60">
        <f>VLOOKUP($A15,'Return Data'!$B$7:$R$2292,17,0)</f>
        <v>4.2046000000000001</v>
      </c>
      <c r="W15" s="61">
        <f t="shared" si="9"/>
        <v>3</v>
      </c>
      <c r="X15" s="60">
        <f>VLOOKUP($A15,'Return Data'!$B$7:$R$2292,14,0)</f>
        <v>5.5716000000000001</v>
      </c>
      <c r="Y15" s="61">
        <f t="shared" si="10"/>
        <v>3</v>
      </c>
      <c r="Z15" s="60">
        <f>VLOOKUP($A15,'Return Data'!$B$7:$R$2292,16,0)</f>
        <v>7.6909000000000001</v>
      </c>
      <c r="AA15" s="62">
        <f t="shared" si="11"/>
        <v>1</v>
      </c>
    </row>
    <row r="16" spans="1:27" x14ac:dyDescent="0.3">
      <c r="A16" s="58" t="s">
        <v>960</v>
      </c>
      <c r="B16" s="59">
        <f>VLOOKUP($A16,'Return Data'!$B$7:$R$2292,3,0)</f>
        <v>44942</v>
      </c>
      <c r="C16" s="60">
        <f>VLOOKUP($A16,'Return Data'!$B$7:$R$2292,4,0)</f>
        <v>32.413699999999999</v>
      </c>
      <c r="D16" s="60">
        <f>VLOOKUP($A16,'Return Data'!$B$7:$R$2292,5,0)</f>
        <v>4.0928000000000004</v>
      </c>
      <c r="E16" s="61">
        <f t="shared" si="0"/>
        <v>17</v>
      </c>
      <c r="F16" s="60">
        <f>VLOOKUP($A16,'Return Data'!$B$7:$R$2292,6,0)</f>
        <v>4.0928000000000004</v>
      </c>
      <c r="G16" s="61">
        <f t="shared" si="1"/>
        <v>17</v>
      </c>
      <c r="H16" s="60">
        <f>VLOOKUP($A16,'Return Data'!$B$7:$R$2292,7,0)</f>
        <v>6.3941999999999997</v>
      </c>
      <c r="I16" s="61">
        <f t="shared" si="2"/>
        <v>1</v>
      </c>
      <c r="J16" s="60">
        <f>VLOOKUP($A16,'Return Data'!$B$7:$R$2292,8,0)</f>
        <v>6.3777999999999997</v>
      </c>
      <c r="K16" s="61">
        <f t="shared" si="3"/>
        <v>1</v>
      </c>
      <c r="L16" s="60">
        <f>VLOOKUP($A16,'Return Data'!$B$7:$R$2292,9,0)</f>
        <v>6.4573999999999998</v>
      </c>
      <c r="M16" s="61">
        <f t="shared" si="4"/>
        <v>2</v>
      </c>
      <c r="N16" s="60">
        <f>VLOOKUP($A16,'Return Data'!$B$7:$R$2292,10,0)</f>
        <v>7.0014000000000003</v>
      </c>
      <c r="O16" s="61">
        <f t="shared" si="5"/>
        <v>1</v>
      </c>
      <c r="P16" s="60">
        <f>VLOOKUP($A16,'Return Data'!$B$7:$R$2292,11,0)</f>
        <v>5.4081999999999999</v>
      </c>
      <c r="Q16" s="61">
        <f t="shared" si="6"/>
        <v>6</v>
      </c>
      <c r="R16" s="60">
        <f>VLOOKUP($A16,'Return Data'!$B$7:$R$2292,12,0)</f>
        <v>4.5701000000000001</v>
      </c>
      <c r="S16" s="61">
        <f t="shared" si="7"/>
        <v>6</v>
      </c>
      <c r="T16" s="60">
        <f>VLOOKUP($A16,'Return Data'!$B$7:$R$2292,13,0)</f>
        <v>4.1734</v>
      </c>
      <c r="U16" s="61">
        <f t="shared" si="8"/>
        <v>10</v>
      </c>
      <c r="V16" s="60">
        <f>VLOOKUP($A16,'Return Data'!$B$7:$R$2292,17,0)</f>
        <v>3.9257</v>
      </c>
      <c r="W16" s="61">
        <f t="shared" si="9"/>
        <v>9</v>
      </c>
      <c r="X16" s="60">
        <f>VLOOKUP($A16,'Return Data'!$B$7:$R$2292,14,0)</f>
        <v>4.8048000000000002</v>
      </c>
      <c r="Y16" s="61">
        <f t="shared" si="10"/>
        <v>12</v>
      </c>
      <c r="Z16" s="60">
        <f>VLOOKUP($A16,'Return Data'!$B$7:$R$2292,16,0)</f>
        <v>7.1589</v>
      </c>
      <c r="AA16" s="62">
        <f t="shared" si="11"/>
        <v>12</v>
      </c>
    </row>
    <row r="17" spans="1:27" x14ac:dyDescent="0.3">
      <c r="A17" s="58" t="s">
        <v>961</v>
      </c>
      <c r="B17" s="59">
        <f>VLOOKUP($A17,'Return Data'!$B$7:$R$2292,3,0)</f>
        <v>44942</v>
      </c>
      <c r="C17" s="60">
        <f>VLOOKUP($A17,'Return Data'!$B$7:$R$2292,4,0)</f>
        <v>3175.8622</v>
      </c>
      <c r="D17" s="60">
        <f>VLOOKUP($A17,'Return Data'!$B$7:$R$2292,5,0)</f>
        <v>4.3841999999999999</v>
      </c>
      <c r="E17" s="61">
        <f t="shared" si="0"/>
        <v>15</v>
      </c>
      <c r="F17" s="60">
        <f>VLOOKUP($A17,'Return Data'!$B$7:$R$2292,6,0)</f>
        <v>4.3841999999999999</v>
      </c>
      <c r="G17" s="61">
        <f t="shared" si="1"/>
        <v>15</v>
      </c>
      <c r="H17" s="60">
        <f>VLOOKUP($A17,'Return Data'!$B$7:$R$2292,7,0)</f>
        <v>6.1765999999999996</v>
      </c>
      <c r="I17" s="61">
        <f t="shared" si="2"/>
        <v>3</v>
      </c>
      <c r="J17" s="60">
        <f>VLOOKUP($A17,'Return Data'!$B$7:$R$2292,8,0)</f>
        <v>6.3669000000000002</v>
      </c>
      <c r="K17" s="61">
        <f t="shared" si="3"/>
        <v>2</v>
      </c>
      <c r="L17" s="60">
        <f>VLOOKUP($A17,'Return Data'!$B$7:$R$2292,9,0)</f>
        <v>6.2957999999999998</v>
      </c>
      <c r="M17" s="61">
        <f t="shared" si="4"/>
        <v>5</v>
      </c>
      <c r="N17" s="60">
        <f>VLOOKUP($A17,'Return Data'!$B$7:$R$2292,10,0)</f>
        <v>6.6508000000000003</v>
      </c>
      <c r="O17" s="61">
        <f t="shared" si="5"/>
        <v>4</v>
      </c>
      <c r="P17" s="60">
        <f>VLOOKUP($A17,'Return Data'!$B$7:$R$2292,11,0)</f>
        <v>5.1204000000000001</v>
      </c>
      <c r="Q17" s="61">
        <f t="shared" si="6"/>
        <v>16</v>
      </c>
      <c r="R17" s="60">
        <f>VLOOKUP($A17,'Return Data'!$B$7:$R$2292,12,0)</f>
        <v>4.4038000000000004</v>
      </c>
      <c r="S17" s="61">
        <f t="shared" si="7"/>
        <v>15</v>
      </c>
      <c r="T17" s="60">
        <f>VLOOKUP($A17,'Return Data'!$B$7:$R$2292,13,0)</f>
        <v>4.1223999999999998</v>
      </c>
      <c r="U17" s="61">
        <f t="shared" si="8"/>
        <v>15</v>
      </c>
      <c r="V17" s="60">
        <f>VLOOKUP($A17,'Return Data'!$B$7:$R$2292,17,0)</f>
        <v>3.8883000000000001</v>
      </c>
      <c r="W17" s="61">
        <f t="shared" si="9"/>
        <v>10</v>
      </c>
      <c r="X17" s="60">
        <f>VLOOKUP($A17,'Return Data'!$B$7:$R$2292,14,0)</f>
        <v>4.8329000000000004</v>
      </c>
      <c r="Y17" s="61">
        <f t="shared" si="10"/>
        <v>10</v>
      </c>
      <c r="Z17" s="60">
        <f>VLOOKUP($A17,'Return Data'!$B$7:$R$2292,16,0)</f>
        <v>7.4855999999999998</v>
      </c>
      <c r="AA17" s="62">
        <f t="shared" si="11"/>
        <v>3</v>
      </c>
    </row>
    <row r="18" spans="1:27" x14ac:dyDescent="0.3">
      <c r="A18" s="58" t="s">
        <v>963</v>
      </c>
      <c r="B18" s="59">
        <f>VLOOKUP($A18,'Return Data'!$B$7:$R$2292,3,0)</f>
        <v>44942</v>
      </c>
      <c r="C18" s="60">
        <f>VLOOKUP($A18,'Return Data'!$B$7:$R$2292,4,0)</f>
        <v>31.242100000000001</v>
      </c>
      <c r="D18" s="60">
        <f>VLOOKUP($A18,'Return Data'!$B$7:$R$2292,5,0)</f>
        <v>4.5580999999999996</v>
      </c>
      <c r="E18" s="61">
        <f t="shared" si="0"/>
        <v>13</v>
      </c>
      <c r="F18" s="60">
        <f>VLOOKUP($A18,'Return Data'!$B$7:$R$2292,6,0)</f>
        <v>4.5580999999999996</v>
      </c>
      <c r="G18" s="61">
        <f t="shared" si="1"/>
        <v>13</v>
      </c>
      <c r="H18" s="60">
        <f>VLOOKUP($A18,'Return Data'!$B$7:$R$2292,7,0)</f>
        <v>5.4466000000000001</v>
      </c>
      <c r="I18" s="61">
        <f t="shared" si="2"/>
        <v>11</v>
      </c>
      <c r="J18" s="60">
        <f>VLOOKUP($A18,'Return Data'!$B$7:$R$2292,8,0)</f>
        <v>5.5696000000000003</v>
      </c>
      <c r="K18" s="61">
        <f t="shared" si="3"/>
        <v>13</v>
      </c>
      <c r="L18" s="60">
        <f>VLOOKUP($A18,'Return Data'!$B$7:$R$2292,9,0)</f>
        <v>6.2057000000000002</v>
      </c>
      <c r="M18" s="61">
        <f t="shared" si="4"/>
        <v>7</v>
      </c>
      <c r="N18" s="60">
        <f>VLOOKUP($A18,'Return Data'!$B$7:$R$2292,10,0)</f>
        <v>6.1717000000000004</v>
      </c>
      <c r="O18" s="61">
        <f t="shared" si="5"/>
        <v>17</v>
      </c>
      <c r="P18" s="60">
        <f>VLOOKUP($A18,'Return Data'!$B$7:$R$2292,11,0)</f>
        <v>5.0559000000000003</v>
      </c>
      <c r="Q18" s="61">
        <f t="shared" si="6"/>
        <v>19</v>
      </c>
      <c r="R18" s="60">
        <f>VLOOKUP($A18,'Return Data'!$B$7:$R$2292,12,0)</f>
        <v>4.3895</v>
      </c>
      <c r="S18" s="61">
        <f t="shared" si="7"/>
        <v>16</v>
      </c>
      <c r="T18" s="60">
        <f>VLOOKUP($A18,'Return Data'!$B$7:$R$2292,13,0)</f>
        <v>4.1603000000000003</v>
      </c>
      <c r="U18" s="61">
        <f t="shared" si="8"/>
        <v>12</v>
      </c>
      <c r="V18" s="60">
        <f>VLOOKUP($A18,'Return Data'!$B$7:$R$2292,17,0)</f>
        <v>3.7435999999999998</v>
      </c>
      <c r="W18" s="61">
        <f t="shared" si="9"/>
        <v>16</v>
      </c>
      <c r="X18" s="60">
        <f>VLOOKUP($A18,'Return Data'!$B$7:$R$2292,14,0)</f>
        <v>10.812099999999999</v>
      </c>
      <c r="Y18" s="61">
        <f t="shared" si="10"/>
        <v>1</v>
      </c>
      <c r="Z18" s="60">
        <f>VLOOKUP($A18,'Return Data'!$B$7:$R$2292,16,0)</f>
        <v>7.2319000000000004</v>
      </c>
      <c r="AA18" s="62">
        <f t="shared" si="11"/>
        <v>8</v>
      </c>
    </row>
    <row r="19" spans="1:27" x14ac:dyDescent="0.3">
      <c r="A19" s="58" t="s">
        <v>965</v>
      </c>
      <c r="B19" s="59">
        <f>VLOOKUP($A19,'Return Data'!$B$7:$R$2292,3,0)</f>
        <v>44942</v>
      </c>
      <c r="C19" s="60">
        <f>VLOOKUP($A19,'Return Data'!$B$7:$R$2292,4,0)</f>
        <v>2816.1327999999999</v>
      </c>
      <c r="D19" s="60">
        <f>VLOOKUP($A19,'Return Data'!$B$7:$R$2292,5,0)</f>
        <v>4.085</v>
      </c>
      <c r="E19" s="61">
        <f t="shared" si="0"/>
        <v>18</v>
      </c>
      <c r="F19" s="60">
        <f>VLOOKUP($A19,'Return Data'!$B$7:$R$2292,6,0)</f>
        <v>4.085</v>
      </c>
      <c r="G19" s="61">
        <f t="shared" si="1"/>
        <v>18</v>
      </c>
      <c r="H19" s="60">
        <f>VLOOKUP($A19,'Return Data'!$B$7:$R$2292,7,0)</f>
        <v>4.6673999999999998</v>
      </c>
      <c r="I19" s="61">
        <f t="shared" si="2"/>
        <v>19</v>
      </c>
      <c r="J19" s="60">
        <f>VLOOKUP($A19,'Return Data'!$B$7:$R$2292,8,0)</f>
        <v>5.2606000000000002</v>
      </c>
      <c r="K19" s="61">
        <f t="shared" si="3"/>
        <v>19</v>
      </c>
      <c r="L19" s="60">
        <f>VLOOKUP($A19,'Return Data'!$B$7:$R$2292,9,0)</f>
        <v>5.3640999999999996</v>
      </c>
      <c r="M19" s="61">
        <f t="shared" si="4"/>
        <v>21</v>
      </c>
      <c r="N19" s="60">
        <f>VLOOKUP($A19,'Return Data'!$B$7:$R$2292,10,0)</f>
        <v>6.2919</v>
      </c>
      <c r="O19" s="61">
        <f t="shared" si="5"/>
        <v>13</v>
      </c>
      <c r="P19" s="60">
        <f>VLOOKUP($A19,'Return Data'!$B$7:$R$2292,11,0)</f>
        <v>5.5328999999999997</v>
      </c>
      <c r="Q19" s="61">
        <f t="shared" si="6"/>
        <v>3</v>
      </c>
      <c r="R19" s="60">
        <f>VLOOKUP($A19,'Return Data'!$B$7:$R$2292,12,0)</f>
        <v>4.3628</v>
      </c>
      <c r="S19" s="61">
        <f t="shared" si="7"/>
        <v>17</v>
      </c>
      <c r="T19" s="60">
        <f>VLOOKUP($A19,'Return Data'!$B$7:$R$2292,13,0)</f>
        <v>3.9449000000000001</v>
      </c>
      <c r="U19" s="61">
        <f t="shared" si="8"/>
        <v>18</v>
      </c>
      <c r="V19" s="60">
        <f>VLOOKUP($A19,'Return Data'!$B$7:$R$2292,17,0)</f>
        <v>3.7749999999999999</v>
      </c>
      <c r="W19" s="61">
        <f t="shared" si="9"/>
        <v>13</v>
      </c>
      <c r="X19" s="60">
        <f>VLOOKUP($A19,'Return Data'!$B$7:$R$2292,14,0)</f>
        <v>5.0248999999999997</v>
      </c>
      <c r="Y19" s="61">
        <f t="shared" si="10"/>
        <v>8</v>
      </c>
      <c r="Z19" s="60">
        <f>VLOOKUP($A19,'Return Data'!$B$7:$R$2292,16,0)</f>
        <v>7.2088999999999999</v>
      </c>
      <c r="AA19" s="62">
        <f t="shared" si="11"/>
        <v>10</v>
      </c>
    </row>
    <row r="20" spans="1:27" x14ac:dyDescent="0.3">
      <c r="A20" s="58" t="s">
        <v>967</v>
      </c>
      <c r="B20" s="59">
        <f>VLOOKUP($A20,'Return Data'!$B$7:$R$2292,3,0)</f>
        <v>44942</v>
      </c>
      <c r="C20" s="60">
        <f>VLOOKUP($A20,'Return Data'!$B$7:$R$2292,4,0)</f>
        <v>33.453800000000001</v>
      </c>
      <c r="D20" s="60">
        <f>VLOOKUP($A20,'Return Data'!$B$7:$R$2292,5,0)</f>
        <v>3.8199000000000001</v>
      </c>
      <c r="E20" s="61">
        <f t="shared" si="0"/>
        <v>19</v>
      </c>
      <c r="F20" s="60">
        <f>VLOOKUP($A20,'Return Data'!$B$7:$R$2292,6,0)</f>
        <v>3.8199000000000001</v>
      </c>
      <c r="G20" s="61">
        <f t="shared" si="1"/>
        <v>19</v>
      </c>
      <c r="H20" s="60">
        <f>VLOOKUP($A20,'Return Data'!$B$7:$R$2292,7,0)</f>
        <v>4.9611999999999998</v>
      </c>
      <c r="I20" s="61">
        <f t="shared" si="2"/>
        <v>17</v>
      </c>
      <c r="J20" s="60">
        <f>VLOOKUP($A20,'Return Data'!$B$7:$R$2292,8,0)</f>
        <v>5.2789000000000001</v>
      </c>
      <c r="K20" s="61">
        <f t="shared" si="3"/>
        <v>18</v>
      </c>
      <c r="L20" s="60">
        <f>VLOOKUP($A20,'Return Data'!$B$7:$R$2292,9,0)</f>
        <v>5.4273999999999996</v>
      </c>
      <c r="M20" s="61">
        <f t="shared" si="4"/>
        <v>19</v>
      </c>
      <c r="N20" s="60">
        <f>VLOOKUP($A20,'Return Data'!$B$7:$R$2292,10,0)</f>
        <v>5.9645000000000001</v>
      </c>
      <c r="O20" s="61">
        <f t="shared" si="5"/>
        <v>21</v>
      </c>
      <c r="P20" s="60">
        <f>VLOOKUP($A20,'Return Data'!$B$7:$R$2292,11,0)</f>
        <v>4.8547000000000002</v>
      </c>
      <c r="Q20" s="61">
        <f t="shared" si="6"/>
        <v>21</v>
      </c>
      <c r="R20" s="60">
        <f>VLOOKUP($A20,'Return Data'!$B$7:$R$2292,12,0)</f>
        <v>4.2154999999999996</v>
      </c>
      <c r="S20" s="61">
        <f t="shared" si="7"/>
        <v>20</v>
      </c>
      <c r="T20" s="60">
        <f>VLOOKUP($A20,'Return Data'!$B$7:$R$2292,13,0)</f>
        <v>3.8973</v>
      </c>
      <c r="U20" s="61">
        <f t="shared" si="8"/>
        <v>19</v>
      </c>
      <c r="V20" s="60">
        <f>VLOOKUP($A20,'Return Data'!$B$7:$R$2292,17,0)</f>
        <v>3.5686</v>
      </c>
      <c r="W20" s="61">
        <f t="shared" si="9"/>
        <v>20</v>
      </c>
      <c r="X20" s="60">
        <f>VLOOKUP($A20,'Return Data'!$B$7:$R$2292,14,0)</f>
        <v>4.8265000000000002</v>
      </c>
      <c r="Y20" s="61">
        <f t="shared" si="10"/>
        <v>11</v>
      </c>
      <c r="Z20" s="60">
        <f>VLOOKUP($A20,'Return Data'!$B$7:$R$2292,16,0)</f>
        <v>6.3438999999999997</v>
      </c>
      <c r="AA20" s="62">
        <f t="shared" si="11"/>
        <v>17</v>
      </c>
    </row>
    <row r="21" spans="1:27" x14ac:dyDescent="0.3">
      <c r="A21" s="58" t="s">
        <v>970</v>
      </c>
      <c r="B21" s="59">
        <f>VLOOKUP($A21,'Return Data'!$B$7:$R$2292,3,0)</f>
        <v>44942</v>
      </c>
      <c r="C21" s="60">
        <f>VLOOKUP($A21,'Return Data'!$B$7:$R$2292,4,0)</f>
        <v>1380.825</v>
      </c>
      <c r="D21" s="60">
        <f>VLOOKUP($A21,'Return Data'!$B$7:$R$2292,5,0)</f>
        <v>4.4557000000000002</v>
      </c>
      <c r="E21" s="61">
        <f t="shared" si="0"/>
        <v>14</v>
      </c>
      <c r="F21" s="60">
        <f>VLOOKUP($A21,'Return Data'!$B$7:$R$2292,6,0)</f>
        <v>4.4557000000000002</v>
      </c>
      <c r="G21" s="61">
        <f t="shared" si="1"/>
        <v>14</v>
      </c>
      <c r="H21" s="60">
        <f>VLOOKUP($A21,'Return Data'!$B$7:$R$2292,7,0)</f>
        <v>5.3257000000000003</v>
      </c>
      <c r="I21" s="61">
        <f t="shared" si="2"/>
        <v>14</v>
      </c>
      <c r="J21" s="60">
        <f>VLOOKUP($A21,'Return Data'!$B$7:$R$2292,8,0)</f>
        <v>5.4210000000000003</v>
      </c>
      <c r="K21" s="61">
        <f t="shared" si="3"/>
        <v>16</v>
      </c>
      <c r="L21" s="60">
        <f>VLOOKUP($A21,'Return Data'!$B$7:$R$2292,9,0)</f>
        <v>5.8356000000000003</v>
      </c>
      <c r="M21" s="61">
        <f t="shared" si="4"/>
        <v>14</v>
      </c>
      <c r="N21" s="60">
        <f>VLOOKUP($A21,'Return Data'!$B$7:$R$2292,10,0)</f>
        <v>6.2161999999999997</v>
      </c>
      <c r="O21" s="61">
        <f t="shared" si="5"/>
        <v>15</v>
      </c>
      <c r="P21" s="60">
        <f>VLOOKUP($A21,'Return Data'!$B$7:$R$2292,11,0)</f>
        <v>5.0347999999999997</v>
      </c>
      <c r="Q21" s="61">
        <f t="shared" si="6"/>
        <v>20</v>
      </c>
      <c r="R21" s="60">
        <f>VLOOKUP($A21,'Return Data'!$B$7:$R$2292,12,0)</f>
        <v>4.2206999999999999</v>
      </c>
      <c r="S21" s="61">
        <f t="shared" si="7"/>
        <v>19</v>
      </c>
      <c r="T21" s="60">
        <f>VLOOKUP($A21,'Return Data'!$B$7:$R$2292,13,0)</f>
        <v>3.82</v>
      </c>
      <c r="U21" s="61">
        <f t="shared" si="8"/>
        <v>20</v>
      </c>
      <c r="V21" s="60">
        <f>VLOOKUP($A21,'Return Data'!$B$7:$R$2292,17,0)</f>
        <v>3.5672000000000001</v>
      </c>
      <c r="W21" s="61">
        <f t="shared" si="9"/>
        <v>21</v>
      </c>
      <c r="X21" s="60">
        <f>VLOOKUP($A21,'Return Data'!$B$7:$R$2292,14,0)</f>
        <v>4.3840000000000003</v>
      </c>
      <c r="Y21" s="61">
        <f t="shared" si="10"/>
        <v>20</v>
      </c>
      <c r="Z21" s="60">
        <f>VLOOKUP($A21,'Return Data'!$B$7:$R$2292,16,0)</f>
        <v>5.6013999999999999</v>
      </c>
      <c r="AA21" s="62">
        <f t="shared" si="11"/>
        <v>20</v>
      </c>
    </row>
    <row r="22" spans="1:27" x14ac:dyDescent="0.3">
      <c r="A22" s="58" t="s">
        <v>972</v>
      </c>
      <c r="B22" s="59">
        <f>VLOOKUP($A22,'Return Data'!$B$7:$R$2292,3,0)</f>
        <v>44942</v>
      </c>
      <c r="C22" s="60">
        <f>VLOOKUP($A22,'Return Data'!$B$7:$R$2292,4,0)</f>
        <v>1903.7406000000001</v>
      </c>
      <c r="D22" s="60">
        <f>VLOOKUP($A22,'Return Data'!$B$7:$R$2292,5,0)</f>
        <v>4.2662000000000004</v>
      </c>
      <c r="E22" s="61">
        <f t="shared" si="0"/>
        <v>16</v>
      </c>
      <c r="F22" s="60">
        <f>VLOOKUP($A22,'Return Data'!$B$7:$R$2292,6,0)</f>
        <v>4.2662000000000004</v>
      </c>
      <c r="G22" s="61">
        <f t="shared" si="1"/>
        <v>16</v>
      </c>
      <c r="H22" s="60">
        <f>VLOOKUP($A22,'Return Data'!$B$7:$R$2292,7,0)</f>
        <v>5.4313000000000002</v>
      </c>
      <c r="I22" s="61">
        <f t="shared" si="2"/>
        <v>12</v>
      </c>
      <c r="J22" s="60">
        <f>VLOOKUP($A22,'Return Data'!$B$7:$R$2292,8,0)</f>
        <v>5.6803999999999997</v>
      </c>
      <c r="K22" s="61">
        <f t="shared" si="3"/>
        <v>12</v>
      </c>
      <c r="L22" s="60">
        <f>VLOOKUP($A22,'Return Data'!$B$7:$R$2292,9,0)</f>
        <v>5.6712999999999996</v>
      </c>
      <c r="M22" s="61">
        <f t="shared" si="4"/>
        <v>17</v>
      </c>
      <c r="N22" s="60">
        <f>VLOOKUP($A22,'Return Data'!$B$7:$R$2292,10,0)</f>
        <v>6.1420000000000003</v>
      </c>
      <c r="O22" s="61">
        <f t="shared" si="5"/>
        <v>19</v>
      </c>
      <c r="P22" s="60">
        <f>VLOOKUP($A22,'Return Data'!$B$7:$R$2292,11,0)</f>
        <v>5.2161999999999997</v>
      </c>
      <c r="Q22" s="61">
        <f t="shared" si="6"/>
        <v>12</v>
      </c>
      <c r="R22" s="60">
        <f>VLOOKUP($A22,'Return Data'!$B$7:$R$2292,12,0)</f>
        <v>4.4576000000000002</v>
      </c>
      <c r="S22" s="61">
        <f t="shared" si="7"/>
        <v>11</v>
      </c>
      <c r="T22" s="60">
        <f>VLOOKUP($A22,'Return Data'!$B$7:$R$2292,13,0)</f>
        <v>4.0782999999999996</v>
      </c>
      <c r="U22" s="61">
        <f t="shared" si="8"/>
        <v>16</v>
      </c>
      <c r="V22" s="60">
        <f>VLOOKUP($A22,'Return Data'!$B$7:$R$2292,17,0)</f>
        <v>3.6456</v>
      </c>
      <c r="W22" s="61">
        <f t="shared" si="9"/>
        <v>19</v>
      </c>
      <c r="X22" s="60">
        <f>VLOOKUP($A22,'Return Data'!$B$7:$R$2292,14,0)</f>
        <v>4.5444000000000004</v>
      </c>
      <c r="Y22" s="61">
        <f t="shared" si="10"/>
        <v>17</v>
      </c>
      <c r="Z22" s="60">
        <f>VLOOKUP($A22,'Return Data'!$B$7:$R$2292,16,0)</f>
        <v>4.4226999999999999</v>
      </c>
      <c r="AA22" s="62">
        <f t="shared" si="11"/>
        <v>21</v>
      </c>
    </row>
    <row r="23" spans="1:27" x14ac:dyDescent="0.3">
      <c r="A23" s="58" t="s">
        <v>973</v>
      </c>
      <c r="B23" s="59">
        <f>VLOOKUP($A23,'Return Data'!$B$7:$R$2292,3,0)</f>
        <v>44942</v>
      </c>
      <c r="C23" s="60">
        <f>VLOOKUP($A23,'Return Data'!$B$7:$R$2292,4,0)</f>
        <v>3149.5596</v>
      </c>
      <c r="D23" s="60">
        <f>VLOOKUP($A23,'Return Data'!$B$7:$R$2292,5,0)</f>
        <v>5.8367000000000004</v>
      </c>
      <c r="E23" s="61">
        <f t="shared" si="0"/>
        <v>4</v>
      </c>
      <c r="F23" s="60">
        <f>VLOOKUP($A23,'Return Data'!$B$7:$R$2292,6,0)</f>
        <v>5.8367000000000004</v>
      </c>
      <c r="G23" s="61">
        <f t="shared" si="1"/>
        <v>4</v>
      </c>
      <c r="H23" s="60">
        <f>VLOOKUP($A23,'Return Data'!$B$7:$R$2292,7,0)</f>
        <v>5.6555999999999997</v>
      </c>
      <c r="I23" s="61">
        <f t="shared" si="2"/>
        <v>7</v>
      </c>
      <c r="J23" s="60">
        <f>VLOOKUP($A23,'Return Data'!$B$7:$R$2292,8,0)</f>
        <v>5.7081999999999997</v>
      </c>
      <c r="K23" s="61">
        <f t="shared" si="3"/>
        <v>11</v>
      </c>
      <c r="L23" s="60">
        <f>VLOOKUP($A23,'Return Data'!$B$7:$R$2292,9,0)</f>
        <v>5.8209999999999997</v>
      </c>
      <c r="M23" s="61">
        <f t="shared" si="4"/>
        <v>15</v>
      </c>
      <c r="N23" s="60">
        <f>VLOOKUP($A23,'Return Data'!$B$7:$R$2292,10,0)</f>
        <v>6.6013000000000002</v>
      </c>
      <c r="O23" s="61">
        <f t="shared" si="5"/>
        <v>7</v>
      </c>
      <c r="P23" s="60">
        <f>VLOOKUP($A23,'Return Data'!$B$7:$R$2292,11,0)</f>
        <v>5.1912000000000003</v>
      </c>
      <c r="Q23" s="61">
        <f t="shared" si="6"/>
        <v>14</v>
      </c>
      <c r="R23" s="60">
        <f>VLOOKUP($A23,'Return Data'!$B$7:$R$2292,12,0)</f>
        <v>4.5004999999999997</v>
      </c>
      <c r="S23" s="61">
        <f t="shared" si="7"/>
        <v>10</v>
      </c>
      <c r="T23" s="60">
        <f>VLOOKUP($A23,'Return Data'!$B$7:$R$2292,13,0)</f>
        <v>4.2222999999999997</v>
      </c>
      <c r="U23" s="61">
        <f t="shared" si="8"/>
        <v>8</v>
      </c>
      <c r="V23" s="60">
        <f>VLOOKUP($A23,'Return Data'!$B$7:$R$2292,17,0)</f>
        <v>4.2378999999999998</v>
      </c>
      <c r="W23" s="61">
        <f t="shared" si="9"/>
        <v>2</v>
      </c>
      <c r="X23" s="60">
        <f>VLOOKUP($A23,'Return Data'!$B$7:$R$2292,14,0)</f>
        <v>5.1332000000000004</v>
      </c>
      <c r="Y23" s="61">
        <f t="shared" si="10"/>
        <v>5</v>
      </c>
      <c r="Z23" s="60">
        <f>VLOOKUP($A23,'Return Data'!$B$7:$R$2292,16,0)</f>
        <v>7.5124000000000004</v>
      </c>
      <c r="AA23" s="62">
        <f t="shared" si="11"/>
        <v>2</v>
      </c>
    </row>
    <row r="24" spans="1:27" x14ac:dyDescent="0.3">
      <c r="A24" s="58" t="s">
        <v>975</v>
      </c>
      <c r="B24" s="59">
        <f>VLOOKUP($A24,'Return Data'!$B$7:$R$2292,3,0)</f>
        <v>44942</v>
      </c>
      <c r="C24" s="60">
        <f>VLOOKUP($A24,'Return Data'!$B$7:$R$2292,4,0)</f>
        <v>24.921600000000002</v>
      </c>
      <c r="D24" s="60">
        <f>VLOOKUP($A24,'Return Data'!$B$7:$R$2292,5,0)</f>
        <v>4.6395999999999997</v>
      </c>
      <c r="E24" s="61">
        <f t="shared" si="0"/>
        <v>12</v>
      </c>
      <c r="F24" s="60">
        <f>VLOOKUP($A24,'Return Data'!$B$7:$R$2292,6,0)</f>
        <v>4.6395999999999997</v>
      </c>
      <c r="G24" s="61">
        <f t="shared" si="1"/>
        <v>12</v>
      </c>
      <c r="H24" s="60">
        <f>VLOOKUP($A24,'Return Data'!$B$7:$R$2292,7,0)</f>
        <v>5.173</v>
      </c>
      <c r="I24" s="61">
        <f t="shared" si="2"/>
        <v>15</v>
      </c>
      <c r="J24" s="60">
        <f>VLOOKUP($A24,'Return Data'!$B$7:$R$2292,8,0)</f>
        <v>5.8821000000000003</v>
      </c>
      <c r="K24" s="61">
        <f t="shared" si="3"/>
        <v>7</v>
      </c>
      <c r="L24" s="60">
        <f>VLOOKUP($A24,'Return Data'!$B$7:$R$2292,9,0)</f>
        <v>5.9306000000000001</v>
      </c>
      <c r="M24" s="61">
        <f t="shared" si="4"/>
        <v>12</v>
      </c>
      <c r="N24" s="60">
        <f>VLOOKUP($A24,'Return Data'!$B$7:$R$2292,10,0)</f>
        <v>6.1795</v>
      </c>
      <c r="O24" s="61">
        <f t="shared" si="5"/>
        <v>16</v>
      </c>
      <c r="P24" s="60">
        <f>VLOOKUP($A24,'Return Data'!$B$7:$R$2292,11,0)</f>
        <v>5.0952000000000002</v>
      </c>
      <c r="Q24" s="61">
        <f t="shared" si="6"/>
        <v>18</v>
      </c>
      <c r="R24" s="60">
        <f>VLOOKUP($A24,'Return Data'!$B$7:$R$2292,12,0)</f>
        <v>4.4484000000000004</v>
      </c>
      <c r="S24" s="61">
        <f t="shared" si="7"/>
        <v>12</v>
      </c>
      <c r="T24" s="60">
        <f>VLOOKUP($A24,'Return Data'!$B$7:$R$2292,13,0)</f>
        <v>4.1631999999999998</v>
      </c>
      <c r="U24" s="61">
        <f t="shared" si="8"/>
        <v>11</v>
      </c>
      <c r="V24" s="60">
        <f>VLOOKUP($A24,'Return Data'!$B$7:$R$2292,17,0)</f>
        <v>3.7465999999999999</v>
      </c>
      <c r="W24" s="61">
        <f t="shared" si="9"/>
        <v>15</v>
      </c>
      <c r="X24" s="60">
        <f>VLOOKUP($A24,'Return Data'!$B$7:$R$2292,14,0)</f>
        <v>3.1726999999999999</v>
      </c>
      <c r="Y24" s="61">
        <f t="shared" si="10"/>
        <v>21</v>
      </c>
      <c r="Z24" s="60">
        <f>VLOOKUP($A24,'Return Data'!$B$7:$R$2292,16,0)</f>
        <v>6.0358999999999998</v>
      </c>
      <c r="AA24" s="62">
        <f t="shared" si="11"/>
        <v>18</v>
      </c>
    </row>
    <row r="25" spans="1:27" x14ac:dyDescent="0.3">
      <c r="A25" s="58" t="s">
        <v>1980</v>
      </c>
      <c r="B25" s="59">
        <f>VLOOKUP($A25,'Return Data'!$B$7:$R$2292,3,0)</f>
        <v>44942</v>
      </c>
      <c r="C25" s="60">
        <f>VLOOKUP($A25,'Return Data'!$B$7:$R$2292,4,0)</f>
        <v>2942.9789000000001</v>
      </c>
      <c r="D25" s="60">
        <f>VLOOKUP($A25,'Return Data'!$B$7:$R$2292,5,0)</f>
        <v>5.0763999999999996</v>
      </c>
      <c r="E25" s="61">
        <f t="shared" si="0"/>
        <v>10</v>
      </c>
      <c r="F25" s="60">
        <f>VLOOKUP($A25,'Return Data'!$B$7:$R$2292,6,0)</f>
        <v>5.0763999999999996</v>
      </c>
      <c r="G25" s="61">
        <f t="shared" si="1"/>
        <v>10</v>
      </c>
      <c r="H25" s="60">
        <f>VLOOKUP($A25,'Return Data'!$B$7:$R$2292,7,0)</f>
        <v>6.0084</v>
      </c>
      <c r="I25" s="61">
        <f t="shared" si="2"/>
        <v>4</v>
      </c>
      <c r="J25" s="60">
        <f>VLOOKUP($A25,'Return Data'!$B$7:$R$2292,8,0)</f>
        <v>5.9584000000000001</v>
      </c>
      <c r="K25" s="61">
        <f t="shared" si="3"/>
        <v>6</v>
      </c>
      <c r="L25" s="60">
        <f>VLOOKUP($A25,'Return Data'!$B$7:$R$2292,9,0)</f>
        <v>6.1299000000000001</v>
      </c>
      <c r="M25" s="61">
        <f t="shared" si="4"/>
        <v>8</v>
      </c>
      <c r="N25" s="60">
        <f>VLOOKUP($A25,'Return Data'!$B$7:$R$2292,10,0)</f>
        <v>6.6829000000000001</v>
      </c>
      <c r="O25" s="61">
        <f t="shared" si="5"/>
        <v>3</v>
      </c>
      <c r="P25" s="60">
        <f>VLOOKUP($A25,'Return Data'!$B$7:$R$2292,11,0)</f>
        <v>5.3300999999999998</v>
      </c>
      <c r="Q25" s="61">
        <f t="shared" si="6"/>
        <v>7</v>
      </c>
      <c r="R25" s="60">
        <f>VLOOKUP($A25,'Return Data'!$B$7:$R$2292,12,0)</f>
        <v>4.4443999999999999</v>
      </c>
      <c r="S25" s="61">
        <f t="shared" si="7"/>
        <v>13</v>
      </c>
      <c r="T25" s="60">
        <f>VLOOKUP($A25,'Return Data'!$B$7:$R$2292,13,0)</f>
        <v>4.1371000000000002</v>
      </c>
      <c r="U25" s="61">
        <f t="shared" si="8"/>
        <v>13</v>
      </c>
      <c r="V25" s="60">
        <f>VLOOKUP($A25,'Return Data'!$B$7:$R$2292,17,0)</f>
        <v>3.7320000000000002</v>
      </c>
      <c r="W25" s="61">
        <f t="shared" si="9"/>
        <v>17</v>
      </c>
      <c r="X25" s="60">
        <f>VLOOKUP($A25,'Return Data'!$B$7:$R$2292,14,0)</f>
        <v>4.6262999999999996</v>
      </c>
      <c r="Y25" s="61">
        <f t="shared" si="10"/>
        <v>16</v>
      </c>
      <c r="Z25" s="60">
        <f>VLOOKUP($A25,'Return Data'!$B$7:$R$2292,16,0)</f>
        <v>7.2182000000000004</v>
      </c>
      <c r="AA25" s="62">
        <f t="shared" si="11"/>
        <v>9</v>
      </c>
    </row>
    <row r="26" spans="1:27" x14ac:dyDescent="0.3">
      <c r="A26" s="58" t="s">
        <v>1865</v>
      </c>
      <c r="B26" s="59">
        <f>VLOOKUP($A26,'Return Data'!$B$7:$R$2292,3,0)</f>
        <v>44942</v>
      </c>
      <c r="C26" s="60">
        <f>VLOOKUP($A26,'Return Data'!$B$7:$R$2292,4,0)</f>
        <v>2926.5246000000002</v>
      </c>
      <c r="D26" s="60">
        <f>VLOOKUP($A26,'Return Data'!$B$7:$R$2292,5,0)</f>
        <v>-6.5299999999999997E-2</v>
      </c>
      <c r="E26" s="61">
        <f t="shared" si="0"/>
        <v>21</v>
      </c>
      <c r="F26" s="60">
        <f>VLOOKUP($A26,'Return Data'!$B$7:$R$2292,6,0)</f>
        <v>-6.5299999999999997E-2</v>
      </c>
      <c r="G26" s="61">
        <f t="shared" si="1"/>
        <v>21</v>
      </c>
      <c r="H26" s="60">
        <f>VLOOKUP($A26,'Return Data'!$B$7:$R$2292,7,0)</f>
        <v>3.6450999999999998</v>
      </c>
      <c r="I26" s="61">
        <f t="shared" si="2"/>
        <v>21</v>
      </c>
      <c r="J26" s="60">
        <f>VLOOKUP($A26,'Return Data'!$B$7:$R$2292,8,0)</f>
        <v>5.0894000000000004</v>
      </c>
      <c r="K26" s="61">
        <f t="shared" si="3"/>
        <v>21</v>
      </c>
      <c r="L26" s="60">
        <f>VLOOKUP($A26,'Return Data'!$B$7:$R$2292,9,0)</f>
        <v>5.8076999999999996</v>
      </c>
      <c r="M26" s="61">
        <f t="shared" si="4"/>
        <v>16</v>
      </c>
      <c r="N26" s="60">
        <f>VLOOKUP($A26,'Return Data'!$B$7:$R$2292,10,0)</f>
        <v>6.3396999999999997</v>
      </c>
      <c r="O26" s="61">
        <f t="shared" si="5"/>
        <v>12</v>
      </c>
      <c r="P26" s="60">
        <f>VLOOKUP($A26,'Return Data'!$B$7:$R$2292,11,0)</f>
        <v>5.2866999999999997</v>
      </c>
      <c r="Q26" s="61">
        <f t="shared" si="6"/>
        <v>9</v>
      </c>
      <c r="R26" s="60">
        <f>VLOOKUP($A26,'Return Data'!$B$7:$R$2292,12,0)</f>
        <v>4.5263999999999998</v>
      </c>
      <c r="S26" s="61">
        <f t="shared" si="7"/>
        <v>7</v>
      </c>
      <c r="T26" s="60">
        <f>VLOOKUP($A26,'Return Data'!$B$7:$R$2292,13,0)</f>
        <v>4.2602000000000002</v>
      </c>
      <c r="U26" s="61">
        <f t="shared" si="8"/>
        <v>5</v>
      </c>
      <c r="V26" s="60">
        <f>VLOOKUP($A26,'Return Data'!$B$7:$R$2292,17,0)</f>
        <v>3.8858999999999999</v>
      </c>
      <c r="W26" s="61">
        <f t="shared" si="9"/>
        <v>11</v>
      </c>
      <c r="X26" s="60">
        <f>VLOOKUP($A26,'Return Data'!$B$7:$R$2292,14,0)</f>
        <v>4.5242000000000004</v>
      </c>
      <c r="Y26" s="61">
        <f t="shared" si="10"/>
        <v>18</v>
      </c>
      <c r="Z26" s="60">
        <f>VLOOKUP($A26,'Return Data'!$B$7:$R$2292,16,0)</f>
        <v>6.0262000000000002</v>
      </c>
      <c r="AA26" s="62">
        <f t="shared" si="11"/>
        <v>19</v>
      </c>
    </row>
    <row r="27" spans="1:27" x14ac:dyDescent="0.3">
      <c r="A27" s="58" t="s">
        <v>2066</v>
      </c>
      <c r="B27" s="59">
        <f>VLOOKUP($A27,'Return Data'!$B$7:$R$2292,3,0)</f>
        <v>44942</v>
      </c>
      <c r="C27" s="60">
        <f>VLOOKUP($A27,'Return Data'!$B$7:$R$2292,4,0)</f>
        <v>3301.3715000000002</v>
      </c>
      <c r="D27" s="60">
        <f>VLOOKUP($A27,'Return Data'!$B$7:$R$2292,5,0)</f>
        <v>6.0385</v>
      </c>
      <c r="E27" s="61">
        <f t="shared" si="0"/>
        <v>2</v>
      </c>
      <c r="F27" s="60">
        <f>VLOOKUP($A27,'Return Data'!$B$7:$R$2292,6,0)</f>
        <v>6.0385</v>
      </c>
      <c r="G27" s="61">
        <f t="shared" si="1"/>
        <v>2</v>
      </c>
      <c r="H27" s="60">
        <f>VLOOKUP($A27,'Return Data'!$B$7:$R$2292,7,0)</f>
        <v>5.0983000000000001</v>
      </c>
      <c r="I27" s="61">
        <f t="shared" si="2"/>
        <v>16</v>
      </c>
      <c r="J27" s="60">
        <f>VLOOKUP($A27,'Return Data'!$B$7:$R$2292,8,0)</f>
        <v>5.3453999999999997</v>
      </c>
      <c r="K27" s="61">
        <f t="shared" si="3"/>
        <v>17</v>
      </c>
      <c r="L27" s="60">
        <f>VLOOKUP($A27,'Return Data'!$B$7:$R$2292,9,0)</f>
        <v>6.0317999999999996</v>
      </c>
      <c r="M27" s="61">
        <f t="shared" si="4"/>
        <v>9</v>
      </c>
      <c r="N27" s="60">
        <f>VLOOKUP($A27,'Return Data'!$B$7:$R$2292,10,0)</f>
        <v>6.1406000000000001</v>
      </c>
      <c r="O27" s="61">
        <f t="shared" si="5"/>
        <v>20</v>
      </c>
      <c r="P27" s="60">
        <f>VLOOKUP($A27,'Return Data'!$B$7:$R$2292,11,0)</f>
        <v>5.1288</v>
      </c>
      <c r="Q27" s="61">
        <f t="shared" si="6"/>
        <v>15</v>
      </c>
      <c r="R27" s="60">
        <f>VLOOKUP($A27,'Return Data'!$B$7:$R$2292,12,0)</f>
        <v>4.4396000000000004</v>
      </c>
      <c r="S27" s="61">
        <f t="shared" si="7"/>
        <v>14</v>
      </c>
      <c r="T27" s="60">
        <f>VLOOKUP($A27,'Return Data'!$B$7:$R$2292,13,0)</f>
        <v>4.1288</v>
      </c>
      <c r="U27" s="61">
        <f t="shared" si="8"/>
        <v>14</v>
      </c>
      <c r="V27" s="60">
        <f>VLOOKUP($A27,'Return Data'!$B$7:$R$2292,17,0)</f>
        <v>3.9830000000000001</v>
      </c>
      <c r="W27" s="61">
        <f t="shared" si="9"/>
        <v>6</v>
      </c>
      <c r="X27" s="60">
        <f>VLOOKUP($A27,'Return Data'!$B$7:$R$2292,14,0)</f>
        <v>5.0189000000000004</v>
      </c>
      <c r="Y27" s="61">
        <f t="shared" si="10"/>
        <v>9</v>
      </c>
      <c r="Z27" s="60">
        <f>VLOOKUP($A27,'Return Data'!$B$7:$R$2292,16,0)</f>
        <v>7.1166999999999998</v>
      </c>
      <c r="AA27" s="62">
        <f t="shared" si="11"/>
        <v>14</v>
      </c>
    </row>
    <row r="28" spans="1:27" x14ac:dyDescent="0.3">
      <c r="A28" s="58" t="s">
        <v>983</v>
      </c>
      <c r="B28" s="59">
        <f>VLOOKUP($A28,'Return Data'!$B$7:$R$2292,3,0)</f>
        <v>44942</v>
      </c>
      <c r="C28" s="60">
        <f>VLOOKUP($A28,'Return Data'!$B$7:$R$2292,4,0)</f>
        <v>2962.5866999999998</v>
      </c>
      <c r="D28" s="60">
        <f>VLOOKUP($A28,'Return Data'!$B$7:$R$2292,5,0)</f>
        <v>5.3642000000000003</v>
      </c>
      <c r="E28" s="61">
        <f t="shared" si="0"/>
        <v>6</v>
      </c>
      <c r="F28" s="60">
        <f>VLOOKUP($A28,'Return Data'!$B$7:$R$2292,6,0)</f>
        <v>5.3642000000000003</v>
      </c>
      <c r="G28" s="61">
        <f t="shared" si="1"/>
        <v>6</v>
      </c>
      <c r="H28" s="60">
        <f>VLOOKUP($A28,'Return Data'!$B$7:$R$2292,7,0)</f>
        <v>5.6356000000000002</v>
      </c>
      <c r="I28" s="61">
        <f t="shared" si="2"/>
        <v>8</v>
      </c>
      <c r="J28" s="60">
        <f>VLOOKUP($A28,'Return Data'!$B$7:$R$2292,8,0)</f>
        <v>6.2968999999999999</v>
      </c>
      <c r="K28" s="61">
        <f t="shared" si="3"/>
        <v>3</v>
      </c>
      <c r="L28" s="60">
        <f>VLOOKUP($A28,'Return Data'!$B$7:$R$2292,9,0)</f>
        <v>6.5166000000000004</v>
      </c>
      <c r="M28" s="61">
        <f t="shared" si="4"/>
        <v>1</v>
      </c>
      <c r="N28" s="60">
        <f>VLOOKUP($A28,'Return Data'!$B$7:$R$2292,10,0)</f>
        <v>6.5612000000000004</v>
      </c>
      <c r="O28" s="61">
        <f t="shared" si="5"/>
        <v>9</v>
      </c>
      <c r="P28" s="60">
        <f>VLOOKUP($A28,'Return Data'!$B$7:$R$2292,11,0)</f>
        <v>5.5069999999999997</v>
      </c>
      <c r="Q28" s="61">
        <f t="shared" si="6"/>
        <v>5</v>
      </c>
      <c r="R28" s="60">
        <f>VLOOKUP($A28,'Return Data'!$B$7:$R$2292,12,0)</f>
        <v>4.9337</v>
      </c>
      <c r="S28" s="61">
        <f t="shared" si="7"/>
        <v>2</v>
      </c>
      <c r="T28" s="60">
        <f>VLOOKUP($A28,'Return Data'!$B$7:$R$2292,13,0)</f>
        <v>4.5917000000000003</v>
      </c>
      <c r="U28" s="61">
        <f t="shared" si="8"/>
        <v>2</v>
      </c>
      <c r="V28" s="60">
        <f>VLOOKUP($A28,'Return Data'!$B$7:$R$2292,17,0)</f>
        <v>6.8476999999999997</v>
      </c>
      <c r="W28" s="61">
        <f t="shared" si="9"/>
        <v>1</v>
      </c>
      <c r="X28" s="60">
        <f>VLOOKUP($A28,'Return Data'!$B$7:$R$2292,14,0)</f>
        <v>6.8822999999999999</v>
      </c>
      <c r="Y28" s="61">
        <f t="shared" si="10"/>
        <v>2</v>
      </c>
      <c r="Z28" s="60">
        <f>VLOOKUP($A28,'Return Data'!$B$7:$R$2292,16,0)</f>
        <v>7.1412000000000004</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4.6875285714285724</v>
      </c>
      <c r="E30" s="69"/>
      <c r="F30" s="70">
        <f>AVERAGE(F8:F28)</f>
        <v>4.6875285714285724</v>
      </c>
      <c r="G30" s="69"/>
      <c r="H30" s="70">
        <f>AVERAGE(H8:H28)</f>
        <v>5.4017047619047602</v>
      </c>
      <c r="I30" s="69"/>
      <c r="J30" s="70">
        <f>AVERAGE(J8:J28)</f>
        <v>5.7214809523809516</v>
      </c>
      <c r="K30" s="69"/>
      <c r="L30" s="70">
        <f>AVERAGE(L8:L28)</f>
        <v>5.9704047619047618</v>
      </c>
      <c r="M30" s="69"/>
      <c r="N30" s="70">
        <f>AVERAGE(N8:N28)</f>
        <v>6.4280571428571438</v>
      </c>
      <c r="O30" s="69"/>
      <c r="P30" s="70">
        <f>AVERAGE(P8:P28)</f>
        <v>5.3515428571428574</v>
      </c>
      <c r="Q30" s="69"/>
      <c r="R30" s="70">
        <f>AVERAGE(R8:R28)</f>
        <v>4.5053571428571431</v>
      </c>
      <c r="S30" s="69"/>
      <c r="T30" s="70">
        <f>AVERAGE(T8:T28)</f>
        <v>4.1724666666666668</v>
      </c>
      <c r="U30" s="69"/>
      <c r="V30" s="70">
        <f>AVERAGE(V8:V28)</f>
        <v>4.007485714285715</v>
      </c>
      <c r="W30" s="69"/>
      <c r="X30" s="70">
        <f>AVERAGE(X8:X28)</f>
        <v>5.163385714285714</v>
      </c>
      <c r="Y30" s="69"/>
      <c r="Z30" s="70">
        <f>AVERAGE(Z8:Z28)</f>
        <v>6.8850523809523807</v>
      </c>
      <c r="AA30" s="71"/>
    </row>
    <row r="31" spans="1:27" x14ac:dyDescent="0.3">
      <c r="A31" s="68" t="s">
        <v>28</v>
      </c>
      <c r="B31" s="69"/>
      <c r="C31" s="69"/>
      <c r="D31" s="70">
        <f>MIN(D8:D28)</f>
        <v>-6.5299999999999997E-2</v>
      </c>
      <c r="E31" s="69"/>
      <c r="F31" s="70">
        <f>MIN(F8:F28)</f>
        <v>-6.5299999999999997E-2</v>
      </c>
      <c r="G31" s="69"/>
      <c r="H31" s="70">
        <f>MIN(H8:H28)</f>
        <v>3.6450999999999998</v>
      </c>
      <c r="I31" s="69"/>
      <c r="J31" s="70">
        <f>MIN(J8:J28)</f>
        <v>5.0894000000000004</v>
      </c>
      <c r="K31" s="69"/>
      <c r="L31" s="70">
        <f>MIN(L8:L28)</f>
        <v>5.3640999999999996</v>
      </c>
      <c r="M31" s="69"/>
      <c r="N31" s="70">
        <f>MIN(N8:N28)</f>
        <v>5.9645000000000001</v>
      </c>
      <c r="O31" s="69"/>
      <c r="P31" s="70">
        <f>MIN(P8:P28)</f>
        <v>4.8547000000000002</v>
      </c>
      <c r="Q31" s="69"/>
      <c r="R31" s="70">
        <f>MIN(R8:R28)</f>
        <v>4.1425000000000001</v>
      </c>
      <c r="S31" s="69"/>
      <c r="T31" s="70">
        <f>MIN(T8:T28)</f>
        <v>3.7913000000000001</v>
      </c>
      <c r="U31" s="69"/>
      <c r="V31" s="70">
        <f>MIN(V8:V28)</f>
        <v>3.5672000000000001</v>
      </c>
      <c r="W31" s="69"/>
      <c r="X31" s="70">
        <f>MIN(X8:X28)</f>
        <v>3.1726999999999999</v>
      </c>
      <c r="Y31" s="69"/>
      <c r="Z31" s="70">
        <f>MIN(Z8:Z28)</f>
        <v>4.4226999999999999</v>
      </c>
      <c r="AA31" s="71"/>
    </row>
    <row r="32" spans="1:27" ht="15" thickBot="1" x14ac:dyDescent="0.35">
      <c r="A32" s="72" t="s">
        <v>29</v>
      </c>
      <c r="B32" s="73"/>
      <c r="C32" s="73"/>
      <c r="D32" s="74">
        <f>MAX(D8:D28)</f>
        <v>6.1669999999999998</v>
      </c>
      <c r="E32" s="73"/>
      <c r="F32" s="74">
        <f>MAX(F8:F28)</f>
        <v>6.1669999999999998</v>
      </c>
      <c r="G32" s="73"/>
      <c r="H32" s="74">
        <f>MAX(H8:H28)</f>
        <v>6.3941999999999997</v>
      </c>
      <c r="I32" s="73"/>
      <c r="J32" s="74">
        <f>MAX(J8:J28)</f>
        <v>6.3777999999999997</v>
      </c>
      <c r="K32" s="73"/>
      <c r="L32" s="74">
        <f>MAX(L8:L28)</f>
        <v>6.5166000000000004</v>
      </c>
      <c r="M32" s="73"/>
      <c r="N32" s="74">
        <f>MAX(N8:N28)</f>
        <v>7.0014000000000003</v>
      </c>
      <c r="O32" s="73"/>
      <c r="P32" s="74">
        <f>MAX(P8:P28)</f>
        <v>7.2439</v>
      </c>
      <c r="Q32" s="73"/>
      <c r="R32" s="74">
        <f>MAX(R8:R28)</f>
        <v>5.2659000000000002</v>
      </c>
      <c r="S32" s="73"/>
      <c r="T32" s="74">
        <f>MAX(T8:T28)</f>
        <v>4.6708999999999996</v>
      </c>
      <c r="U32" s="73"/>
      <c r="V32" s="74">
        <f>MAX(V8:V28)</f>
        <v>6.8476999999999997</v>
      </c>
      <c r="W32" s="73"/>
      <c r="X32" s="74">
        <f>MAX(X8:X28)</f>
        <v>10.812099999999999</v>
      </c>
      <c r="Y32" s="73"/>
      <c r="Z32" s="74">
        <f>MAX(Z8:Z28)</f>
        <v>7.6909000000000001</v>
      </c>
      <c r="AA32" s="75"/>
    </row>
    <row r="33" spans="1:1" x14ac:dyDescent="0.3">
      <c r="A33" s="99" t="s">
        <v>429</v>
      </c>
    </row>
    <row r="34" spans="1:1" x14ac:dyDescent="0.3">
      <c r="A34" s="14" t="s">
        <v>340</v>
      </c>
    </row>
  </sheetData>
  <sheetProtection algorithmName="SHA-512" hashValue="lmsFtL8XTD1WP5w6UiK+KQ/0Wj/PEq5wi0oxMnLDlgjClbbdRAxFux1AKtT0pl43CErHmdfPVQC4TGfcZsapyg==" saltValue="KFLPyRcwv10IrG9yj+Es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1434</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1358</v>
      </c>
      <c r="B8" s="59">
        <f>VLOOKUP($A8,'Return Data'!$B$7:$R$2292,3,0)</f>
        <v>44942</v>
      </c>
      <c r="C8" s="60">
        <f>VLOOKUP($A8,'Return Data'!$B$7:$R$2292,4,0)</f>
        <v>463.3383</v>
      </c>
      <c r="D8" s="60">
        <f>VLOOKUP($A8,'Return Data'!$B$7:$R$2292,5,0)</f>
        <v>5.8033000000000001</v>
      </c>
      <c r="E8" s="61">
        <f t="shared" ref="E8:E31" si="0">RANK(D8,D$8:D$31,0)</f>
        <v>17</v>
      </c>
      <c r="F8" s="60">
        <f>VLOOKUP($A8,'Return Data'!$B$7:$R$2292,6,0)</f>
        <v>5.8033000000000001</v>
      </c>
      <c r="G8" s="61">
        <f t="shared" ref="G8:G31" si="1">RANK(F8,F$8:F$31,0)</f>
        <v>17</v>
      </c>
      <c r="H8" s="60">
        <f>VLOOKUP($A8,'Return Data'!$B$7:$R$2292,7,0)</f>
        <v>5.5845000000000002</v>
      </c>
      <c r="I8" s="61">
        <f t="shared" ref="I8:I31" si="2">RANK(H8,H$8:H$31,0)</f>
        <v>9</v>
      </c>
      <c r="J8" s="60">
        <f>VLOOKUP($A8,'Return Data'!$B$7:$R$2292,8,0)</f>
        <v>6.0374999999999996</v>
      </c>
      <c r="K8" s="61">
        <f t="shared" ref="K8:K31" si="3">RANK(J8,J$8:J$31,0)</f>
        <v>5</v>
      </c>
      <c r="L8" s="60">
        <f>VLOOKUP($A8,'Return Data'!$B$7:$R$2292,9,0)</f>
        <v>6.7169999999999996</v>
      </c>
      <c r="M8" s="61">
        <f t="shared" ref="M8:M31" si="4">RANK(L8,L$8:L$31,0)</f>
        <v>15</v>
      </c>
      <c r="N8" s="60">
        <f>VLOOKUP($A8,'Return Data'!$B$7:$R$2292,10,0)</f>
        <v>6.8291000000000004</v>
      </c>
      <c r="O8" s="61">
        <f t="shared" ref="O8:O31" si="5">RANK(N8,N$8:N$31,0)</f>
        <v>6</v>
      </c>
      <c r="P8" s="60">
        <f>VLOOKUP($A8,'Return Data'!$B$7:$R$2292,11,0)</f>
        <v>5.7561999999999998</v>
      </c>
      <c r="Q8" s="61">
        <f t="shared" ref="Q8:Q31" si="6">RANK(P8,P$8:P$31,0)</f>
        <v>13</v>
      </c>
      <c r="R8" s="60">
        <f>VLOOKUP($A8,'Return Data'!$B$7:$R$2292,12,0)</f>
        <v>5.2668999999999997</v>
      </c>
      <c r="S8" s="61">
        <f t="shared" ref="S8:S31" si="7">RANK(R8,R$8:R$31,0)</f>
        <v>8</v>
      </c>
      <c r="T8" s="60">
        <f>VLOOKUP($A8,'Return Data'!$B$7:$R$2292,13,0)</f>
        <v>4.9911000000000003</v>
      </c>
      <c r="U8" s="61">
        <f t="shared" ref="U8:U31" si="8">RANK(T8,T$8:T$31,0)</f>
        <v>8</v>
      </c>
      <c r="V8" s="60">
        <f>VLOOKUP($A8,'Return Data'!$B$7:$R$2292,17,0)</f>
        <v>4.6177999999999999</v>
      </c>
      <c r="W8" s="61">
        <f>RANK(V8,V$8:V$31,0)</f>
        <v>6</v>
      </c>
      <c r="X8" s="60">
        <f>VLOOKUP($A8,'Return Data'!$B$7:$R$2292,14,0)</f>
        <v>5.3708</v>
      </c>
      <c r="Y8" s="61">
        <f>RANK(X8,X$8:X$31,0)</f>
        <v>4</v>
      </c>
      <c r="Z8" s="60">
        <f>VLOOKUP($A8,'Return Data'!$B$7:$R$2292,16,0)</f>
        <v>7.7369000000000003</v>
      </c>
      <c r="AA8" s="62">
        <f>RANK(Z8,Z$8:Z$31,0)</f>
        <v>3</v>
      </c>
    </row>
    <row r="9" spans="1:27" x14ac:dyDescent="0.3">
      <c r="A9" s="58" t="s">
        <v>1360</v>
      </c>
      <c r="B9" s="59">
        <f>VLOOKUP($A9,'Return Data'!$B$7:$R$2292,3,0)</f>
        <v>44942</v>
      </c>
      <c r="C9" s="60">
        <f>VLOOKUP($A9,'Return Data'!$B$7:$R$2292,4,0)</f>
        <v>12.993399999999999</v>
      </c>
      <c r="D9" s="60">
        <f>VLOOKUP($A9,'Return Data'!$B$7:$R$2292,5,0)</f>
        <v>6.3707000000000003</v>
      </c>
      <c r="E9" s="61">
        <f t="shared" si="0"/>
        <v>3</v>
      </c>
      <c r="F9" s="60">
        <f>VLOOKUP($A9,'Return Data'!$B$7:$R$2292,6,0)</f>
        <v>6.3707000000000003</v>
      </c>
      <c r="G9" s="61">
        <f t="shared" si="1"/>
        <v>3</v>
      </c>
      <c r="H9" s="60">
        <f>VLOOKUP($A9,'Return Data'!$B$7:$R$2292,7,0)</f>
        <v>5.9461000000000004</v>
      </c>
      <c r="I9" s="61">
        <f t="shared" si="2"/>
        <v>3</v>
      </c>
      <c r="J9" s="60">
        <f>VLOOKUP($A9,'Return Data'!$B$7:$R$2292,8,0)</f>
        <v>6.1342999999999996</v>
      </c>
      <c r="K9" s="61">
        <f t="shared" si="3"/>
        <v>3</v>
      </c>
      <c r="L9" s="60">
        <f>VLOOKUP($A9,'Return Data'!$B$7:$R$2292,9,0)</f>
        <v>7.0007000000000001</v>
      </c>
      <c r="M9" s="61">
        <f t="shared" si="4"/>
        <v>1</v>
      </c>
      <c r="N9" s="60">
        <f>VLOOKUP($A9,'Return Data'!$B$7:$R$2292,10,0)</f>
        <v>6.9786999999999999</v>
      </c>
      <c r="O9" s="61">
        <f t="shared" si="5"/>
        <v>2</v>
      </c>
      <c r="P9" s="60">
        <f>VLOOKUP($A9,'Return Data'!$B$7:$R$2292,11,0)</f>
        <v>6.0035999999999996</v>
      </c>
      <c r="Q9" s="61">
        <f t="shared" si="6"/>
        <v>3</v>
      </c>
      <c r="R9" s="60">
        <f>VLOOKUP($A9,'Return Data'!$B$7:$R$2292,12,0)</f>
        <v>5.4275000000000002</v>
      </c>
      <c r="S9" s="61">
        <f t="shared" si="7"/>
        <v>4</v>
      </c>
      <c r="T9" s="60">
        <f>VLOOKUP($A9,'Return Data'!$B$7:$R$2292,13,0)</f>
        <v>5.1534000000000004</v>
      </c>
      <c r="U9" s="61">
        <f t="shared" si="8"/>
        <v>2</v>
      </c>
      <c r="V9" s="60">
        <f>VLOOKUP($A9,'Return Data'!$B$7:$R$2292,17,0)</f>
        <v>4.6692999999999998</v>
      </c>
      <c r="W9" s="61">
        <f t="shared" ref="W9:W31" si="9">RANK(V9,V$8:V$31,0)</f>
        <v>4</v>
      </c>
      <c r="X9" s="60">
        <f>VLOOKUP($A9,'Return Data'!$B$7:$R$2292,14,0)</f>
        <v>5.1074000000000002</v>
      </c>
      <c r="Y9" s="61">
        <f t="shared" ref="Y9:Y31" si="10">RANK(X9,X$8:X$31,0)</f>
        <v>6</v>
      </c>
      <c r="Z9" s="60">
        <f>VLOOKUP($A9,'Return Data'!$B$7:$R$2292,16,0)</f>
        <v>6.1994999999999996</v>
      </c>
      <c r="AA9" s="62">
        <f t="shared" ref="AA9:AA31" si="11">RANK(Z9,Z$8:Z$31,0)</f>
        <v>14</v>
      </c>
    </row>
    <row r="10" spans="1:27" x14ac:dyDescent="0.3">
      <c r="A10" s="58" t="s">
        <v>1935</v>
      </c>
      <c r="B10" s="59">
        <f>VLOOKUP($A10,'Return Data'!$B$7:$R$2292,3,0)</f>
        <v>44942</v>
      </c>
      <c r="C10" s="60">
        <f>VLOOKUP($A10,'Return Data'!$B$7:$R$2292,4,0)</f>
        <v>1303.8335999999999</v>
      </c>
      <c r="D10" s="60">
        <f>VLOOKUP($A10,'Return Data'!$B$7:$R$2292,5,0)</f>
        <v>6.6914999999999996</v>
      </c>
      <c r="E10" s="61">
        <f t="shared" si="0"/>
        <v>1</v>
      </c>
      <c r="F10" s="60">
        <f>VLOOKUP($A10,'Return Data'!$B$7:$R$2292,6,0)</f>
        <v>6.6914999999999996</v>
      </c>
      <c r="G10" s="61">
        <f t="shared" si="1"/>
        <v>1</v>
      </c>
      <c r="H10" s="60">
        <f>VLOOKUP($A10,'Return Data'!$B$7:$R$2292,7,0)</f>
        <v>5.4489999999999998</v>
      </c>
      <c r="I10" s="61">
        <f t="shared" si="2"/>
        <v>15</v>
      </c>
      <c r="J10" s="60">
        <f>VLOOKUP($A10,'Return Data'!$B$7:$R$2292,8,0)</f>
        <v>5.6757999999999997</v>
      </c>
      <c r="K10" s="61">
        <f t="shared" si="3"/>
        <v>15</v>
      </c>
      <c r="L10" s="60">
        <f>VLOOKUP($A10,'Return Data'!$B$7:$R$2292,9,0)</f>
        <v>6.7709000000000001</v>
      </c>
      <c r="M10" s="61">
        <f t="shared" si="4"/>
        <v>11</v>
      </c>
      <c r="N10" s="60">
        <f>VLOOKUP($A10,'Return Data'!$B$7:$R$2292,10,0)</f>
        <v>6.8635999999999999</v>
      </c>
      <c r="O10" s="61">
        <f t="shared" si="5"/>
        <v>4</v>
      </c>
      <c r="P10" s="60">
        <f>VLOOKUP($A10,'Return Data'!$B$7:$R$2292,11,0)</f>
        <v>6.1867999999999999</v>
      </c>
      <c r="Q10" s="61">
        <f t="shared" si="6"/>
        <v>1</v>
      </c>
      <c r="R10" s="60">
        <f>VLOOKUP($A10,'Return Data'!$B$7:$R$2292,12,0)</f>
        <v>5.4382999999999999</v>
      </c>
      <c r="S10" s="61">
        <f t="shared" si="7"/>
        <v>2</v>
      </c>
      <c r="T10" s="60">
        <f>VLOOKUP($A10,'Return Data'!$B$7:$R$2292,13,0)</f>
        <v>5.101</v>
      </c>
      <c r="U10" s="61">
        <f t="shared" si="8"/>
        <v>4</v>
      </c>
      <c r="V10" s="60">
        <f>VLOOKUP($A10,'Return Data'!$B$7:$R$2292,17,0)</f>
        <v>4.5759999999999996</v>
      </c>
      <c r="W10" s="61">
        <f t="shared" si="9"/>
        <v>7</v>
      </c>
      <c r="X10" s="60">
        <f>VLOOKUP($A10,'Return Data'!$B$7:$R$2292,14,0)</f>
        <v>4.7522000000000002</v>
      </c>
      <c r="Y10" s="61">
        <f t="shared" si="10"/>
        <v>11</v>
      </c>
      <c r="Z10" s="60">
        <f>VLOOKUP($A10,'Return Data'!$B$7:$R$2292,16,0)</f>
        <v>5.8974000000000002</v>
      </c>
      <c r="AA10" s="62">
        <f t="shared" si="11"/>
        <v>16</v>
      </c>
    </row>
    <row r="11" spans="1:27" x14ac:dyDescent="0.3">
      <c r="A11" s="58" t="s">
        <v>1987</v>
      </c>
      <c r="B11" s="59">
        <f>VLOOKUP($A11,'Return Data'!$B$7:$R$2292,3,0)</f>
        <v>44942</v>
      </c>
      <c r="C11" s="60">
        <f>VLOOKUP($A11,'Return Data'!$B$7:$R$2292,4,0)</f>
        <v>2763.3982999999998</v>
      </c>
      <c r="D11" s="60">
        <f>VLOOKUP($A11,'Return Data'!$B$7:$R$2292,5,0)</f>
        <v>6.1242999999999999</v>
      </c>
      <c r="E11" s="61">
        <f t="shared" si="0"/>
        <v>10</v>
      </c>
      <c r="F11" s="60">
        <f>VLOOKUP($A11,'Return Data'!$B$7:$R$2292,6,0)</f>
        <v>6.1242999999999999</v>
      </c>
      <c r="G11" s="61">
        <f t="shared" si="1"/>
        <v>10</v>
      </c>
      <c r="H11" s="60">
        <f>VLOOKUP($A11,'Return Data'!$B$7:$R$2292,7,0)</f>
        <v>5.1166999999999998</v>
      </c>
      <c r="I11" s="61">
        <f t="shared" si="2"/>
        <v>23</v>
      </c>
      <c r="J11" s="60">
        <f>VLOOKUP($A11,'Return Data'!$B$7:$R$2292,8,0)</f>
        <v>5.5735000000000001</v>
      </c>
      <c r="K11" s="61">
        <f t="shared" si="3"/>
        <v>20</v>
      </c>
      <c r="L11" s="60">
        <f>VLOOKUP($A11,'Return Data'!$B$7:$R$2292,9,0)</f>
        <v>6.6448</v>
      </c>
      <c r="M11" s="61">
        <f t="shared" si="4"/>
        <v>18</v>
      </c>
      <c r="N11" s="60">
        <f>VLOOKUP($A11,'Return Data'!$B$7:$R$2292,10,0)</f>
        <v>6.6257999999999999</v>
      </c>
      <c r="O11" s="61">
        <f t="shared" si="5"/>
        <v>18</v>
      </c>
      <c r="P11" s="60">
        <f>VLOOKUP($A11,'Return Data'!$B$7:$R$2292,11,0)</f>
        <v>5.6951999999999998</v>
      </c>
      <c r="Q11" s="61">
        <f t="shared" si="6"/>
        <v>18</v>
      </c>
      <c r="R11" s="60">
        <f>VLOOKUP($A11,'Return Data'!$B$7:$R$2292,12,0)</f>
        <v>5.0023999999999997</v>
      </c>
      <c r="S11" s="61">
        <f t="shared" si="7"/>
        <v>18</v>
      </c>
      <c r="T11" s="60">
        <f>VLOOKUP($A11,'Return Data'!$B$7:$R$2292,13,0)</f>
        <v>4.6458000000000004</v>
      </c>
      <c r="U11" s="61">
        <f t="shared" si="8"/>
        <v>20</v>
      </c>
      <c r="V11" s="60">
        <f>VLOOKUP($A11,'Return Data'!$B$7:$R$2292,17,0)</f>
        <v>4.0746000000000002</v>
      </c>
      <c r="W11" s="61">
        <f t="shared" si="9"/>
        <v>20</v>
      </c>
      <c r="X11" s="60">
        <f>VLOOKUP($A11,'Return Data'!$B$7:$R$2292,14,0)</f>
        <v>4.3794000000000004</v>
      </c>
      <c r="Y11" s="61">
        <f t="shared" si="10"/>
        <v>18</v>
      </c>
      <c r="Z11" s="60">
        <f>VLOOKUP($A11,'Return Data'!$B$7:$R$2292,16,0)</f>
        <v>7.399</v>
      </c>
      <c r="AA11" s="62">
        <f t="shared" si="11"/>
        <v>6</v>
      </c>
    </row>
    <row r="12" spans="1:27" x14ac:dyDescent="0.3">
      <c r="A12" s="58" t="s">
        <v>1362</v>
      </c>
      <c r="B12" s="59">
        <f>VLOOKUP($A12,'Return Data'!$B$7:$R$2292,3,0)</f>
        <v>44942</v>
      </c>
      <c r="C12" s="60">
        <f>VLOOKUP($A12,'Return Data'!$B$7:$R$2292,4,0)</f>
        <v>3397.1731</v>
      </c>
      <c r="D12" s="60">
        <f>VLOOKUP($A12,'Return Data'!$B$7:$R$2292,5,0)</f>
        <v>5.7061000000000002</v>
      </c>
      <c r="E12" s="61">
        <f t="shared" si="0"/>
        <v>18</v>
      </c>
      <c r="F12" s="60">
        <f>VLOOKUP($A12,'Return Data'!$B$7:$R$2292,6,0)</f>
        <v>5.7061000000000002</v>
      </c>
      <c r="G12" s="61">
        <f t="shared" si="1"/>
        <v>18</v>
      </c>
      <c r="H12" s="60">
        <f>VLOOKUP($A12,'Return Data'!$B$7:$R$2292,7,0)</f>
        <v>5.2721</v>
      </c>
      <c r="I12" s="61">
        <f t="shared" si="2"/>
        <v>19</v>
      </c>
      <c r="J12" s="60">
        <f>VLOOKUP($A12,'Return Data'!$B$7:$R$2292,8,0)</f>
        <v>5.4812000000000003</v>
      </c>
      <c r="K12" s="61">
        <f t="shared" si="3"/>
        <v>22</v>
      </c>
      <c r="L12" s="60">
        <f>VLOOKUP($A12,'Return Data'!$B$7:$R$2292,9,0)</f>
        <v>6.5233999999999996</v>
      </c>
      <c r="M12" s="61">
        <f t="shared" si="4"/>
        <v>19</v>
      </c>
      <c r="N12" s="60">
        <f>VLOOKUP($A12,'Return Data'!$B$7:$R$2292,10,0)</f>
        <v>6.4530000000000003</v>
      </c>
      <c r="O12" s="61">
        <f t="shared" si="5"/>
        <v>21</v>
      </c>
      <c r="P12" s="60">
        <f>VLOOKUP($A12,'Return Data'!$B$7:$R$2292,11,0)</f>
        <v>5.5431999999999997</v>
      </c>
      <c r="Q12" s="61">
        <f t="shared" si="6"/>
        <v>22</v>
      </c>
      <c r="R12" s="60">
        <f>VLOOKUP($A12,'Return Data'!$B$7:$R$2292,12,0)</f>
        <v>4.9302000000000001</v>
      </c>
      <c r="S12" s="61">
        <f t="shared" si="7"/>
        <v>21</v>
      </c>
      <c r="T12" s="60">
        <f>VLOOKUP($A12,'Return Data'!$B$7:$R$2292,13,0)</f>
        <v>4.5974000000000004</v>
      </c>
      <c r="U12" s="61">
        <f t="shared" si="8"/>
        <v>21</v>
      </c>
      <c r="V12" s="60">
        <f>VLOOKUP($A12,'Return Data'!$B$7:$R$2292,17,0)</f>
        <v>3.9464000000000001</v>
      </c>
      <c r="W12" s="61">
        <f t="shared" si="9"/>
        <v>22</v>
      </c>
      <c r="X12" s="60">
        <f>VLOOKUP($A12,'Return Data'!$B$7:$R$2292,14,0)</f>
        <v>4.2702999999999998</v>
      </c>
      <c r="Y12" s="61">
        <f t="shared" si="10"/>
        <v>19</v>
      </c>
      <c r="Z12" s="60">
        <f>VLOOKUP($A12,'Return Data'!$B$7:$R$2292,16,0)</f>
        <v>6.8490000000000002</v>
      </c>
      <c r="AA12" s="62">
        <f t="shared" si="11"/>
        <v>12</v>
      </c>
    </row>
    <row r="13" spans="1:27" x14ac:dyDescent="0.3">
      <c r="A13" s="58" t="s">
        <v>1364</v>
      </c>
      <c r="B13" s="59">
        <f>VLOOKUP($A13,'Return Data'!$B$7:$R$2292,3,0)</f>
        <v>44942</v>
      </c>
      <c r="C13" s="60">
        <f>VLOOKUP($A13,'Return Data'!$B$7:$R$2292,4,0)</f>
        <v>3081.6336999999999</v>
      </c>
      <c r="D13" s="60">
        <f>VLOOKUP($A13,'Return Data'!$B$7:$R$2292,5,0)</f>
        <v>6.3333000000000004</v>
      </c>
      <c r="E13" s="61">
        <f t="shared" si="0"/>
        <v>4</v>
      </c>
      <c r="F13" s="60">
        <f>VLOOKUP($A13,'Return Data'!$B$7:$R$2292,6,0)</f>
        <v>6.3333000000000004</v>
      </c>
      <c r="G13" s="61">
        <f t="shared" si="1"/>
        <v>4</v>
      </c>
      <c r="H13" s="60">
        <f>VLOOKUP($A13,'Return Data'!$B$7:$R$2292,7,0)</f>
        <v>5.5681000000000003</v>
      </c>
      <c r="I13" s="61">
        <f t="shared" si="2"/>
        <v>10</v>
      </c>
      <c r="J13" s="60">
        <f>VLOOKUP($A13,'Return Data'!$B$7:$R$2292,8,0)</f>
        <v>5.7693000000000003</v>
      </c>
      <c r="K13" s="61">
        <f t="shared" si="3"/>
        <v>13</v>
      </c>
      <c r="L13" s="60">
        <f>VLOOKUP($A13,'Return Data'!$B$7:$R$2292,9,0)</f>
        <v>6.9741999999999997</v>
      </c>
      <c r="M13" s="61">
        <f t="shared" si="4"/>
        <v>2</v>
      </c>
      <c r="N13" s="60">
        <f>VLOOKUP($A13,'Return Data'!$B$7:$R$2292,10,0)</f>
        <v>6.8066000000000004</v>
      </c>
      <c r="O13" s="61">
        <f t="shared" si="5"/>
        <v>7</v>
      </c>
      <c r="P13" s="60">
        <f>VLOOKUP($A13,'Return Data'!$B$7:$R$2292,11,0)</f>
        <v>5.7619999999999996</v>
      </c>
      <c r="Q13" s="61">
        <f t="shared" si="6"/>
        <v>12</v>
      </c>
      <c r="R13" s="60">
        <f>VLOOKUP($A13,'Return Data'!$B$7:$R$2292,12,0)</f>
        <v>5.1790000000000003</v>
      </c>
      <c r="S13" s="61">
        <f t="shared" si="7"/>
        <v>14</v>
      </c>
      <c r="T13" s="60">
        <f>VLOOKUP($A13,'Return Data'!$B$7:$R$2292,13,0)</f>
        <v>4.8857999999999997</v>
      </c>
      <c r="U13" s="61">
        <f t="shared" si="8"/>
        <v>15</v>
      </c>
      <c r="V13" s="60">
        <f>VLOOKUP($A13,'Return Data'!$B$7:$R$2292,17,0)</f>
        <v>4.3125</v>
      </c>
      <c r="W13" s="61">
        <f t="shared" si="9"/>
        <v>17</v>
      </c>
      <c r="X13" s="60">
        <f>VLOOKUP($A13,'Return Data'!$B$7:$R$2292,14,0)</f>
        <v>4.6219000000000001</v>
      </c>
      <c r="Y13" s="61">
        <f t="shared" si="10"/>
        <v>14</v>
      </c>
      <c r="Z13" s="60">
        <f>VLOOKUP($A13,'Return Data'!$B$7:$R$2292,16,0)</f>
        <v>7.0172999999999996</v>
      </c>
      <c r="AA13" s="62">
        <f t="shared" si="11"/>
        <v>11</v>
      </c>
    </row>
    <row r="14" spans="1:27" x14ac:dyDescent="0.3">
      <c r="A14" s="58" t="s">
        <v>1370</v>
      </c>
      <c r="B14" s="59">
        <f>VLOOKUP($A14,'Return Data'!$B$7:$R$2292,3,0)</f>
        <v>44942</v>
      </c>
      <c r="C14" s="60">
        <f>VLOOKUP($A14,'Return Data'!$B$7:$R$2292,4,0)</f>
        <v>12.914199999999999</v>
      </c>
      <c r="D14" s="60">
        <f>VLOOKUP($A14,'Return Data'!$B$7:$R$2292,5,0)</f>
        <v>6.2210999999999999</v>
      </c>
      <c r="E14" s="61">
        <f t="shared" si="0"/>
        <v>8</v>
      </c>
      <c r="F14" s="60">
        <f>VLOOKUP($A14,'Return Data'!$B$7:$R$2292,6,0)</f>
        <v>6.2210999999999999</v>
      </c>
      <c r="G14" s="61">
        <f t="shared" si="1"/>
        <v>8</v>
      </c>
      <c r="H14" s="60">
        <f>VLOOKUP($A14,'Return Data'!$B$7:$R$2292,7,0)</f>
        <v>5.7397999999999998</v>
      </c>
      <c r="I14" s="61">
        <f t="shared" si="2"/>
        <v>6</v>
      </c>
      <c r="J14" s="60">
        <f>VLOOKUP($A14,'Return Data'!$B$7:$R$2292,8,0)</f>
        <v>5.9893999999999998</v>
      </c>
      <c r="K14" s="61">
        <f t="shared" si="3"/>
        <v>7</v>
      </c>
      <c r="L14" s="60">
        <f>VLOOKUP($A14,'Return Data'!$B$7:$R$2292,9,0)</f>
        <v>6.7763999999999998</v>
      </c>
      <c r="M14" s="61">
        <f t="shared" si="4"/>
        <v>9</v>
      </c>
      <c r="N14" s="60">
        <f>VLOOKUP($A14,'Return Data'!$B$7:$R$2292,10,0)</f>
        <v>6.77</v>
      </c>
      <c r="O14" s="61">
        <f t="shared" si="5"/>
        <v>10</v>
      </c>
      <c r="P14" s="60">
        <f>VLOOKUP($A14,'Return Data'!$B$7:$R$2292,11,0)</f>
        <v>5.8146000000000004</v>
      </c>
      <c r="Q14" s="61">
        <f t="shared" si="6"/>
        <v>11</v>
      </c>
      <c r="R14" s="60">
        <f>VLOOKUP($A14,'Return Data'!$B$7:$R$2292,12,0)</f>
        <v>5.1957000000000004</v>
      </c>
      <c r="S14" s="61">
        <f t="shared" si="7"/>
        <v>13</v>
      </c>
      <c r="T14" s="60">
        <f>VLOOKUP($A14,'Return Data'!$B$7:$R$2292,13,0)</f>
        <v>4.9009999999999998</v>
      </c>
      <c r="U14" s="61">
        <f t="shared" si="8"/>
        <v>11</v>
      </c>
      <c r="V14" s="60">
        <f>VLOOKUP($A14,'Return Data'!$B$7:$R$2292,17,0)</f>
        <v>4.4417999999999997</v>
      </c>
      <c r="W14" s="61">
        <f t="shared" si="9"/>
        <v>10</v>
      </c>
      <c r="X14" s="60">
        <f>VLOOKUP($A14,'Return Data'!$B$7:$R$2292,14,0)</f>
        <v>5.1436000000000002</v>
      </c>
      <c r="Y14" s="61">
        <f t="shared" si="10"/>
        <v>5</v>
      </c>
      <c r="Z14" s="60">
        <f>VLOOKUP($A14,'Return Data'!$B$7:$R$2292,16,0)</f>
        <v>6.1059000000000001</v>
      </c>
      <c r="AA14" s="62">
        <f t="shared" si="11"/>
        <v>15</v>
      </c>
    </row>
    <row r="15" spans="1:27" x14ac:dyDescent="0.3">
      <c r="A15" s="58" t="s">
        <v>1372</v>
      </c>
      <c r="B15" s="59">
        <f>VLOOKUP($A15,'Return Data'!$B$7:$R$2292,3,0)</f>
        <v>44942</v>
      </c>
      <c r="C15" s="60">
        <f>VLOOKUP($A15,'Return Data'!$B$7:$R$2292,4,0)</f>
        <v>1146.8429000000001</v>
      </c>
      <c r="D15" s="60">
        <f>VLOOKUP($A15,'Return Data'!$B$7:$R$2292,5,0)</f>
        <v>6.3304</v>
      </c>
      <c r="E15" s="61">
        <f t="shared" si="0"/>
        <v>5</v>
      </c>
      <c r="F15" s="60">
        <f>VLOOKUP($A15,'Return Data'!$B$7:$R$2292,6,0)</f>
        <v>6.3304</v>
      </c>
      <c r="G15" s="61">
        <f t="shared" si="1"/>
        <v>5</v>
      </c>
      <c r="H15" s="60">
        <f>VLOOKUP($A15,'Return Data'!$B$7:$R$2292,7,0)</f>
        <v>5.2347999999999999</v>
      </c>
      <c r="I15" s="61">
        <f t="shared" si="2"/>
        <v>20</v>
      </c>
      <c r="J15" s="60">
        <f>VLOOKUP($A15,'Return Data'!$B$7:$R$2292,8,0)</f>
        <v>5.6603000000000003</v>
      </c>
      <c r="K15" s="61">
        <f t="shared" si="3"/>
        <v>17</v>
      </c>
      <c r="L15" s="60">
        <f>VLOOKUP($A15,'Return Data'!$B$7:$R$2292,9,0)</f>
        <v>6.8167</v>
      </c>
      <c r="M15" s="61">
        <f t="shared" si="4"/>
        <v>7</v>
      </c>
      <c r="N15" s="60">
        <f>VLOOKUP($A15,'Return Data'!$B$7:$R$2292,10,0)</f>
        <v>6.7302</v>
      </c>
      <c r="O15" s="61">
        <f t="shared" si="5"/>
        <v>12</v>
      </c>
      <c r="P15" s="60">
        <f>VLOOKUP($A15,'Return Data'!$B$7:$R$2292,11,0)</f>
        <v>5.9244000000000003</v>
      </c>
      <c r="Q15" s="61">
        <f t="shared" si="6"/>
        <v>6</v>
      </c>
      <c r="R15" s="60">
        <f>VLOOKUP($A15,'Return Data'!$B$7:$R$2292,12,0)</f>
        <v>5.2641999999999998</v>
      </c>
      <c r="S15" s="61">
        <f t="shared" si="7"/>
        <v>9</v>
      </c>
      <c r="T15" s="60">
        <f>VLOOKUP($A15,'Return Data'!$B$7:$R$2292,13,0)</f>
        <v>4.9019000000000004</v>
      </c>
      <c r="U15" s="61">
        <f t="shared" si="8"/>
        <v>10</v>
      </c>
      <c r="V15" s="60">
        <f>VLOOKUP($A15,'Return Data'!$B$7:$R$2292,17,0)</f>
        <v>4.3821000000000003</v>
      </c>
      <c r="W15" s="61">
        <f t="shared" si="9"/>
        <v>12</v>
      </c>
      <c r="X15" s="60"/>
      <c r="Y15" s="61"/>
      <c r="Z15" s="60">
        <f>VLOOKUP($A15,'Return Data'!$B$7:$R$2292,16,0)</f>
        <v>4.726</v>
      </c>
      <c r="AA15" s="62">
        <f t="shared" si="11"/>
        <v>21</v>
      </c>
    </row>
    <row r="16" spans="1:27" x14ac:dyDescent="0.3">
      <c r="A16" s="58" t="s">
        <v>1375</v>
      </c>
      <c r="B16" s="59">
        <f>VLOOKUP($A16,'Return Data'!$B$7:$R$2292,3,0)</f>
        <v>44942</v>
      </c>
      <c r="C16" s="60">
        <f>VLOOKUP($A16,'Return Data'!$B$7:$R$2292,4,0)</f>
        <v>24.925999999999998</v>
      </c>
      <c r="D16" s="60">
        <f>VLOOKUP($A16,'Return Data'!$B$7:$R$2292,5,0)</f>
        <v>5.8601999999999999</v>
      </c>
      <c r="E16" s="61">
        <f t="shared" si="0"/>
        <v>16</v>
      </c>
      <c r="F16" s="60">
        <f>VLOOKUP($A16,'Return Data'!$B$7:$R$2292,6,0)</f>
        <v>5.8601999999999999</v>
      </c>
      <c r="G16" s="61">
        <f t="shared" si="1"/>
        <v>16</v>
      </c>
      <c r="H16" s="60">
        <f>VLOOKUP($A16,'Return Data'!$B$7:$R$2292,7,0)</f>
        <v>6.0526</v>
      </c>
      <c r="I16" s="61">
        <f t="shared" si="2"/>
        <v>2</v>
      </c>
      <c r="J16" s="60">
        <f>VLOOKUP($A16,'Return Data'!$B$7:$R$2292,8,0)</f>
        <v>6.2908999999999997</v>
      </c>
      <c r="K16" s="61">
        <f t="shared" si="3"/>
        <v>1</v>
      </c>
      <c r="L16" s="60">
        <f>VLOOKUP($A16,'Return Data'!$B$7:$R$2292,9,0)</f>
        <v>6.9515000000000002</v>
      </c>
      <c r="M16" s="61">
        <f t="shared" si="4"/>
        <v>3</v>
      </c>
      <c r="N16" s="60">
        <f>VLOOKUP($A16,'Return Data'!$B$7:$R$2292,10,0)</f>
        <v>6.9241999999999999</v>
      </c>
      <c r="O16" s="61">
        <f t="shared" si="5"/>
        <v>3</v>
      </c>
      <c r="P16" s="60">
        <f>VLOOKUP($A16,'Return Data'!$B$7:$R$2292,11,0)</f>
        <v>5.9978999999999996</v>
      </c>
      <c r="Q16" s="61">
        <f t="shared" si="6"/>
        <v>4</v>
      </c>
      <c r="R16" s="60">
        <f>VLOOKUP($A16,'Return Data'!$B$7:$R$2292,12,0)</f>
        <v>5.4372999999999996</v>
      </c>
      <c r="S16" s="61">
        <f t="shared" si="7"/>
        <v>3</v>
      </c>
      <c r="T16" s="60">
        <f>VLOOKUP($A16,'Return Data'!$B$7:$R$2292,13,0)</f>
        <v>5.1351000000000004</v>
      </c>
      <c r="U16" s="61">
        <f t="shared" si="8"/>
        <v>3</v>
      </c>
      <c r="V16" s="60">
        <f>VLOOKUP($A16,'Return Data'!$B$7:$R$2292,17,0)</f>
        <v>4.9027000000000003</v>
      </c>
      <c r="W16" s="61">
        <f t="shared" si="9"/>
        <v>3</v>
      </c>
      <c r="X16" s="60">
        <f>VLOOKUP($A16,'Return Data'!$B$7:$R$2292,14,0)</f>
        <v>5.5746000000000002</v>
      </c>
      <c r="Y16" s="61">
        <f t="shared" si="10"/>
        <v>3</v>
      </c>
      <c r="Z16" s="60">
        <f>VLOOKUP($A16,'Return Data'!$B$7:$R$2292,16,0)</f>
        <v>8.1094000000000008</v>
      </c>
      <c r="AA16" s="62">
        <f t="shared" si="11"/>
        <v>2</v>
      </c>
    </row>
    <row r="17" spans="1:27" x14ac:dyDescent="0.3">
      <c r="A17" s="58" t="s">
        <v>1377</v>
      </c>
      <c r="B17" s="59">
        <f>VLOOKUP($A17,'Return Data'!$B$7:$R$2292,3,0)</f>
        <v>44942</v>
      </c>
      <c r="C17" s="60">
        <f>VLOOKUP($A17,'Return Data'!$B$7:$R$2292,4,0)</f>
        <v>2462.0187000000001</v>
      </c>
      <c r="D17" s="60">
        <f>VLOOKUP($A17,'Return Data'!$B$7:$R$2292,5,0)</f>
        <v>5.5476999999999999</v>
      </c>
      <c r="E17" s="61">
        <f t="shared" si="0"/>
        <v>21</v>
      </c>
      <c r="F17" s="60">
        <f>VLOOKUP($A17,'Return Data'!$B$7:$R$2292,6,0)</f>
        <v>5.5476999999999999</v>
      </c>
      <c r="G17" s="61">
        <f t="shared" si="1"/>
        <v>21</v>
      </c>
      <c r="H17" s="60">
        <f>VLOOKUP($A17,'Return Data'!$B$7:$R$2292,7,0)</f>
        <v>5.2268999999999997</v>
      </c>
      <c r="I17" s="61">
        <f t="shared" si="2"/>
        <v>21</v>
      </c>
      <c r="J17" s="60">
        <f>VLOOKUP($A17,'Return Data'!$B$7:$R$2292,8,0)</f>
        <v>5.6680000000000001</v>
      </c>
      <c r="K17" s="61">
        <f t="shared" si="3"/>
        <v>16</v>
      </c>
      <c r="L17" s="60">
        <f>VLOOKUP($A17,'Return Data'!$B$7:$R$2292,9,0)</f>
        <v>6.2550999999999997</v>
      </c>
      <c r="M17" s="61">
        <f t="shared" si="4"/>
        <v>22</v>
      </c>
      <c r="N17" s="60">
        <f>VLOOKUP($A17,'Return Data'!$B$7:$R$2292,10,0)</f>
        <v>6.5762</v>
      </c>
      <c r="O17" s="61">
        <f t="shared" si="5"/>
        <v>19</v>
      </c>
      <c r="P17" s="60">
        <f>VLOOKUP($A17,'Return Data'!$B$7:$R$2292,11,0)</f>
        <v>5.8635000000000002</v>
      </c>
      <c r="Q17" s="61">
        <f t="shared" si="6"/>
        <v>9</v>
      </c>
      <c r="R17" s="60">
        <f>VLOOKUP($A17,'Return Data'!$B$7:$R$2292,12,0)</f>
        <v>5.2180999999999997</v>
      </c>
      <c r="S17" s="61">
        <f t="shared" si="7"/>
        <v>12</v>
      </c>
      <c r="T17" s="60">
        <f>VLOOKUP($A17,'Return Data'!$B$7:$R$2292,13,0)</f>
        <v>4.8959000000000001</v>
      </c>
      <c r="U17" s="61">
        <f t="shared" si="8"/>
        <v>12</v>
      </c>
      <c r="V17" s="60">
        <f>VLOOKUP($A17,'Return Data'!$B$7:$R$2292,17,0)</f>
        <v>4.5647000000000002</v>
      </c>
      <c r="W17" s="61">
        <f t="shared" si="9"/>
        <v>8</v>
      </c>
      <c r="X17" s="60">
        <f>VLOOKUP($A17,'Return Data'!$B$7:$R$2292,14,0)</f>
        <v>4.8531000000000004</v>
      </c>
      <c r="Y17" s="61">
        <f t="shared" si="10"/>
        <v>9</v>
      </c>
      <c r="Z17" s="60">
        <f>VLOOKUP($A17,'Return Data'!$B$7:$R$2292,16,0)</f>
        <v>7.1828000000000003</v>
      </c>
      <c r="AA17" s="62">
        <f t="shared" si="11"/>
        <v>8</v>
      </c>
    </row>
    <row r="18" spans="1:27" x14ac:dyDescent="0.3">
      <c r="A18" s="58" t="s">
        <v>1378</v>
      </c>
      <c r="B18" s="59">
        <f>VLOOKUP($A18,'Return Data'!$B$7:$R$2292,3,0)</f>
        <v>44942</v>
      </c>
      <c r="C18" s="60">
        <f>VLOOKUP($A18,'Return Data'!$B$7:$R$2292,4,0)</f>
        <v>12.887499999999999</v>
      </c>
      <c r="D18" s="60">
        <f>VLOOKUP($A18,'Return Data'!$B$7:$R$2292,5,0)</f>
        <v>6.1395</v>
      </c>
      <c r="E18" s="61">
        <f t="shared" si="0"/>
        <v>9</v>
      </c>
      <c r="F18" s="60">
        <f>VLOOKUP($A18,'Return Data'!$B$7:$R$2292,6,0)</f>
        <v>6.1395</v>
      </c>
      <c r="G18" s="61">
        <f t="shared" si="1"/>
        <v>9</v>
      </c>
      <c r="H18" s="60">
        <f>VLOOKUP($A18,'Return Data'!$B$7:$R$2292,7,0)</f>
        <v>5.4678000000000004</v>
      </c>
      <c r="I18" s="61">
        <f t="shared" si="2"/>
        <v>13</v>
      </c>
      <c r="J18" s="60">
        <f>VLOOKUP($A18,'Return Data'!$B$7:$R$2292,8,0)</f>
        <v>5.6563999999999997</v>
      </c>
      <c r="K18" s="61">
        <f t="shared" si="3"/>
        <v>18</v>
      </c>
      <c r="L18" s="60">
        <f>VLOOKUP($A18,'Return Data'!$B$7:$R$2292,9,0)</f>
        <v>6.6981000000000002</v>
      </c>
      <c r="M18" s="61">
        <f t="shared" si="4"/>
        <v>16</v>
      </c>
      <c r="N18" s="60">
        <f>VLOOKUP($A18,'Return Data'!$B$7:$R$2292,10,0)</f>
        <v>6.6688000000000001</v>
      </c>
      <c r="O18" s="61">
        <f t="shared" si="5"/>
        <v>17</v>
      </c>
      <c r="P18" s="60">
        <f>VLOOKUP($A18,'Return Data'!$B$7:$R$2292,11,0)</f>
        <v>5.6211000000000002</v>
      </c>
      <c r="Q18" s="61">
        <f t="shared" si="6"/>
        <v>20</v>
      </c>
      <c r="R18" s="60">
        <f>VLOOKUP($A18,'Return Data'!$B$7:$R$2292,12,0)</f>
        <v>4.9695</v>
      </c>
      <c r="S18" s="61">
        <f t="shared" si="7"/>
        <v>20</v>
      </c>
      <c r="T18" s="60">
        <f>VLOOKUP($A18,'Return Data'!$B$7:$R$2292,13,0)</f>
        <v>4.6868999999999996</v>
      </c>
      <c r="U18" s="61">
        <f t="shared" si="8"/>
        <v>19</v>
      </c>
      <c r="V18" s="60">
        <f>VLOOKUP($A18,'Return Data'!$B$7:$R$2292,17,0)</f>
        <v>4.1258999999999997</v>
      </c>
      <c r="W18" s="61">
        <f t="shared" si="9"/>
        <v>19</v>
      </c>
      <c r="X18" s="60">
        <f>VLOOKUP($A18,'Return Data'!$B$7:$R$2292,14,0)</f>
        <v>4.6081000000000003</v>
      </c>
      <c r="Y18" s="61">
        <f t="shared" si="10"/>
        <v>15</v>
      </c>
      <c r="Z18" s="60">
        <f>VLOOKUP($A18,'Return Data'!$B$7:$R$2292,16,0)</f>
        <v>5.7972999999999999</v>
      </c>
      <c r="AA18" s="62">
        <f t="shared" si="11"/>
        <v>17</v>
      </c>
    </row>
    <row r="19" spans="1:27" x14ac:dyDescent="0.3">
      <c r="A19" s="58" t="s">
        <v>1383</v>
      </c>
      <c r="B19" s="59">
        <f>VLOOKUP($A19,'Return Data'!$B$7:$R$2292,3,0)</f>
        <v>44942</v>
      </c>
      <c r="C19" s="60">
        <f>VLOOKUP($A19,'Return Data'!$B$7:$R$2292,4,0)</f>
        <v>2400.5284999999999</v>
      </c>
      <c r="D19" s="60">
        <f>VLOOKUP($A19,'Return Data'!$B$7:$R$2292,5,0)</f>
        <v>6.0484999999999998</v>
      </c>
      <c r="E19" s="61">
        <f t="shared" si="0"/>
        <v>13</v>
      </c>
      <c r="F19" s="60">
        <f>VLOOKUP($A19,'Return Data'!$B$7:$R$2292,6,0)</f>
        <v>6.0484999999999998</v>
      </c>
      <c r="G19" s="61">
        <f t="shared" si="1"/>
        <v>13</v>
      </c>
      <c r="H19" s="60">
        <f>VLOOKUP($A19,'Return Data'!$B$7:$R$2292,7,0)</f>
        <v>5.5</v>
      </c>
      <c r="I19" s="61">
        <f t="shared" si="2"/>
        <v>11</v>
      </c>
      <c r="J19" s="60">
        <f>VLOOKUP($A19,'Return Data'!$B$7:$R$2292,8,0)</f>
        <v>5.8357999999999999</v>
      </c>
      <c r="K19" s="61">
        <f t="shared" si="3"/>
        <v>10</v>
      </c>
      <c r="L19" s="60">
        <f>VLOOKUP($A19,'Return Data'!$B$7:$R$2292,9,0)</f>
        <v>6.81</v>
      </c>
      <c r="M19" s="61">
        <f t="shared" si="4"/>
        <v>8</v>
      </c>
      <c r="N19" s="60">
        <f>VLOOKUP($A19,'Return Data'!$B$7:$R$2292,10,0)</f>
        <v>6.7960000000000003</v>
      </c>
      <c r="O19" s="61">
        <f t="shared" si="5"/>
        <v>8</v>
      </c>
      <c r="P19" s="60">
        <f>VLOOKUP($A19,'Return Data'!$B$7:$R$2292,11,0)</f>
        <v>5.7427999999999999</v>
      </c>
      <c r="Q19" s="61">
        <f t="shared" si="6"/>
        <v>16</v>
      </c>
      <c r="R19" s="60">
        <f>VLOOKUP($A19,'Return Data'!$B$7:$R$2292,12,0)</f>
        <v>5.1359000000000004</v>
      </c>
      <c r="S19" s="61">
        <f t="shared" si="7"/>
        <v>16</v>
      </c>
      <c r="T19" s="60">
        <f>VLOOKUP($A19,'Return Data'!$B$7:$R$2292,13,0)</f>
        <v>4.8586</v>
      </c>
      <c r="U19" s="61">
        <f t="shared" si="8"/>
        <v>16</v>
      </c>
      <c r="V19" s="60">
        <f>VLOOKUP($A19,'Return Data'!$B$7:$R$2292,17,0)</f>
        <v>4.3380000000000001</v>
      </c>
      <c r="W19" s="61">
        <f t="shared" si="9"/>
        <v>15</v>
      </c>
      <c r="X19" s="60">
        <f>VLOOKUP($A19,'Return Data'!$B$7:$R$2292,14,0)</f>
        <v>4.7474999999999996</v>
      </c>
      <c r="Y19" s="61">
        <f t="shared" si="10"/>
        <v>12</v>
      </c>
      <c r="Z19" s="60">
        <f>VLOOKUP($A19,'Return Data'!$B$7:$R$2292,16,0)</f>
        <v>7.3331999999999997</v>
      </c>
      <c r="AA19" s="62">
        <f t="shared" si="11"/>
        <v>7</v>
      </c>
    </row>
    <row r="20" spans="1:27" x14ac:dyDescent="0.3">
      <c r="A20" s="58" t="s">
        <v>1387</v>
      </c>
      <c r="B20" s="59">
        <f>VLOOKUP($A20,'Return Data'!$B$7:$R$2292,3,0)</f>
        <v>44942</v>
      </c>
      <c r="C20" s="60">
        <f>VLOOKUP($A20,'Return Data'!$B$7:$R$2292,4,0)</f>
        <v>37.494</v>
      </c>
      <c r="D20" s="60">
        <f>VLOOKUP($A20,'Return Data'!$B$7:$R$2292,5,0)</f>
        <v>4.9992999999999999</v>
      </c>
      <c r="E20" s="61">
        <f t="shared" si="0"/>
        <v>22</v>
      </c>
      <c r="F20" s="60">
        <f>VLOOKUP($A20,'Return Data'!$B$7:$R$2292,6,0)</f>
        <v>4.9992999999999999</v>
      </c>
      <c r="G20" s="61">
        <f t="shared" si="1"/>
        <v>22</v>
      </c>
      <c r="H20" s="60">
        <f>VLOOKUP($A20,'Return Data'!$B$7:$R$2292,7,0)</f>
        <v>5.1367000000000003</v>
      </c>
      <c r="I20" s="61">
        <f t="shared" si="2"/>
        <v>22</v>
      </c>
      <c r="J20" s="60">
        <f>VLOOKUP($A20,'Return Data'!$B$7:$R$2292,8,0)</f>
        <v>5.4908999999999999</v>
      </c>
      <c r="K20" s="61">
        <f t="shared" si="3"/>
        <v>21</v>
      </c>
      <c r="L20" s="60">
        <f>VLOOKUP($A20,'Return Data'!$B$7:$R$2292,9,0)</f>
        <v>6.5174000000000003</v>
      </c>
      <c r="M20" s="61">
        <f t="shared" si="4"/>
        <v>20</v>
      </c>
      <c r="N20" s="60">
        <f>VLOOKUP($A20,'Return Data'!$B$7:$R$2292,10,0)</f>
        <v>6.6798999999999999</v>
      </c>
      <c r="O20" s="61">
        <f t="shared" si="5"/>
        <v>16</v>
      </c>
      <c r="P20" s="60">
        <f>VLOOKUP($A20,'Return Data'!$B$7:$R$2292,11,0)</f>
        <v>5.7462</v>
      </c>
      <c r="Q20" s="61">
        <f t="shared" si="6"/>
        <v>15</v>
      </c>
      <c r="R20" s="60">
        <f>VLOOKUP($A20,'Return Data'!$B$7:$R$2292,12,0)</f>
        <v>5.2260999999999997</v>
      </c>
      <c r="S20" s="61">
        <f t="shared" si="7"/>
        <v>10</v>
      </c>
      <c r="T20" s="60">
        <f>VLOOKUP($A20,'Return Data'!$B$7:$R$2292,13,0)</f>
        <v>4.9509999999999996</v>
      </c>
      <c r="U20" s="61">
        <f t="shared" si="8"/>
        <v>9</v>
      </c>
      <c r="V20" s="60">
        <f>VLOOKUP($A20,'Return Data'!$B$7:$R$2292,17,0)</f>
        <v>4.3761000000000001</v>
      </c>
      <c r="W20" s="61">
        <f t="shared" si="9"/>
        <v>13</v>
      </c>
      <c r="X20" s="60">
        <f>VLOOKUP($A20,'Return Data'!$B$7:$R$2292,14,0)</f>
        <v>4.9396000000000004</v>
      </c>
      <c r="Y20" s="61">
        <f t="shared" si="10"/>
        <v>7</v>
      </c>
      <c r="Z20" s="60">
        <f>VLOOKUP($A20,'Return Data'!$B$7:$R$2292,16,0)</f>
        <v>7.41</v>
      </c>
      <c r="AA20" s="62">
        <f t="shared" si="11"/>
        <v>5</v>
      </c>
    </row>
    <row r="21" spans="1:27" x14ac:dyDescent="0.3">
      <c r="A21" s="58" t="s">
        <v>1389</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1390</v>
      </c>
      <c r="B22" s="59">
        <f>VLOOKUP($A22,'Return Data'!$B$7:$R$2292,3,0)</f>
        <v>44942</v>
      </c>
      <c r="C22" s="60">
        <f>VLOOKUP($A22,'Return Data'!$B$7:$R$2292,4,0)</f>
        <v>1138.1206999999999</v>
      </c>
      <c r="D22" s="60">
        <f>VLOOKUP($A22,'Return Data'!$B$7:$R$2292,5,0)</f>
        <v>5.6459000000000001</v>
      </c>
      <c r="E22" s="61">
        <f t="shared" si="0"/>
        <v>19</v>
      </c>
      <c r="F22" s="60">
        <f>VLOOKUP($A22,'Return Data'!$B$7:$R$2292,6,0)</f>
        <v>5.6459000000000001</v>
      </c>
      <c r="G22" s="61">
        <f t="shared" si="1"/>
        <v>19</v>
      </c>
      <c r="H22" s="60">
        <f>VLOOKUP($A22,'Return Data'!$B$7:$R$2292,7,0)</f>
        <v>5.8061999999999996</v>
      </c>
      <c r="I22" s="61">
        <f t="shared" si="2"/>
        <v>4</v>
      </c>
      <c r="J22" s="60">
        <f>VLOOKUP($A22,'Return Data'!$B$7:$R$2292,8,0)</f>
        <v>6.1665999999999999</v>
      </c>
      <c r="K22" s="61">
        <f t="shared" si="3"/>
        <v>2</v>
      </c>
      <c r="L22" s="60">
        <f>VLOOKUP($A22,'Return Data'!$B$7:$R$2292,9,0)</f>
        <v>6.3567999999999998</v>
      </c>
      <c r="M22" s="61">
        <f t="shared" si="4"/>
        <v>21</v>
      </c>
      <c r="N22" s="60">
        <f>VLOOKUP($A22,'Return Data'!$B$7:$R$2292,10,0)</f>
        <v>6.1898</v>
      </c>
      <c r="O22" s="61">
        <f t="shared" si="5"/>
        <v>22</v>
      </c>
      <c r="P22" s="60">
        <f>VLOOKUP($A22,'Return Data'!$B$7:$R$2292,11,0)</f>
        <v>5.5739000000000001</v>
      </c>
      <c r="Q22" s="61">
        <f t="shared" si="6"/>
        <v>21</v>
      </c>
      <c r="R22" s="60">
        <f>VLOOKUP($A22,'Return Data'!$B$7:$R$2292,12,0)</f>
        <v>4.9297000000000004</v>
      </c>
      <c r="S22" s="61">
        <f t="shared" si="7"/>
        <v>22</v>
      </c>
      <c r="T22" s="60">
        <f>VLOOKUP($A22,'Return Data'!$B$7:$R$2292,13,0)</f>
        <v>4.5853000000000002</v>
      </c>
      <c r="U22" s="61">
        <f t="shared" si="8"/>
        <v>22</v>
      </c>
      <c r="V22" s="60">
        <f>VLOOKUP($A22,'Return Data'!$B$7:$R$2292,17,0)</f>
        <v>3.9946999999999999</v>
      </c>
      <c r="W22" s="61">
        <f t="shared" si="9"/>
        <v>21</v>
      </c>
      <c r="X22" s="60"/>
      <c r="Y22" s="61"/>
      <c r="Z22" s="60">
        <f>VLOOKUP($A22,'Return Data'!$B$7:$R$2292,16,0)</f>
        <v>4.2068000000000003</v>
      </c>
      <c r="AA22" s="62">
        <f t="shared" si="11"/>
        <v>23</v>
      </c>
    </row>
    <row r="23" spans="1:27" x14ac:dyDescent="0.3">
      <c r="A23" s="58" t="s">
        <v>1392</v>
      </c>
      <c r="B23" s="59">
        <f>VLOOKUP($A23,'Return Data'!$B$7:$R$2292,3,0)</f>
        <v>44942</v>
      </c>
      <c r="C23" s="60">
        <f>VLOOKUP($A23,'Return Data'!$B$7:$R$2292,4,0)</f>
        <v>1175.4838</v>
      </c>
      <c r="D23" s="60">
        <f>VLOOKUP($A23,'Return Data'!$B$7:$R$2292,5,0)</f>
        <v>5.9501999999999997</v>
      </c>
      <c r="E23" s="61">
        <f t="shared" si="0"/>
        <v>15</v>
      </c>
      <c r="F23" s="60">
        <f>VLOOKUP($A23,'Return Data'!$B$7:$R$2292,6,0)</f>
        <v>5.9501999999999997</v>
      </c>
      <c r="G23" s="61">
        <f t="shared" si="1"/>
        <v>15</v>
      </c>
      <c r="H23" s="60">
        <f>VLOOKUP($A23,'Return Data'!$B$7:$R$2292,7,0)</f>
        <v>5.4626999999999999</v>
      </c>
      <c r="I23" s="61">
        <f t="shared" si="2"/>
        <v>14</v>
      </c>
      <c r="J23" s="60">
        <f>VLOOKUP($A23,'Return Data'!$B$7:$R$2292,8,0)</f>
        <v>5.6440000000000001</v>
      </c>
      <c r="K23" s="61">
        <f t="shared" si="3"/>
        <v>19</v>
      </c>
      <c r="L23" s="60">
        <f>VLOOKUP($A23,'Return Data'!$B$7:$R$2292,9,0)</f>
        <v>6.6721000000000004</v>
      </c>
      <c r="M23" s="61">
        <f t="shared" si="4"/>
        <v>17</v>
      </c>
      <c r="N23" s="60">
        <f>VLOOKUP($A23,'Return Data'!$B$7:$R$2292,10,0)</f>
        <v>6.7145999999999999</v>
      </c>
      <c r="O23" s="61">
        <f t="shared" si="5"/>
        <v>13</v>
      </c>
      <c r="P23" s="60">
        <f>VLOOKUP($A23,'Return Data'!$B$7:$R$2292,11,0)</f>
        <v>5.8979999999999997</v>
      </c>
      <c r="Q23" s="61">
        <f t="shared" si="6"/>
        <v>7</v>
      </c>
      <c r="R23" s="60">
        <f>VLOOKUP($A23,'Return Data'!$B$7:$R$2292,12,0)</f>
        <v>5.2214999999999998</v>
      </c>
      <c r="S23" s="61">
        <f t="shared" si="7"/>
        <v>11</v>
      </c>
      <c r="T23" s="60">
        <f>VLOOKUP($A23,'Return Data'!$B$7:$R$2292,13,0)</f>
        <v>4.8898000000000001</v>
      </c>
      <c r="U23" s="61">
        <f t="shared" si="8"/>
        <v>14</v>
      </c>
      <c r="V23" s="60">
        <f>VLOOKUP($A23,'Return Data'!$B$7:$R$2292,17,0)</f>
        <v>4.3674999999999997</v>
      </c>
      <c r="W23" s="61">
        <f t="shared" si="9"/>
        <v>14</v>
      </c>
      <c r="X23" s="60"/>
      <c r="Y23" s="61"/>
      <c r="Z23" s="60">
        <f>VLOOKUP($A23,'Return Data'!$B$7:$R$2292,16,0)</f>
        <v>5.0972999999999997</v>
      </c>
      <c r="AA23" s="62">
        <f t="shared" si="11"/>
        <v>19</v>
      </c>
    </row>
    <row r="24" spans="1:27" x14ac:dyDescent="0.3">
      <c r="A24" s="58" t="s">
        <v>1394</v>
      </c>
      <c r="B24" s="59">
        <f>VLOOKUP($A24,'Return Data'!$B$7:$R$2292,3,0)</f>
        <v>44942</v>
      </c>
      <c r="C24" s="60">
        <f>VLOOKUP($A24,'Return Data'!$B$7:$R$2292,4,0)</f>
        <v>14.9093</v>
      </c>
      <c r="D24" s="60">
        <f>VLOOKUP($A24,'Return Data'!$B$7:$R$2292,5,0)</f>
        <v>4.6532</v>
      </c>
      <c r="E24" s="61">
        <f t="shared" si="0"/>
        <v>23</v>
      </c>
      <c r="F24" s="60">
        <f>VLOOKUP($A24,'Return Data'!$B$7:$R$2292,6,0)</f>
        <v>4.6532</v>
      </c>
      <c r="G24" s="61">
        <f t="shared" si="1"/>
        <v>23</v>
      </c>
      <c r="H24" s="60">
        <f>VLOOKUP($A24,'Return Data'!$B$7:$R$2292,7,0)</f>
        <v>6.1976000000000004</v>
      </c>
      <c r="I24" s="61">
        <f t="shared" si="2"/>
        <v>1</v>
      </c>
      <c r="J24" s="60">
        <f>VLOOKUP($A24,'Return Data'!$B$7:$R$2292,8,0)</f>
        <v>5.4321999999999999</v>
      </c>
      <c r="K24" s="61">
        <f t="shared" si="3"/>
        <v>23</v>
      </c>
      <c r="L24" s="60">
        <f>VLOOKUP($A24,'Return Data'!$B$7:$R$2292,9,0)</f>
        <v>5.7374999999999998</v>
      </c>
      <c r="M24" s="61">
        <f t="shared" si="4"/>
        <v>23</v>
      </c>
      <c r="N24" s="60">
        <f>VLOOKUP($A24,'Return Data'!$B$7:$R$2292,10,0)</f>
        <v>5.8692000000000002</v>
      </c>
      <c r="O24" s="61">
        <f t="shared" si="5"/>
        <v>23</v>
      </c>
      <c r="P24" s="60">
        <f>VLOOKUP($A24,'Return Data'!$B$7:$R$2292,11,0)</f>
        <v>5.1795999999999998</v>
      </c>
      <c r="Q24" s="61">
        <f t="shared" si="6"/>
        <v>23</v>
      </c>
      <c r="R24" s="60">
        <f>VLOOKUP($A24,'Return Data'!$B$7:$R$2292,12,0)</f>
        <v>4.5644</v>
      </c>
      <c r="S24" s="61">
        <f t="shared" si="7"/>
        <v>23</v>
      </c>
      <c r="T24" s="60">
        <f>VLOOKUP($A24,'Return Data'!$B$7:$R$2292,13,0)</f>
        <v>4.218</v>
      </c>
      <c r="U24" s="61">
        <f t="shared" si="8"/>
        <v>23</v>
      </c>
      <c r="V24" s="60">
        <f>VLOOKUP($A24,'Return Data'!$B$7:$R$2292,17,0)</f>
        <v>3.7204999999999999</v>
      </c>
      <c r="W24" s="61">
        <f t="shared" si="9"/>
        <v>23</v>
      </c>
      <c r="X24" s="60">
        <f>VLOOKUP($A24,'Return Data'!$B$7:$R$2292,14,0)</f>
        <v>3.8898999999999999</v>
      </c>
      <c r="Y24" s="61">
        <f t="shared" si="10"/>
        <v>20</v>
      </c>
      <c r="Z24" s="60">
        <f>VLOOKUP($A24,'Return Data'!$B$7:$R$2292,16,0)</f>
        <v>4.3560999999999996</v>
      </c>
      <c r="AA24" s="62">
        <f t="shared" si="11"/>
        <v>22</v>
      </c>
    </row>
    <row r="25" spans="1:27" x14ac:dyDescent="0.3">
      <c r="A25" s="58" t="s">
        <v>1397</v>
      </c>
      <c r="B25" s="59">
        <f>VLOOKUP($A25,'Return Data'!$B$7:$R$2292,3,0)</f>
        <v>44942</v>
      </c>
      <c r="C25" s="60">
        <f>VLOOKUP($A25,'Return Data'!$B$7:$R$2292,4,0)</f>
        <v>3685.6949</v>
      </c>
      <c r="D25" s="60">
        <f>VLOOKUP($A25,'Return Data'!$B$7:$R$2292,5,0)</f>
        <v>6.3178999999999998</v>
      </c>
      <c r="E25" s="61">
        <f t="shared" si="0"/>
        <v>6</v>
      </c>
      <c r="F25" s="60">
        <f>VLOOKUP($A25,'Return Data'!$B$7:$R$2292,6,0)</f>
        <v>6.3178999999999998</v>
      </c>
      <c r="G25" s="61">
        <f t="shared" si="1"/>
        <v>6</v>
      </c>
      <c r="H25" s="60">
        <f>VLOOKUP($A25,'Return Data'!$B$7:$R$2292,7,0)</f>
        <v>5.3780999999999999</v>
      </c>
      <c r="I25" s="61">
        <f t="shared" si="2"/>
        <v>16</v>
      </c>
      <c r="J25" s="60">
        <f>VLOOKUP($A25,'Return Data'!$B$7:$R$2292,8,0)</f>
        <v>6.0035999999999996</v>
      </c>
      <c r="K25" s="61">
        <f t="shared" si="3"/>
        <v>6</v>
      </c>
      <c r="L25" s="60">
        <f>VLOOKUP($A25,'Return Data'!$B$7:$R$2292,9,0)</f>
        <v>6.8249000000000004</v>
      </c>
      <c r="M25" s="61">
        <f t="shared" si="4"/>
        <v>6</v>
      </c>
      <c r="N25" s="60">
        <f>VLOOKUP($A25,'Return Data'!$B$7:$R$2292,10,0)</f>
        <v>7.0949</v>
      </c>
      <c r="O25" s="61">
        <f t="shared" si="5"/>
        <v>1</v>
      </c>
      <c r="P25" s="60">
        <f>VLOOKUP($A25,'Return Data'!$B$7:$R$2292,11,0)</f>
        <v>6.1098999999999997</v>
      </c>
      <c r="Q25" s="61">
        <f t="shared" si="6"/>
        <v>2</v>
      </c>
      <c r="R25" s="60">
        <f>VLOOKUP($A25,'Return Data'!$B$7:$R$2292,12,0)</f>
        <v>5.6908000000000003</v>
      </c>
      <c r="S25" s="61">
        <f t="shared" si="7"/>
        <v>1</v>
      </c>
      <c r="T25" s="60">
        <f>VLOOKUP($A25,'Return Data'!$B$7:$R$2292,13,0)</f>
        <v>5.4402999999999997</v>
      </c>
      <c r="U25" s="61">
        <f t="shared" si="8"/>
        <v>1</v>
      </c>
      <c r="V25" s="60">
        <f>VLOOKUP($A25,'Return Data'!$B$7:$R$2292,17,0)</f>
        <v>7.1143999999999998</v>
      </c>
      <c r="W25" s="61">
        <f t="shared" si="9"/>
        <v>1</v>
      </c>
      <c r="X25" s="60">
        <f>VLOOKUP($A25,'Return Data'!$B$7:$R$2292,14,0)</f>
        <v>6.5495999999999999</v>
      </c>
      <c r="Y25" s="61">
        <f t="shared" si="10"/>
        <v>1</v>
      </c>
      <c r="Z25" s="60">
        <f>VLOOKUP($A25,'Return Data'!$B$7:$R$2292,16,0)</f>
        <v>7.0759999999999996</v>
      </c>
      <c r="AA25" s="62">
        <f t="shared" si="11"/>
        <v>10</v>
      </c>
    </row>
    <row r="26" spans="1:27" x14ac:dyDescent="0.3">
      <c r="A26" s="58" t="s">
        <v>1894</v>
      </c>
      <c r="B26" s="59">
        <f>VLOOKUP($A26,'Return Data'!$B$7:$R$2292,3,0)</f>
        <v>44942</v>
      </c>
      <c r="C26" s="60">
        <f>VLOOKUP($A26,'Return Data'!$B$7:$R$2292,4,0)</f>
        <v>29.8308</v>
      </c>
      <c r="D26" s="60">
        <f>VLOOKUP($A26,'Return Data'!$B$7:$R$2292,5,0)</f>
        <v>6.1208999999999998</v>
      </c>
      <c r="E26" s="61">
        <f t="shared" si="0"/>
        <v>11</v>
      </c>
      <c r="F26" s="60">
        <f>VLOOKUP($A26,'Return Data'!$B$7:$R$2292,6,0)</f>
        <v>6.1208999999999998</v>
      </c>
      <c r="G26" s="61">
        <f t="shared" si="1"/>
        <v>11</v>
      </c>
      <c r="H26" s="60">
        <f>VLOOKUP($A26,'Return Data'!$B$7:$R$2292,7,0)</f>
        <v>5.2842000000000002</v>
      </c>
      <c r="I26" s="61">
        <f t="shared" si="2"/>
        <v>18</v>
      </c>
      <c r="J26" s="60">
        <f>VLOOKUP($A26,'Return Data'!$B$7:$R$2292,8,0)</f>
        <v>5.8162000000000003</v>
      </c>
      <c r="K26" s="61">
        <f t="shared" si="3"/>
        <v>12</v>
      </c>
      <c r="L26" s="60">
        <f>VLOOKUP($A26,'Return Data'!$B$7:$R$2292,9,0)</f>
        <v>6.7443999999999997</v>
      </c>
      <c r="M26" s="61">
        <f t="shared" si="4"/>
        <v>12</v>
      </c>
      <c r="N26" s="60">
        <f>VLOOKUP($A26,'Return Data'!$B$7:$R$2292,10,0)</f>
        <v>6.6893000000000002</v>
      </c>
      <c r="O26" s="61">
        <f t="shared" si="5"/>
        <v>15</v>
      </c>
      <c r="P26" s="60">
        <f>VLOOKUP($A26,'Return Data'!$B$7:$R$2292,11,0)</f>
        <v>5.8574999999999999</v>
      </c>
      <c r="Q26" s="61">
        <f t="shared" si="6"/>
        <v>10</v>
      </c>
      <c r="R26" s="60">
        <f>VLOOKUP($A26,'Return Data'!$B$7:$R$2292,12,0)</f>
        <v>5.2958999999999996</v>
      </c>
      <c r="S26" s="61">
        <f t="shared" si="7"/>
        <v>6</v>
      </c>
      <c r="T26" s="60">
        <f>VLOOKUP($A26,'Return Data'!$B$7:$R$2292,13,0)</f>
        <v>5.0039999999999996</v>
      </c>
      <c r="U26" s="61">
        <f t="shared" si="8"/>
        <v>6</v>
      </c>
      <c r="V26" s="60">
        <f>VLOOKUP($A26,'Return Data'!$B$7:$R$2292,17,0)</f>
        <v>4.4194000000000004</v>
      </c>
      <c r="W26" s="61">
        <f t="shared" si="9"/>
        <v>11</v>
      </c>
      <c r="X26" s="60">
        <f>VLOOKUP($A26,'Return Data'!$B$7:$R$2292,14,0)</f>
        <v>4.9246999999999996</v>
      </c>
      <c r="Y26" s="61">
        <f t="shared" si="10"/>
        <v>8</v>
      </c>
      <c r="Z26" s="60">
        <f>VLOOKUP($A26,'Return Data'!$B$7:$R$2292,16,0)</f>
        <v>8.1120000000000001</v>
      </c>
      <c r="AA26" s="62">
        <f t="shared" si="11"/>
        <v>1</v>
      </c>
    </row>
    <row r="27" spans="1:27" x14ac:dyDescent="0.3">
      <c r="A27" s="58" t="s">
        <v>1400</v>
      </c>
      <c r="B27" s="59">
        <f>VLOOKUP($A27,'Return Data'!$B$7:$R$2292,3,0)</f>
        <v>44942</v>
      </c>
      <c r="C27" s="60">
        <f>VLOOKUP($A27,'Return Data'!$B$7:$R$2292,4,0)</f>
        <v>5085.3010000000004</v>
      </c>
      <c r="D27" s="60">
        <f>VLOOKUP($A27,'Return Data'!$B$7:$R$2292,5,0)</f>
        <v>6.0079000000000002</v>
      </c>
      <c r="E27" s="61">
        <f t="shared" si="0"/>
        <v>14</v>
      </c>
      <c r="F27" s="60">
        <f>VLOOKUP($A27,'Return Data'!$B$7:$R$2292,6,0)</f>
        <v>6.0079000000000002</v>
      </c>
      <c r="G27" s="61">
        <f t="shared" si="1"/>
        <v>14</v>
      </c>
      <c r="H27" s="60">
        <f>VLOOKUP($A27,'Return Data'!$B$7:$R$2292,7,0)</f>
        <v>5.7664</v>
      </c>
      <c r="I27" s="61">
        <f t="shared" si="2"/>
        <v>5</v>
      </c>
      <c r="J27" s="60">
        <f>VLOOKUP($A27,'Return Data'!$B$7:$R$2292,8,0)</f>
        <v>5.9336000000000002</v>
      </c>
      <c r="K27" s="61">
        <f t="shared" si="3"/>
        <v>8</v>
      </c>
      <c r="L27" s="60">
        <f>VLOOKUP($A27,'Return Data'!$B$7:$R$2292,9,0)</f>
        <v>6.7290000000000001</v>
      </c>
      <c r="M27" s="61">
        <f t="shared" si="4"/>
        <v>13</v>
      </c>
      <c r="N27" s="60">
        <f>VLOOKUP($A27,'Return Data'!$B$7:$R$2292,10,0)</f>
        <v>6.7718999999999996</v>
      </c>
      <c r="O27" s="61">
        <f t="shared" si="5"/>
        <v>9</v>
      </c>
      <c r="P27" s="60">
        <f>VLOOKUP($A27,'Return Data'!$B$7:$R$2292,11,0)</f>
        <v>5.7243000000000004</v>
      </c>
      <c r="Q27" s="61">
        <f t="shared" si="6"/>
        <v>17</v>
      </c>
      <c r="R27" s="60">
        <f>VLOOKUP($A27,'Return Data'!$B$7:$R$2292,12,0)</f>
        <v>4.9992000000000001</v>
      </c>
      <c r="S27" s="61">
        <f t="shared" si="7"/>
        <v>19</v>
      </c>
      <c r="T27" s="60">
        <f>VLOOKUP($A27,'Return Data'!$B$7:$R$2292,13,0)</f>
        <v>4.7274000000000003</v>
      </c>
      <c r="U27" s="61">
        <f t="shared" si="8"/>
        <v>17</v>
      </c>
      <c r="V27" s="60">
        <f>VLOOKUP($A27,'Return Data'!$B$7:$R$2292,17,0)</f>
        <v>4.2100999999999997</v>
      </c>
      <c r="W27" s="61">
        <f t="shared" si="9"/>
        <v>18</v>
      </c>
      <c r="X27" s="60">
        <f>VLOOKUP($A27,'Return Data'!$B$7:$R$2292,14,0)</f>
        <v>4.7442000000000002</v>
      </c>
      <c r="Y27" s="61">
        <f t="shared" si="10"/>
        <v>13</v>
      </c>
      <c r="Z27" s="60">
        <f>VLOOKUP($A27,'Return Data'!$B$7:$R$2292,16,0)</f>
        <v>7.1571999999999996</v>
      </c>
      <c r="AA27" s="62">
        <f t="shared" si="11"/>
        <v>9</v>
      </c>
    </row>
    <row r="28" spans="1:27" x14ac:dyDescent="0.3">
      <c r="A28" s="58" t="s">
        <v>1873</v>
      </c>
      <c r="B28" s="59">
        <f>VLOOKUP($A28,'Return Data'!$B$7:$R$2292,3,0)</f>
        <v>44942</v>
      </c>
      <c r="C28" s="60">
        <f>VLOOKUP($A28,'Return Data'!$B$7:$R$2292,4,0)</f>
        <v>2442.5653000000002</v>
      </c>
      <c r="D28" s="60">
        <f>VLOOKUP($A28,'Return Data'!$B$7:$R$2292,5,0)</f>
        <v>6.2346000000000004</v>
      </c>
      <c r="E28" s="61">
        <f t="shared" si="0"/>
        <v>7</v>
      </c>
      <c r="F28" s="60">
        <f>VLOOKUP($A28,'Return Data'!$B$7:$R$2292,6,0)</f>
        <v>6.2346000000000004</v>
      </c>
      <c r="G28" s="61">
        <f t="shared" si="1"/>
        <v>7</v>
      </c>
      <c r="H28" s="60">
        <f>VLOOKUP($A28,'Return Data'!$B$7:$R$2292,7,0)</f>
        <v>5.7191000000000001</v>
      </c>
      <c r="I28" s="61">
        <f t="shared" si="2"/>
        <v>7</v>
      </c>
      <c r="J28" s="60">
        <f>VLOOKUP($A28,'Return Data'!$B$7:$R$2292,8,0)</f>
        <v>6.0385</v>
      </c>
      <c r="K28" s="61">
        <f t="shared" si="3"/>
        <v>4</v>
      </c>
      <c r="L28" s="60">
        <f>VLOOKUP($A28,'Return Data'!$B$7:$R$2292,9,0)</f>
        <v>6.875</v>
      </c>
      <c r="M28" s="61">
        <f t="shared" si="4"/>
        <v>4</v>
      </c>
      <c r="N28" s="60">
        <f>VLOOKUP($A28,'Return Data'!$B$7:$R$2292,10,0)</f>
        <v>6.7640000000000002</v>
      </c>
      <c r="O28" s="61">
        <f t="shared" si="5"/>
        <v>11</v>
      </c>
      <c r="P28" s="60">
        <f>VLOOKUP($A28,'Return Data'!$B$7:$R$2292,11,0)</f>
        <v>5.9634999999999998</v>
      </c>
      <c r="Q28" s="61">
        <f t="shared" si="6"/>
        <v>5</v>
      </c>
      <c r="R28" s="60">
        <f>VLOOKUP($A28,'Return Data'!$B$7:$R$2292,12,0)</f>
        <v>5.3875000000000002</v>
      </c>
      <c r="S28" s="61">
        <f t="shared" si="7"/>
        <v>5</v>
      </c>
      <c r="T28" s="60">
        <f>VLOOKUP($A28,'Return Data'!$B$7:$R$2292,13,0)</f>
        <v>5.0572999999999997</v>
      </c>
      <c r="U28" s="61">
        <f t="shared" si="8"/>
        <v>5</v>
      </c>
      <c r="V28" s="60">
        <f>VLOOKUP($A28,'Return Data'!$B$7:$R$2292,17,0)</f>
        <v>4.3357999999999999</v>
      </c>
      <c r="W28" s="61">
        <f t="shared" si="9"/>
        <v>16</v>
      </c>
      <c r="X28" s="60">
        <f>VLOOKUP($A28,'Return Data'!$B$7:$R$2292,14,0)</f>
        <v>4.4709000000000003</v>
      </c>
      <c r="Y28" s="61">
        <f t="shared" si="10"/>
        <v>16</v>
      </c>
      <c r="Z28" s="60">
        <f>VLOOKUP($A28,'Return Data'!$B$7:$R$2292,16,0)</f>
        <v>6.5937000000000001</v>
      </c>
      <c r="AA28" s="62">
        <f t="shared" si="11"/>
        <v>13</v>
      </c>
    </row>
    <row r="29" spans="1:27" x14ac:dyDescent="0.3">
      <c r="A29" s="58" t="s">
        <v>1404</v>
      </c>
      <c r="B29" s="59">
        <f>VLOOKUP($A29,'Return Data'!$B$7:$R$2292,3,0)</f>
        <v>44942</v>
      </c>
      <c r="C29" s="60">
        <f>VLOOKUP($A29,'Return Data'!$B$7:$R$2292,4,0)</f>
        <v>12.3942</v>
      </c>
      <c r="D29" s="60">
        <f>VLOOKUP($A29,'Return Data'!$B$7:$R$2292,5,0)</f>
        <v>6.3840000000000003</v>
      </c>
      <c r="E29" s="61">
        <f t="shared" si="0"/>
        <v>2</v>
      </c>
      <c r="F29" s="60">
        <f>VLOOKUP($A29,'Return Data'!$B$7:$R$2292,6,0)</f>
        <v>6.3840000000000003</v>
      </c>
      <c r="G29" s="61">
        <f t="shared" si="1"/>
        <v>2</v>
      </c>
      <c r="H29" s="60">
        <f>VLOOKUP($A29,'Return Data'!$B$7:$R$2292,7,0)</f>
        <v>5.6435000000000004</v>
      </c>
      <c r="I29" s="61">
        <f t="shared" si="2"/>
        <v>8</v>
      </c>
      <c r="J29" s="60">
        <f>VLOOKUP($A29,'Return Data'!$B$7:$R$2292,8,0)</f>
        <v>5.8186999999999998</v>
      </c>
      <c r="K29" s="61">
        <f t="shared" si="3"/>
        <v>11</v>
      </c>
      <c r="L29" s="60">
        <f>VLOOKUP($A29,'Return Data'!$B$7:$R$2292,9,0)</f>
        <v>6.7740999999999998</v>
      </c>
      <c r="M29" s="61">
        <f t="shared" si="4"/>
        <v>10</v>
      </c>
      <c r="N29" s="60">
        <f>VLOOKUP($A29,'Return Data'!$B$7:$R$2292,10,0)</f>
        <v>6.8384</v>
      </c>
      <c r="O29" s="61">
        <f t="shared" si="5"/>
        <v>5</v>
      </c>
      <c r="P29" s="60">
        <f>VLOOKUP($A29,'Return Data'!$B$7:$R$2292,11,0)</f>
        <v>5.8734000000000002</v>
      </c>
      <c r="Q29" s="61">
        <f t="shared" si="6"/>
        <v>8</v>
      </c>
      <c r="R29" s="60">
        <f>VLOOKUP($A29,'Return Data'!$B$7:$R$2292,12,0)</f>
        <v>5.2827000000000002</v>
      </c>
      <c r="S29" s="61">
        <f t="shared" si="7"/>
        <v>7</v>
      </c>
      <c r="T29" s="60">
        <f>VLOOKUP($A29,'Return Data'!$B$7:$R$2292,13,0)</f>
        <v>5.0027999999999997</v>
      </c>
      <c r="U29" s="61">
        <f t="shared" si="8"/>
        <v>7</v>
      </c>
      <c r="V29" s="60">
        <f>VLOOKUP($A29,'Return Data'!$B$7:$R$2292,17,0)</f>
        <v>4.51</v>
      </c>
      <c r="W29" s="61">
        <f t="shared" si="9"/>
        <v>9</v>
      </c>
      <c r="X29" s="60">
        <f>VLOOKUP($A29,'Return Data'!$B$7:$R$2292,14,0)</f>
        <v>4.8395999999999999</v>
      </c>
      <c r="Y29" s="61">
        <f t="shared" si="10"/>
        <v>10</v>
      </c>
      <c r="Z29" s="60">
        <f>VLOOKUP($A29,'Return Data'!$B$7:$R$2292,16,0)</f>
        <v>5.5320999999999998</v>
      </c>
      <c r="AA29" s="62">
        <f t="shared" si="11"/>
        <v>18</v>
      </c>
    </row>
    <row r="30" spans="1:27" x14ac:dyDescent="0.3">
      <c r="A30" s="58" t="s">
        <v>1406</v>
      </c>
      <c r="B30" s="59">
        <f>VLOOKUP($A30,'Return Data'!$B$7:$R$2292,3,0)</f>
        <v>44942</v>
      </c>
      <c r="C30" s="60">
        <f>VLOOKUP($A30,'Return Data'!$B$7:$R$2292,4,0)</f>
        <v>3792.2179999999998</v>
      </c>
      <c r="D30" s="60">
        <f>VLOOKUP($A30,'Return Data'!$B$7:$R$2292,5,0)</f>
        <v>6.1127000000000002</v>
      </c>
      <c r="E30" s="61">
        <f t="shared" si="0"/>
        <v>12</v>
      </c>
      <c r="F30" s="60">
        <f>VLOOKUP($A30,'Return Data'!$B$7:$R$2292,6,0)</f>
        <v>6.1127000000000002</v>
      </c>
      <c r="G30" s="61">
        <f t="shared" si="1"/>
        <v>12</v>
      </c>
      <c r="H30" s="60">
        <f>VLOOKUP($A30,'Return Data'!$B$7:$R$2292,7,0)</f>
        <v>5.4744999999999999</v>
      </c>
      <c r="I30" s="61">
        <f t="shared" si="2"/>
        <v>12</v>
      </c>
      <c r="J30" s="60">
        <f>VLOOKUP($A30,'Return Data'!$B$7:$R$2292,8,0)</f>
        <v>5.7111999999999998</v>
      </c>
      <c r="K30" s="61">
        <f t="shared" si="3"/>
        <v>14</v>
      </c>
      <c r="L30" s="60">
        <f>VLOOKUP($A30,'Return Data'!$B$7:$R$2292,9,0)</f>
        <v>6.8307000000000002</v>
      </c>
      <c r="M30" s="61">
        <f t="shared" si="4"/>
        <v>5</v>
      </c>
      <c r="N30" s="60">
        <f>VLOOKUP($A30,'Return Data'!$B$7:$R$2292,10,0)</f>
        <v>6.7072000000000003</v>
      </c>
      <c r="O30" s="61">
        <f t="shared" si="5"/>
        <v>14</v>
      </c>
      <c r="P30" s="60">
        <f>VLOOKUP($A30,'Return Data'!$B$7:$R$2292,11,0)</f>
        <v>5.7529000000000003</v>
      </c>
      <c r="Q30" s="61">
        <f t="shared" si="6"/>
        <v>14</v>
      </c>
      <c r="R30" s="60">
        <f>VLOOKUP($A30,'Return Data'!$B$7:$R$2292,12,0)</f>
        <v>5.1531000000000002</v>
      </c>
      <c r="S30" s="61">
        <f t="shared" si="7"/>
        <v>15</v>
      </c>
      <c r="T30" s="60">
        <f>VLOOKUP($A30,'Return Data'!$B$7:$R$2292,13,0)</f>
        <v>4.8902000000000001</v>
      </c>
      <c r="U30" s="61">
        <f t="shared" si="8"/>
        <v>13</v>
      </c>
      <c r="V30" s="60">
        <f>VLOOKUP($A30,'Return Data'!$B$7:$R$2292,17,0)</f>
        <v>5.8129999999999997</v>
      </c>
      <c r="W30" s="61">
        <f t="shared" si="9"/>
        <v>2</v>
      </c>
      <c r="X30" s="60">
        <f>VLOOKUP($A30,'Return Data'!$B$7:$R$2292,14,0)</f>
        <v>5.7496999999999998</v>
      </c>
      <c r="Y30" s="61">
        <f t="shared" si="10"/>
        <v>2</v>
      </c>
      <c r="Z30" s="60">
        <f>VLOOKUP($A30,'Return Data'!$B$7:$R$2292,16,0)</f>
        <v>7.4196</v>
      </c>
      <c r="AA30" s="62">
        <f t="shared" si="11"/>
        <v>4</v>
      </c>
    </row>
    <row r="31" spans="1:27" x14ac:dyDescent="0.3">
      <c r="A31" s="58" t="s">
        <v>1885</v>
      </c>
      <c r="B31" s="59">
        <f>VLOOKUP($A31,'Return Data'!$B$7:$R$2292,3,0)</f>
        <v>44942</v>
      </c>
      <c r="C31" s="60">
        <f>VLOOKUP($A31,'Return Data'!$B$7:$R$2292,4,0)</f>
        <v>1183.8805</v>
      </c>
      <c r="D31" s="60">
        <f>VLOOKUP($A31,'Return Data'!$B$7:$R$2292,5,0)</f>
        <v>5.6044999999999998</v>
      </c>
      <c r="E31" s="61">
        <f t="shared" si="0"/>
        <v>20</v>
      </c>
      <c r="F31" s="60">
        <f>VLOOKUP($A31,'Return Data'!$B$7:$R$2292,6,0)</f>
        <v>5.6044999999999998</v>
      </c>
      <c r="G31" s="61">
        <f t="shared" si="1"/>
        <v>20</v>
      </c>
      <c r="H31" s="60">
        <f>VLOOKUP($A31,'Return Data'!$B$7:$R$2292,7,0)</f>
        <v>5.2929000000000004</v>
      </c>
      <c r="I31" s="61">
        <f t="shared" si="2"/>
        <v>17</v>
      </c>
      <c r="J31" s="60">
        <f>VLOOKUP($A31,'Return Data'!$B$7:$R$2292,8,0)</f>
        <v>5.8410000000000002</v>
      </c>
      <c r="K31" s="61">
        <f t="shared" si="3"/>
        <v>9</v>
      </c>
      <c r="L31" s="60">
        <f>VLOOKUP($A31,'Return Data'!$B$7:$R$2292,9,0)</f>
        <v>6.7275999999999998</v>
      </c>
      <c r="M31" s="61">
        <f t="shared" si="4"/>
        <v>14</v>
      </c>
      <c r="N31" s="60">
        <f>VLOOKUP($A31,'Return Data'!$B$7:$R$2292,10,0)</f>
        <v>6.5586000000000002</v>
      </c>
      <c r="O31" s="61">
        <f t="shared" si="5"/>
        <v>20</v>
      </c>
      <c r="P31" s="60">
        <f>VLOOKUP($A31,'Return Data'!$B$7:$R$2292,11,0)</f>
        <v>5.6688000000000001</v>
      </c>
      <c r="Q31" s="61">
        <f t="shared" si="6"/>
        <v>19</v>
      </c>
      <c r="R31" s="60">
        <f>VLOOKUP($A31,'Return Data'!$B$7:$R$2292,12,0)</f>
        <v>5.0503999999999998</v>
      </c>
      <c r="S31" s="61">
        <f t="shared" si="7"/>
        <v>17</v>
      </c>
      <c r="T31" s="60">
        <f>VLOOKUP($A31,'Return Data'!$B$7:$R$2292,13,0)</f>
        <v>4.7060000000000004</v>
      </c>
      <c r="U31" s="61">
        <f t="shared" si="8"/>
        <v>18</v>
      </c>
      <c r="V31" s="60">
        <f>VLOOKUP($A31,'Return Data'!$B$7:$R$2292,17,0)</f>
        <v>4.6325000000000003</v>
      </c>
      <c r="W31" s="61">
        <f t="shared" si="9"/>
        <v>5</v>
      </c>
      <c r="X31" s="60">
        <f>VLOOKUP($A31,'Return Data'!$B$7:$R$2292,14,0)</f>
        <v>4.4162999999999997</v>
      </c>
      <c r="Y31" s="61">
        <f t="shared" si="10"/>
        <v>17</v>
      </c>
      <c r="Z31" s="60">
        <f>VLOOKUP($A31,'Return Data'!$B$7:$R$2292,16,0)</f>
        <v>4.7782</v>
      </c>
      <c r="AA31" s="62">
        <f t="shared" si="11"/>
        <v>20</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5.7169874999999992</v>
      </c>
      <c r="E33" s="69"/>
      <c r="F33" s="70">
        <f>AVERAGE(F8:F31)</f>
        <v>5.7169874999999992</v>
      </c>
      <c r="G33" s="69"/>
      <c r="H33" s="70">
        <f>AVERAGE(H8:H31)</f>
        <v>5.305012500000001</v>
      </c>
      <c r="I33" s="69"/>
      <c r="J33" s="70">
        <f>AVERAGE(J8:J31)</f>
        <v>5.5695375</v>
      </c>
      <c r="K33" s="69"/>
      <c r="L33" s="70">
        <f>AVERAGE(L8:L31)</f>
        <v>6.4053458333333326</v>
      </c>
      <c r="M33" s="69"/>
      <c r="N33" s="70">
        <f>AVERAGE(N8:N31)</f>
        <v>6.4125000000000023</v>
      </c>
      <c r="O33" s="69"/>
      <c r="P33" s="70">
        <f>AVERAGE(P8:P31)</f>
        <v>5.5524708333333317</v>
      </c>
      <c r="Q33" s="69"/>
      <c r="R33" s="70">
        <f>AVERAGE(R8:R31)</f>
        <v>4.969429166666667</v>
      </c>
      <c r="S33" s="69"/>
      <c r="T33" s="70">
        <f>AVERAGE(T8:T31)</f>
        <v>4.6760833333333327</v>
      </c>
      <c r="U33" s="69"/>
      <c r="V33" s="70">
        <f>AVERAGE(V8:V31)</f>
        <v>4.3519083333333342</v>
      </c>
      <c r="W33" s="69"/>
      <c r="X33" s="70">
        <f>AVERAGE(X8:X31)</f>
        <v>4.6644476190476194</v>
      </c>
      <c r="Y33" s="69"/>
      <c r="Z33" s="70">
        <f>AVERAGE(Z8:Z31)</f>
        <v>6.1705291666666673</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6.6914999999999996</v>
      </c>
      <c r="E35" s="73"/>
      <c r="F35" s="74">
        <f>MAX(F8:F31)</f>
        <v>6.6914999999999996</v>
      </c>
      <c r="G35" s="73"/>
      <c r="H35" s="74">
        <f>MAX(H8:H31)</f>
        <v>6.1976000000000004</v>
      </c>
      <c r="I35" s="73"/>
      <c r="J35" s="74">
        <f>MAX(J8:J31)</f>
        <v>6.2908999999999997</v>
      </c>
      <c r="K35" s="73"/>
      <c r="L35" s="74">
        <f>MAX(L8:L31)</f>
        <v>7.0007000000000001</v>
      </c>
      <c r="M35" s="73"/>
      <c r="N35" s="74">
        <f>MAX(N8:N31)</f>
        <v>7.0949</v>
      </c>
      <c r="O35" s="73"/>
      <c r="P35" s="74">
        <f>MAX(P8:P31)</f>
        <v>6.1867999999999999</v>
      </c>
      <c r="Q35" s="73"/>
      <c r="R35" s="74">
        <f>MAX(R8:R31)</f>
        <v>5.6908000000000003</v>
      </c>
      <c r="S35" s="73"/>
      <c r="T35" s="74">
        <f>MAX(T8:T31)</f>
        <v>5.4402999999999997</v>
      </c>
      <c r="U35" s="73"/>
      <c r="V35" s="74">
        <f>MAX(V8:V31)</f>
        <v>7.1143999999999998</v>
      </c>
      <c r="W35" s="73"/>
      <c r="X35" s="74">
        <f>MAX(X8:X31)</f>
        <v>6.5495999999999999</v>
      </c>
      <c r="Y35" s="73"/>
      <c r="Z35" s="74">
        <f>MAX(Z8:Z31)</f>
        <v>8.1120000000000001</v>
      </c>
      <c r="AA35" s="75"/>
    </row>
    <row r="36" spans="1:27" x14ac:dyDescent="0.3">
      <c r="A36" s="99" t="s">
        <v>429</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1435</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1359</v>
      </c>
      <c r="B8" s="59">
        <f>VLOOKUP($A8,'Return Data'!$B$7:$R$2292,3,0)</f>
        <v>44942</v>
      </c>
      <c r="C8" s="60">
        <f>VLOOKUP($A8,'Return Data'!$B$7:$R$2292,4,0)</f>
        <v>457.50069999999999</v>
      </c>
      <c r="D8" s="60">
        <f>VLOOKUP($A8,'Return Data'!$B$7:$R$2292,5,0)</f>
        <v>5.6219000000000001</v>
      </c>
      <c r="E8" s="61">
        <f t="shared" ref="E8:E31" si="0">RANK(D8,D$8:D$31,0)</f>
        <v>7</v>
      </c>
      <c r="F8" s="60">
        <f>VLOOKUP($A8,'Return Data'!$B$7:$R$2292,6,0)</f>
        <v>5.6219000000000001</v>
      </c>
      <c r="G8" s="61">
        <f t="shared" ref="G8:G31" si="1">RANK(F8,F$8:F$31,0)</f>
        <v>7</v>
      </c>
      <c r="H8" s="60">
        <f>VLOOKUP($A8,'Return Data'!$B$7:$R$2292,7,0)</f>
        <v>5.4034000000000004</v>
      </c>
      <c r="I8" s="61">
        <f t="shared" ref="I8:I31" si="2">RANK(H8,H$8:H$31,0)</f>
        <v>5</v>
      </c>
      <c r="J8" s="60">
        <f>VLOOKUP($A8,'Return Data'!$B$7:$R$2292,8,0)</f>
        <v>5.8564999999999996</v>
      </c>
      <c r="K8" s="61">
        <f t="shared" ref="K8:K31" si="3">RANK(J8,J$8:J$31,0)</f>
        <v>2</v>
      </c>
      <c r="L8" s="60">
        <f>VLOOKUP($A8,'Return Data'!$B$7:$R$2292,9,0)</f>
        <v>6.5159000000000002</v>
      </c>
      <c r="M8" s="61">
        <f t="shared" ref="M8:M31" si="4">RANK(L8,L$8:L$31,0)</f>
        <v>4</v>
      </c>
      <c r="N8" s="60">
        <f>VLOOKUP($A8,'Return Data'!$B$7:$R$2292,10,0)</f>
        <v>6.6390000000000002</v>
      </c>
      <c r="O8" s="61">
        <f t="shared" ref="O8:O31" si="5">RANK(N8,N$8:N$31,0)</f>
        <v>2</v>
      </c>
      <c r="P8" s="60">
        <f>VLOOKUP($A8,'Return Data'!$B$7:$R$2292,11,0)</f>
        <v>5.5678999999999998</v>
      </c>
      <c r="Q8" s="61">
        <f t="shared" ref="Q8:Q31" si="6">RANK(P8,P$8:P$31,0)</f>
        <v>4</v>
      </c>
      <c r="R8" s="60">
        <f>VLOOKUP($A8,'Return Data'!$B$7:$R$2292,12,0)</f>
        <v>5.0823</v>
      </c>
      <c r="S8" s="61">
        <f t="shared" ref="S8:S31" si="7">RANK(R8,R$8:R$31,0)</f>
        <v>2</v>
      </c>
      <c r="T8" s="60">
        <f>VLOOKUP($A8,'Return Data'!$B$7:$R$2292,13,0)</f>
        <v>4.8094000000000001</v>
      </c>
      <c r="U8" s="61">
        <f t="shared" ref="U8:U31" si="8">RANK(T8,T$8:T$31,0)</f>
        <v>2</v>
      </c>
      <c r="V8" s="60">
        <f>VLOOKUP($A8,'Return Data'!$B$7:$R$2292,17,0)</f>
        <v>4.4458000000000002</v>
      </c>
      <c r="W8" s="61">
        <f>RANK(V8,V$8:V$31,0)</f>
        <v>3</v>
      </c>
      <c r="X8" s="60">
        <f>VLOOKUP($A8,'Return Data'!$B$7:$R$2292,14,0)</f>
        <v>5.2081</v>
      </c>
      <c r="Y8" s="61">
        <f>RANK(X8,X$8:X$31,0)</f>
        <v>2</v>
      </c>
      <c r="Z8" s="60">
        <f>VLOOKUP($A8,'Return Data'!$B$7:$R$2292,16,0)</f>
        <v>7.4015000000000004</v>
      </c>
      <c r="AA8" s="62">
        <f>RANK(Z8,Z$8:Z$31,0)</f>
        <v>3</v>
      </c>
    </row>
    <row r="9" spans="1:27" x14ac:dyDescent="0.3">
      <c r="A9" s="58" t="s">
        <v>1361</v>
      </c>
      <c r="B9" s="59">
        <f>VLOOKUP($A9,'Return Data'!$B$7:$R$2292,3,0)</f>
        <v>44942</v>
      </c>
      <c r="C9" s="60">
        <f>VLOOKUP($A9,'Return Data'!$B$7:$R$2292,4,0)</f>
        <v>12.5016</v>
      </c>
      <c r="D9" s="60">
        <f>VLOOKUP($A9,'Return Data'!$B$7:$R$2292,5,0)</f>
        <v>5.5498000000000003</v>
      </c>
      <c r="E9" s="61">
        <f t="shared" si="0"/>
        <v>10</v>
      </c>
      <c r="F9" s="60">
        <f>VLOOKUP($A9,'Return Data'!$B$7:$R$2292,6,0)</f>
        <v>5.5498000000000003</v>
      </c>
      <c r="G9" s="61">
        <f t="shared" si="1"/>
        <v>10</v>
      </c>
      <c r="H9" s="60">
        <f>VLOOKUP($A9,'Return Data'!$B$7:$R$2292,7,0)</f>
        <v>5.0934999999999997</v>
      </c>
      <c r="I9" s="61">
        <f t="shared" si="2"/>
        <v>9</v>
      </c>
      <c r="J9" s="60">
        <f>VLOOKUP($A9,'Return Data'!$B$7:$R$2292,8,0)</f>
        <v>5.2659000000000002</v>
      </c>
      <c r="K9" s="61">
        <f t="shared" si="3"/>
        <v>11</v>
      </c>
      <c r="L9" s="60">
        <f>VLOOKUP($A9,'Return Data'!$B$7:$R$2292,9,0)</f>
        <v>6.1252000000000004</v>
      </c>
      <c r="M9" s="61">
        <f t="shared" si="4"/>
        <v>15</v>
      </c>
      <c r="N9" s="60">
        <f>VLOOKUP($A9,'Return Data'!$B$7:$R$2292,10,0)</f>
        <v>6.0820999999999996</v>
      </c>
      <c r="O9" s="61">
        <f t="shared" si="5"/>
        <v>16</v>
      </c>
      <c r="P9" s="60">
        <f>VLOOKUP($A9,'Return Data'!$B$7:$R$2292,11,0)</f>
        <v>5.0980999999999996</v>
      </c>
      <c r="Q9" s="61">
        <f t="shared" si="6"/>
        <v>16</v>
      </c>
      <c r="R9" s="60">
        <f>VLOOKUP($A9,'Return Data'!$B$7:$R$2292,12,0)</f>
        <v>4.5137</v>
      </c>
      <c r="S9" s="61">
        <f t="shared" si="7"/>
        <v>16</v>
      </c>
      <c r="T9" s="60">
        <f>VLOOKUP($A9,'Return Data'!$B$7:$R$2292,13,0)</f>
        <v>4.2314999999999996</v>
      </c>
      <c r="U9" s="61">
        <f t="shared" si="8"/>
        <v>16</v>
      </c>
      <c r="V9" s="60">
        <f>VLOOKUP($A9,'Return Data'!$B$7:$R$2292,17,0)</f>
        <v>3.7505999999999999</v>
      </c>
      <c r="W9" s="61">
        <f t="shared" ref="W9:W31" si="9">RANK(V9,V$8:V$31,0)</f>
        <v>17</v>
      </c>
      <c r="X9" s="60">
        <f>VLOOKUP($A9,'Return Data'!$B$7:$R$2292,14,0)</f>
        <v>4.1776</v>
      </c>
      <c r="Y9" s="61">
        <f t="shared" ref="Y9:Y31" si="10">RANK(X9,X$8:X$31,0)</f>
        <v>12</v>
      </c>
      <c r="Z9" s="60">
        <f>VLOOKUP($A9,'Return Data'!$B$7:$R$2292,16,0)</f>
        <v>5.2624000000000004</v>
      </c>
      <c r="AA9" s="62">
        <f t="shared" ref="AA9:AA31" si="11">RANK(Z9,Z$8:Z$31,0)</f>
        <v>17</v>
      </c>
    </row>
    <row r="10" spans="1:27" x14ac:dyDescent="0.3">
      <c r="A10" s="58" t="s">
        <v>1953</v>
      </c>
      <c r="B10" s="59">
        <f>VLOOKUP($A10,'Return Data'!$B$7:$R$2292,3,0)</f>
        <v>44942</v>
      </c>
      <c r="C10" s="60">
        <f>VLOOKUP($A10,'Return Data'!$B$7:$R$2292,4,0)</f>
        <v>1292.8848</v>
      </c>
      <c r="D10" s="60">
        <f>VLOOKUP($A10,'Return Data'!$B$7:$R$2292,5,0)</f>
        <v>6.5720999999999998</v>
      </c>
      <c r="E10" s="61">
        <f t="shared" si="0"/>
        <v>1</v>
      </c>
      <c r="F10" s="60">
        <f>VLOOKUP($A10,'Return Data'!$B$7:$R$2292,6,0)</f>
        <v>6.5720999999999998</v>
      </c>
      <c r="G10" s="61">
        <f t="shared" si="1"/>
        <v>1</v>
      </c>
      <c r="H10" s="60">
        <f>VLOOKUP($A10,'Return Data'!$B$7:$R$2292,7,0)</f>
        <v>5.3291000000000004</v>
      </c>
      <c r="I10" s="61">
        <f t="shared" si="2"/>
        <v>7</v>
      </c>
      <c r="J10" s="60">
        <f>VLOOKUP($A10,'Return Data'!$B$7:$R$2292,8,0)</f>
        <v>5.5556999999999999</v>
      </c>
      <c r="K10" s="61">
        <f t="shared" si="3"/>
        <v>6</v>
      </c>
      <c r="L10" s="60">
        <f>VLOOKUP($A10,'Return Data'!$B$7:$R$2292,9,0)</f>
        <v>6.6501999999999999</v>
      </c>
      <c r="M10" s="61">
        <f t="shared" si="4"/>
        <v>1</v>
      </c>
      <c r="N10" s="60">
        <f>VLOOKUP($A10,'Return Data'!$B$7:$R$2292,10,0)</f>
        <v>6.7415000000000003</v>
      </c>
      <c r="O10" s="61">
        <f t="shared" si="5"/>
        <v>1</v>
      </c>
      <c r="P10" s="60">
        <f>VLOOKUP($A10,'Return Data'!$B$7:$R$2292,11,0)</f>
        <v>6.0609000000000002</v>
      </c>
      <c r="Q10" s="61">
        <f t="shared" si="6"/>
        <v>1</v>
      </c>
      <c r="R10" s="60">
        <f>VLOOKUP($A10,'Return Data'!$B$7:$R$2292,12,0)</f>
        <v>5.3106999999999998</v>
      </c>
      <c r="S10" s="61">
        <f t="shared" si="7"/>
        <v>1</v>
      </c>
      <c r="T10" s="60">
        <f>VLOOKUP($A10,'Return Data'!$B$7:$R$2292,13,0)</f>
        <v>4.9539</v>
      </c>
      <c r="U10" s="61">
        <f t="shared" si="8"/>
        <v>1</v>
      </c>
      <c r="V10" s="60">
        <f>VLOOKUP($A10,'Return Data'!$B$7:$R$2292,17,0)</f>
        <v>4.3917000000000002</v>
      </c>
      <c r="W10" s="61">
        <f t="shared" si="9"/>
        <v>4</v>
      </c>
      <c r="X10" s="60">
        <f>VLOOKUP($A10,'Return Data'!$B$7:$R$2292,14,0)</f>
        <v>4.5655000000000001</v>
      </c>
      <c r="Y10" s="61">
        <f t="shared" si="10"/>
        <v>6</v>
      </c>
      <c r="Z10" s="60">
        <f>VLOOKUP($A10,'Return Data'!$B$7:$R$2292,16,0)</f>
        <v>5.7046999999999999</v>
      </c>
      <c r="AA10" s="62">
        <f t="shared" si="11"/>
        <v>15</v>
      </c>
    </row>
    <row r="11" spans="1:27" x14ac:dyDescent="0.3">
      <c r="A11" s="58" t="s">
        <v>1988</v>
      </c>
      <c r="B11" s="59">
        <f>VLOOKUP($A11,'Return Data'!$B$7:$R$2292,3,0)</f>
        <v>44942</v>
      </c>
      <c r="C11" s="60">
        <f>VLOOKUP($A11,'Return Data'!$B$7:$R$2292,4,0)</f>
        <v>2701.9436999999998</v>
      </c>
      <c r="D11" s="60">
        <f>VLOOKUP($A11,'Return Data'!$B$7:$R$2292,5,0)</f>
        <v>5.8818999999999999</v>
      </c>
      <c r="E11" s="61">
        <f t="shared" si="0"/>
        <v>5</v>
      </c>
      <c r="F11" s="60">
        <f>VLOOKUP($A11,'Return Data'!$B$7:$R$2292,6,0)</f>
        <v>5.8818999999999999</v>
      </c>
      <c r="G11" s="61">
        <f t="shared" si="1"/>
        <v>5</v>
      </c>
      <c r="H11" s="60">
        <f>VLOOKUP($A11,'Return Data'!$B$7:$R$2292,7,0)</f>
        <v>4.8783000000000003</v>
      </c>
      <c r="I11" s="61">
        <f t="shared" si="2"/>
        <v>14</v>
      </c>
      <c r="J11" s="60">
        <f>VLOOKUP($A11,'Return Data'!$B$7:$R$2292,8,0)</f>
        <v>5.3053999999999997</v>
      </c>
      <c r="K11" s="61">
        <f t="shared" si="3"/>
        <v>10</v>
      </c>
      <c r="L11" s="60">
        <f>VLOOKUP($A11,'Return Data'!$B$7:$R$2292,9,0)</f>
        <v>6.3977000000000004</v>
      </c>
      <c r="M11" s="61">
        <f t="shared" si="4"/>
        <v>8</v>
      </c>
      <c r="N11" s="60">
        <f>VLOOKUP($A11,'Return Data'!$B$7:$R$2292,10,0)</f>
        <v>6.3467000000000002</v>
      </c>
      <c r="O11" s="61">
        <f t="shared" si="5"/>
        <v>9</v>
      </c>
      <c r="P11" s="60">
        <f>VLOOKUP($A11,'Return Data'!$B$7:$R$2292,11,0)</f>
        <v>5.4161000000000001</v>
      </c>
      <c r="Q11" s="61">
        <f t="shared" si="6"/>
        <v>10</v>
      </c>
      <c r="R11" s="60">
        <f>VLOOKUP($A11,'Return Data'!$B$7:$R$2292,12,0)</f>
        <v>4.7679</v>
      </c>
      <c r="S11" s="61">
        <f t="shared" si="7"/>
        <v>12</v>
      </c>
      <c r="T11" s="60">
        <f>VLOOKUP($A11,'Return Data'!$B$7:$R$2292,13,0)</f>
        <v>4.4410999999999996</v>
      </c>
      <c r="U11" s="61">
        <f t="shared" si="8"/>
        <v>12</v>
      </c>
      <c r="V11" s="60">
        <f>VLOOKUP($A11,'Return Data'!$B$7:$R$2292,17,0)</f>
        <v>3.8645999999999998</v>
      </c>
      <c r="W11" s="61">
        <f t="shared" si="9"/>
        <v>14</v>
      </c>
      <c r="X11" s="60">
        <f>VLOOKUP($A11,'Return Data'!$B$7:$R$2292,14,0)</f>
        <v>4.1565000000000003</v>
      </c>
      <c r="Y11" s="61">
        <f t="shared" si="10"/>
        <v>13</v>
      </c>
      <c r="Z11" s="60">
        <f>VLOOKUP($A11,'Return Data'!$B$7:$R$2292,16,0)</f>
        <v>7.0891999999999999</v>
      </c>
      <c r="AA11" s="62">
        <f t="shared" si="11"/>
        <v>6</v>
      </c>
    </row>
    <row r="12" spans="1:27" x14ac:dyDescent="0.3">
      <c r="A12" s="58" t="s">
        <v>1363</v>
      </c>
      <c r="B12" s="59">
        <f>VLOOKUP($A12,'Return Data'!$B$7:$R$2292,3,0)</f>
        <v>44942</v>
      </c>
      <c r="C12" s="60">
        <f>VLOOKUP($A12,'Return Data'!$B$7:$R$2292,4,0)</f>
        <v>3237.1237000000001</v>
      </c>
      <c r="D12" s="60">
        <f>VLOOKUP($A12,'Return Data'!$B$7:$R$2292,5,0)</f>
        <v>5.1566000000000001</v>
      </c>
      <c r="E12" s="61">
        <f t="shared" si="0"/>
        <v>19</v>
      </c>
      <c r="F12" s="60">
        <f>VLOOKUP($A12,'Return Data'!$B$7:$R$2292,6,0)</f>
        <v>5.1566000000000001</v>
      </c>
      <c r="G12" s="61">
        <f t="shared" si="1"/>
        <v>19</v>
      </c>
      <c r="H12" s="60">
        <f>VLOOKUP($A12,'Return Data'!$B$7:$R$2292,7,0)</f>
        <v>4.7192999999999996</v>
      </c>
      <c r="I12" s="61">
        <f t="shared" si="2"/>
        <v>17</v>
      </c>
      <c r="J12" s="60">
        <f>VLOOKUP($A12,'Return Data'!$B$7:$R$2292,8,0)</f>
        <v>4.9286000000000003</v>
      </c>
      <c r="K12" s="61">
        <f t="shared" si="3"/>
        <v>21</v>
      </c>
      <c r="L12" s="60">
        <f>VLOOKUP($A12,'Return Data'!$B$7:$R$2292,9,0)</f>
        <v>5.9436</v>
      </c>
      <c r="M12" s="61">
        <f t="shared" si="4"/>
        <v>20</v>
      </c>
      <c r="N12" s="60">
        <f>VLOOKUP($A12,'Return Data'!$B$7:$R$2292,10,0)</f>
        <v>5.8834999999999997</v>
      </c>
      <c r="O12" s="61">
        <f t="shared" si="5"/>
        <v>21</v>
      </c>
      <c r="P12" s="60">
        <f>VLOOKUP($A12,'Return Data'!$B$7:$R$2292,11,0)</f>
        <v>4.9774000000000003</v>
      </c>
      <c r="Q12" s="61">
        <f t="shared" si="6"/>
        <v>21</v>
      </c>
      <c r="R12" s="60">
        <f>VLOOKUP($A12,'Return Data'!$B$7:$R$2292,12,0)</f>
        <v>4.3601000000000001</v>
      </c>
      <c r="S12" s="61">
        <f t="shared" si="7"/>
        <v>20</v>
      </c>
      <c r="T12" s="60">
        <f>VLOOKUP($A12,'Return Data'!$B$7:$R$2292,13,0)</f>
        <v>4.0293999999999999</v>
      </c>
      <c r="U12" s="61">
        <f t="shared" si="8"/>
        <v>20</v>
      </c>
      <c r="V12" s="60">
        <f>VLOOKUP($A12,'Return Data'!$B$7:$R$2292,17,0)</f>
        <v>3.3793000000000002</v>
      </c>
      <c r="W12" s="61">
        <f t="shared" si="9"/>
        <v>21</v>
      </c>
      <c r="X12" s="60">
        <f>VLOOKUP($A12,'Return Data'!$B$7:$R$2292,14,0)</f>
        <v>3.6879</v>
      </c>
      <c r="Y12" s="61">
        <f t="shared" si="10"/>
        <v>18</v>
      </c>
      <c r="Z12" s="60">
        <f>VLOOKUP($A12,'Return Data'!$B$7:$R$2292,16,0)</f>
        <v>6.8247999999999998</v>
      </c>
      <c r="AA12" s="62">
        <f t="shared" si="11"/>
        <v>9</v>
      </c>
    </row>
    <row r="13" spans="1:27" x14ac:dyDescent="0.3">
      <c r="A13" s="58" t="s">
        <v>1365</v>
      </c>
      <c r="B13" s="59">
        <f>VLOOKUP($A13,'Return Data'!$B$7:$R$2292,3,0)</f>
        <v>44942</v>
      </c>
      <c r="C13" s="60">
        <f>VLOOKUP($A13,'Return Data'!$B$7:$R$2292,4,0)</f>
        <v>2884.8723</v>
      </c>
      <c r="D13" s="60">
        <f>VLOOKUP($A13,'Return Data'!$B$7:$R$2292,5,0)</f>
        <v>5.5926999999999998</v>
      </c>
      <c r="E13" s="61">
        <f t="shared" si="0"/>
        <v>8</v>
      </c>
      <c r="F13" s="60">
        <f>VLOOKUP($A13,'Return Data'!$B$7:$R$2292,6,0)</f>
        <v>5.5926999999999998</v>
      </c>
      <c r="G13" s="61">
        <f t="shared" si="1"/>
        <v>8</v>
      </c>
      <c r="H13" s="60">
        <f>VLOOKUP($A13,'Return Data'!$B$7:$R$2292,7,0)</f>
        <v>4.8270999999999997</v>
      </c>
      <c r="I13" s="61">
        <f t="shared" si="2"/>
        <v>16</v>
      </c>
      <c r="J13" s="60">
        <f>VLOOKUP($A13,'Return Data'!$B$7:$R$2292,8,0)</f>
        <v>5.0275999999999996</v>
      </c>
      <c r="K13" s="61">
        <f t="shared" si="3"/>
        <v>19</v>
      </c>
      <c r="L13" s="60">
        <f>VLOOKUP($A13,'Return Data'!$B$7:$R$2292,9,0)</f>
        <v>6.2367999999999997</v>
      </c>
      <c r="M13" s="61">
        <f t="shared" si="4"/>
        <v>11</v>
      </c>
      <c r="N13" s="60">
        <f>VLOOKUP($A13,'Return Data'!$B$7:$R$2292,10,0)</f>
        <v>6.0884999999999998</v>
      </c>
      <c r="O13" s="61">
        <f t="shared" si="5"/>
        <v>15</v>
      </c>
      <c r="P13" s="60">
        <f>VLOOKUP($A13,'Return Data'!$B$7:$R$2292,11,0)</f>
        <v>5.0293000000000001</v>
      </c>
      <c r="Q13" s="61">
        <f t="shared" si="6"/>
        <v>19</v>
      </c>
      <c r="R13" s="60">
        <f>VLOOKUP($A13,'Return Data'!$B$7:$R$2292,12,0)</f>
        <v>4.4382000000000001</v>
      </c>
      <c r="S13" s="61">
        <f t="shared" si="7"/>
        <v>19</v>
      </c>
      <c r="T13" s="60">
        <f>VLOOKUP($A13,'Return Data'!$B$7:$R$2292,13,0)</f>
        <v>4.1425000000000001</v>
      </c>
      <c r="U13" s="61">
        <f t="shared" si="8"/>
        <v>19</v>
      </c>
      <c r="V13" s="60">
        <f>VLOOKUP($A13,'Return Data'!$B$7:$R$2292,17,0)</f>
        <v>3.5779000000000001</v>
      </c>
      <c r="W13" s="61">
        <f t="shared" si="9"/>
        <v>20</v>
      </c>
      <c r="X13" s="60">
        <f>VLOOKUP($A13,'Return Data'!$B$7:$R$2292,14,0)</f>
        <v>3.8921999999999999</v>
      </c>
      <c r="Y13" s="61">
        <f t="shared" si="10"/>
        <v>16</v>
      </c>
      <c r="Z13" s="60">
        <f>VLOOKUP($A13,'Return Data'!$B$7:$R$2292,16,0)</f>
        <v>6.6425000000000001</v>
      </c>
      <c r="AA13" s="62">
        <f t="shared" si="11"/>
        <v>11</v>
      </c>
    </row>
    <row r="14" spans="1:27" x14ac:dyDescent="0.3">
      <c r="A14" s="58" t="s">
        <v>1371</v>
      </c>
      <c r="B14" s="59">
        <f>VLOOKUP($A14,'Return Data'!$B$7:$R$2292,3,0)</f>
        <v>44942</v>
      </c>
      <c r="C14" s="60">
        <f>VLOOKUP($A14,'Return Data'!$B$7:$R$2292,4,0)</f>
        <v>12.742100000000001</v>
      </c>
      <c r="D14" s="60">
        <f>VLOOKUP($A14,'Return Data'!$B$7:$R$2292,5,0)</f>
        <v>5.9229000000000003</v>
      </c>
      <c r="E14" s="61">
        <f t="shared" si="0"/>
        <v>3</v>
      </c>
      <c r="F14" s="60">
        <f>VLOOKUP($A14,'Return Data'!$B$7:$R$2292,6,0)</f>
        <v>5.9229000000000003</v>
      </c>
      <c r="G14" s="61">
        <f t="shared" si="1"/>
        <v>3</v>
      </c>
      <c r="H14" s="60">
        <f>VLOOKUP($A14,'Return Data'!$B$7:$R$2292,7,0)</f>
        <v>5.3662999999999998</v>
      </c>
      <c r="I14" s="61">
        <f t="shared" si="2"/>
        <v>6</v>
      </c>
      <c r="J14" s="60">
        <f>VLOOKUP($A14,'Return Data'!$B$7:$R$2292,8,0)</f>
        <v>5.6388999999999996</v>
      </c>
      <c r="K14" s="61">
        <f t="shared" si="3"/>
        <v>5</v>
      </c>
      <c r="L14" s="60">
        <f>VLOOKUP($A14,'Return Data'!$B$7:$R$2292,9,0)</f>
        <v>6.4199000000000002</v>
      </c>
      <c r="M14" s="61">
        <f t="shared" si="4"/>
        <v>7</v>
      </c>
      <c r="N14" s="60">
        <f>VLOOKUP($A14,'Return Data'!$B$7:$R$2292,10,0)</f>
        <v>6.4405000000000001</v>
      </c>
      <c r="O14" s="61">
        <f t="shared" si="5"/>
        <v>7</v>
      </c>
      <c r="P14" s="60">
        <f>VLOOKUP($A14,'Return Data'!$B$7:$R$2292,11,0)</f>
        <v>5.4922000000000004</v>
      </c>
      <c r="Q14" s="61">
        <f t="shared" si="6"/>
        <v>7</v>
      </c>
      <c r="R14" s="60">
        <f>VLOOKUP($A14,'Return Data'!$B$7:$R$2292,12,0)</f>
        <v>4.8741000000000003</v>
      </c>
      <c r="S14" s="61">
        <f t="shared" si="7"/>
        <v>6</v>
      </c>
      <c r="T14" s="60">
        <f>VLOOKUP($A14,'Return Data'!$B$7:$R$2292,13,0)</f>
        <v>4.5787000000000004</v>
      </c>
      <c r="U14" s="61">
        <f t="shared" si="8"/>
        <v>7</v>
      </c>
      <c r="V14" s="60">
        <f>VLOOKUP($A14,'Return Data'!$B$7:$R$2292,17,0)</f>
        <v>4.1144999999999996</v>
      </c>
      <c r="W14" s="61">
        <f t="shared" si="9"/>
        <v>7</v>
      </c>
      <c r="X14" s="60">
        <f>VLOOKUP($A14,'Return Data'!$B$7:$R$2292,14,0)</f>
        <v>4.8164999999999996</v>
      </c>
      <c r="Y14" s="61">
        <f t="shared" si="10"/>
        <v>5</v>
      </c>
      <c r="Z14" s="60">
        <f>VLOOKUP($A14,'Return Data'!$B$7:$R$2292,16,0)</f>
        <v>5.7765000000000004</v>
      </c>
      <c r="AA14" s="62">
        <f t="shared" si="11"/>
        <v>13</v>
      </c>
    </row>
    <row r="15" spans="1:27" x14ac:dyDescent="0.3">
      <c r="A15" s="58" t="s">
        <v>1373</v>
      </c>
      <c r="B15" s="59">
        <f>VLOOKUP($A15,'Return Data'!$B$7:$R$2292,3,0)</f>
        <v>44942</v>
      </c>
      <c r="C15" s="60">
        <f>VLOOKUP($A15,'Return Data'!$B$7:$R$2292,4,0)</f>
        <v>1138.0527</v>
      </c>
      <c r="D15" s="60">
        <f>VLOOKUP($A15,'Return Data'!$B$7:$R$2292,5,0)</f>
        <v>6.07</v>
      </c>
      <c r="E15" s="61">
        <f t="shared" si="0"/>
        <v>2</v>
      </c>
      <c r="F15" s="60">
        <f>VLOOKUP($A15,'Return Data'!$B$7:$R$2292,6,0)</f>
        <v>6.07</v>
      </c>
      <c r="G15" s="61">
        <f t="shared" si="1"/>
        <v>2</v>
      </c>
      <c r="H15" s="60">
        <f>VLOOKUP($A15,'Return Data'!$B$7:$R$2292,7,0)</f>
        <v>4.9745999999999997</v>
      </c>
      <c r="I15" s="61">
        <f t="shared" si="2"/>
        <v>12</v>
      </c>
      <c r="J15" s="60">
        <f>VLOOKUP($A15,'Return Data'!$B$7:$R$2292,8,0)</f>
        <v>5.3997999999999999</v>
      </c>
      <c r="K15" s="61">
        <f t="shared" si="3"/>
        <v>9</v>
      </c>
      <c r="L15" s="60">
        <f>VLOOKUP($A15,'Return Data'!$B$7:$R$2292,9,0)</f>
        <v>6.5567000000000002</v>
      </c>
      <c r="M15" s="61">
        <f t="shared" si="4"/>
        <v>2</v>
      </c>
      <c r="N15" s="60">
        <f>VLOOKUP($A15,'Return Data'!$B$7:$R$2292,10,0)</f>
        <v>6.4680999999999997</v>
      </c>
      <c r="O15" s="61">
        <f t="shared" si="5"/>
        <v>5</v>
      </c>
      <c r="P15" s="60">
        <f>VLOOKUP($A15,'Return Data'!$B$7:$R$2292,11,0)</f>
        <v>5.6592000000000002</v>
      </c>
      <c r="Q15" s="61">
        <f t="shared" si="6"/>
        <v>3</v>
      </c>
      <c r="R15" s="60">
        <f>VLOOKUP($A15,'Return Data'!$B$7:$R$2292,12,0)</f>
        <v>4.9960000000000004</v>
      </c>
      <c r="S15" s="61">
        <f t="shared" si="7"/>
        <v>3</v>
      </c>
      <c r="T15" s="60">
        <f>VLOOKUP($A15,'Return Data'!$B$7:$R$2292,13,0)</f>
        <v>4.6311999999999998</v>
      </c>
      <c r="U15" s="61">
        <f t="shared" si="8"/>
        <v>4</v>
      </c>
      <c r="V15" s="60">
        <f>VLOOKUP($A15,'Return Data'!$B$7:$R$2292,17,0)</f>
        <v>4.1112000000000002</v>
      </c>
      <c r="W15" s="61">
        <f t="shared" si="9"/>
        <v>8</v>
      </c>
      <c r="X15" s="60"/>
      <c r="Y15" s="61"/>
      <c r="Z15" s="60">
        <f>VLOOKUP($A15,'Return Data'!$B$7:$R$2292,16,0)</f>
        <v>4.4547999999999996</v>
      </c>
      <c r="AA15" s="62">
        <f t="shared" si="11"/>
        <v>20</v>
      </c>
    </row>
    <row r="16" spans="1:27" x14ac:dyDescent="0.3">
      <c r="A16" s="58" t="s">
        <v>1374</v>
      </c>
      <c r="B16" s="59">
        <f>VLOOKUP($A16,'Return Data'!$B$7:$R$2292,3,0)</f>
        <v>44942</v>
      </c>
      <c r="C16" s="60">
        <f>VLOOKUP($A16,'Return Data'!$B$7:$R$2292,4,0)</f>
        <v>23.2834</v>
      </c>
      <c r="D16" s="60">
        <f>VLOOKUP($A16,'Return Data'!$B$7:$R$2292,5,0)</f>
        <v>5.3845999999999998</v>
      </c>
      <c r="E16" s="61">
        <f t="shared" si="0"/>
        <v>16</v>
      </c>
      <c r="F16" s="60">
        <f>VLOOKUP($A16,'Return Data'!$B$7:$R$2292,6,0)</f>
        <v>5.3845999999999998</v>
      </c>
      <c r="G16" s="61">
        <f t="shared" si="1"/>
        <v>16</v>
      </c>
      <c r="H16" s="60">
        <f>VLOOKUP($A16,'Return Data'!$B$7:$R$2292,7,0)</f>
        <v>5.5823</v>
      </c>
      <c r="I16" s="61">
        <f t="shared" si="2"/>
        <v>4</v>
      </c>
      <c r="J16" s="60">
        <f>VLOOKUP($A16,'Return Data'!$B$7:$R$2292,8,0)</f>
        <v>5.8357000000000001</v>
      </c>
      <c r="K16" s="61">
        <f t="shared" si="3"/>
        <v>3</v>
      </c>
      <c r="L16" s="60">
        <f>VLOOKUP($A16,'Return Data'!$B$7:$R$2292,9,0)</f>
        <v>6.4984000000000002</v>
      </c>
      <c r="M16" s="61">
        <f t="shared" si="4"/>
        <v>6</v>
      </c>
      <c r="N16" s="60">
        <f>VLOOKUP($A16,'Return Data'!$B$7:$R$2292,10,0)</f>
        <v>6.4459</v>
      </c>
      <c r="O16" s="61">
        <f t="shared" si="5"/>
        <v>6</v>
      </c>
      <c r="P16" s="60">
        <f>VLOOKUP($A16,'Return Data'!$B$7:$R$2292,11,0)</f>
        <v>5.5092999999999996</v>
      </c>
      <c r="Q16" s="61">
        <f t="shared" si="6"/>
        <v>6</v>
      </c>
      <c r="R16" s="60">
        <f>VLOOKUP($A16,'Return Data'!$B$7:$R$2292,12,0)</f>
        <v>4.9425999999999997</v>
      </c>
      <c r="S16" s="61">
        <f t="shared" si="7"/>
        <v>5</v>
      </c>
      <c r="T16" s="60">
        <f>VLOOKUP($A16,'Return Data'!$B$7:$R$2292,13,0)</f>
        <v>4.6271000000000004</v>
      </c>
      <c r="U16" s="61">
        <f t="shared" si="8"/>
        <v>5</v>
      </c>
      <c r="V16" s="60">
        <f>VLOOKUP($A16,'Return Data'!$B$7:$R$2292,17,0)</f>
        <v>4.3620999999999999</v>
      </c>
      <c r="W16" s="61">
        <f t="shared" si="9"/>
        <v>5</v>
      </c>
      <c r="X16" s="60">
        <f>VLOOKUP($A16,'Return Data'!$B$7:$R$2292,14,0)</f>
        <v>4.9973999999999998</v>
      </c>
      <c r="Y16" s="61">
        <f t="shared" si="10"/>
        <v>4</v>
      </c>
      <c r="Z16" s="60">
        <f>VLOOKUP($A16,'Return Data'!$B$7:$R$2292,16,0)</f>
        <v>7.4809000000000001</v>
      </c>
      <c r="AA16" s="62">
        <f t="shared" si="11"/>
        <v>2</v>
      </c>
    </row>
    <row r="17" spans="1:27" x14ac:dyDescent="0.3">
      <c r="A17" s="58" t="s">
        <v>1376</v>
      </c>
      <c r="B17" s="59">
        <f>VLOOKUP($A17,'Return Data'!$B$7:$R$2292,3,0)</f>
        <v>44942</v>
      </c>
      <c r="C17" s="60">
        <f>VLOOKUP($A17,'Return Data'!$B$7:$R$2292,4,0)</f>
        <v>2341.4789999999998</v>
      </c>
      <c r="D17" s="60">
        <f>VLOOKUP($A17,'Return Data'!$B$7:$R$2292,5,0)</f>
        <v>5.3539000000000003</v>
      </c>
      <c r="E17" s="61">
        <f t="shared" si="0"/>
        <v>17</v>
      </c>
      <c r="F17" s="60">
        <f>VLOOKUP($A17,'Return Data'!$B$7:$R$2292,6,0)</f>
        <v>5.3539000000000003</v>
      </c>
      <c r="G17" s="61">
        <f t="shared" si="1"/>
        <v>17</v>
      </c>
      <c r="H17" s="60">
        <f>VLOOKUP($A17,'Return Data'!$B$7:$R$2292,7,0)</f>
        <v>5.0327999999999999</v>
      </c>
      <c r="I17" s="61">
        <f t="shared" si="2"/>
        <v>11</v>
      </c>
      <c r="J17" s="60">
        <f>VLOOKUP($A17,'Return Data'!$B$7:$R$2292,8,0)</f>
        <v>5.4739000000000004</v>
      </c>
      <c r="K17" s="61">
        <f t="shared" si="3"/>
        <v>8</v>
      </c>
      <c r="L17" s="60">
        <f>VLOOKUP($A17,'Return Data'!$B$7:$R$2292,9,0)</f>
        <v>6.0597000000000003</v>
      </c>
      <c r="M17" s="61">
        <f t="shared" si="4"/>
        <v>18</v>
      </c>
      <c r="N17" s="60">
        <f>VLOOKUP($A17,'Return Data'!$B$7:$R$2292,10,0)</f>
        <v>6.3788999999999998</v>
      </c>
      <c r="O17" s="61">
        <f t="shared" si="5"/>
        <v>8</v>
      </c>
      <c r="P17" s="60">
        <f>VLOOKUP($A17,'Return Data'!$B$7:$R$2292,11,0)</f>
        <v>5.6734</v>
      </c>
      <c r="Q17" s="61">
        <f t="shared" si="6"/>
        <v>2</v>
      </c>
      <c r="R17" s="60">
        <f>VLOOKUP($A17,'Return Data'!$B$7:$R$2292,12,0)</f>
        <v>4.9912999999999998</v>
      </c>
      <c r="S17" s="61">
        <f t="shared" si="7"/>
        <v>4</v>
      </c>
      <c r="T17" s="60">
        <f>VLOOKUP($A17,'Return Data'!$B$7:$R$2292,13,0)</f>
        <v>4.6413000000000002</v>
      </c>
      <c r="U17" s="61">
        <f t="shared" si="8"/>
        <v>3</v>
      </c>
      <c r="V17" s="60">
        <f>VLOOKUP($A17,'Return Data'!$B$7:$R$2292,17,0)</f>
        <v>4.2709000000000001</v>
      </c>
      <c r="W17" s="61">
        <f t="shared" si="9"/>
        <v>6</v>
      </c>
      <c r="X17" s="60">
        <f>VLOOKUP($A17,'Return Data'!$B$7:$R$2292,14,0)</f>
        <v>4.5212000000000003</v>
      </c>
      <c r="Y17" s="61">
        <f t="shared" si="10"/>
        <v>8</v>
      </c>
      <c r="Z17" s="60">
        <f>VLOOKUP($A17,'Return Data'!$B$7:$R$2292,16,0)</f>
        <v>7.1150000000000002</v>
      </c>
      <c r="AA17" s="62">
        <f t="shared" si="11"/>
        <v>5</v>
      </c>
    </row>
    <row r="18" spans="1:27" x14ac:dyDescent="0.3">
      <c r="A18" s="58" t="s">
        <v>1379</v>
      </c>
      <c r="B18" s="59">
        <f>VLOOKUP($A18,'Return Data'!$B$7:$R$2292,3,0)</f>
        <v>44942</v>
      </c>
      <c r="C18" s="60">
        <f>VLOOKUP($A18,'Return Data'!$B$7:$R$2292,4,0)</f>
        <v>12.7902</v>
      </c>
      <c r="D18" s="60">
        <f>VLOOKUP($A18,'Return Data'!$B$7:$R$2292,5,0)</f>
        <v>5.9005999999999998</v>
      </c>
      <c r="E18" s="61">
        <f t="shared" si="0"/>
        <v>4</v>
      </c>
      <c r="F18" s="60">
        <f>VLOOKUP($A18,'Return Data'!$B$7:$R$2292,6,0)</f>
        <v>5.9005999999999998</v>
      </c>
      <c r="G18" s="61">
        <f t="shared" si="1"/>
        <v>4</v>
      </c>
      <c r="H18" s="60">
        <f>VLOOKUP($A18,'Return Data'!$B$7:$R$2292,7,0)</f>
        <v>5.2644000000000002</v>
      </c>
      <c r="I18" s="61">
        <f t="shared" si="2"/>
        <v>8</v>
      </c>
      <c r="J18" s="60">
        <f>VLOOKUP($A18,'Return Data'!$B$7:$R$2292,8,0)</f>
        <v>5.4744000000000002</v>
      </c>
      <c r="K18" s="61">
        <f t="shared" si="3"/>
        <v>7</v>
      </c>
      <c r="L18" s="60">
        <f>VLOOKUP($A18,'Return Data'!$B$7:$R$2292,9,0)</f>
        <v>6.5072999999999999</v>
      </c>
      <c r="M18" s="61">
        <f t="shared" si="4"/>
        <v>5</v>
      </c>
      <c r="N18" s="60">
        <f>VLOOKUP($A18,'Return Data'!$B$7:$R$2292,10,0)</f>
        <v>6.4786999999999999</v>
      </c>
      <c r="O18" s="61">
        <f t="shared" si="5"/>
        <v>4</v>
      </c>
      <c r="P18" s="60">
        <f>VLOOKUP($A18,'Return Data'!$B$7:$R$2292,11,0)</f>
        <v>5.4335000000000004</v>
      </c>
      <c r="Q18" s="61">
        <f t="shared" si="6"/>
        <v>9</v>
      </c>
      <c r="R18" s="60">
        <f>VLOOKUP($A18,'Return Data'!$B$7:$R$2292,12,0)</f>
        <v>4.7801</v>
      </c>
      <c r="S18" s="61">
        <f t="shared" si="7"/>
        <v>10</v>
      </c>
      <c r="T18" s="60">
        <f>VLOOKUP($A18,'Return Data'!$B$7:$R$2292,13,0)</f>
        <v>4.4927000000000001</v>
      </c>
      <c r="U18" s="61">
        <f t="shared" si="8"/>
        <v>10</v>
      </c>
      <c r="V18" s="60">
        <f>VLOOKUP($A18,'Return Data'!$B$7:$R$2292,17,0)</f>
        <v>3.9424999999999999</v>
      </c>
      <c r="W18" s="61">
        <f t="shared" si="9"/>
        <v>11</v>
      </c>
      <c r="X18" s="60">
        <f>VLOOKUP($A18,'Return Data'!$B$7:$R$2292,14,0)</f>
        <v>4.4318999999999997</v>
      </c>
      <c r="Y18" s="61">
        <f t="shared" si="10"/>
        <v>10</v>
      </c>
      <c r="Z18" s="60">
        <f>VLOOKUP($A18,'Return Data'!$B$7:$R$2292,16,0)</f>
        <v>5.6193</v>
      </c>
      <c r="AA18" s="62">
        <f t="shared" si="11"/>
        <v>16</v>
      </c>
    </row>
    <row r="19" spans="1:27" x14ac:dyDescent="0.3">
      <c r="A19" s="58" t="s">
        <v>1382</v>
      </c>
      <c r="B19" s="59">
        <f>VLOOKUP($A19,'Return Data'!$B$7:$R$2292,3,0)</f>
        <v>44942</v>
      </c>
      <c r="C19" s="60">
        <f>VLOOKUP($A19,'Return Data'!$B$7:$R$2292,4,0)</f>
        <v>2273.9784</v>
      </c>
      <c r="D19" s="60">
        <f>VLOOKUP($A19,'Return Data'!$B$7:$R$2292,5,0)</f>
        <v>5.3971999999999998</v>
      </c>
      <c r="E19" s="61">
        <f t="shared" si="0"/>
        <v>15</v>
      </c>
      <c r="F19" s="60">
        <f>VLOOKUP($A19,'Return Data'!$B$7:$R$2292,6,0)</f>
        <v>5.3971999999999998</v>
      </c>
      <c r="G19" s="61">
        <f t="shared" si="1"/>
        <v>15</v>
      </c>
      <c r="H19" s="60">
        <f>VLOOKUP($A19,'Return Data'!$B$7:$R$2292,7,0)</f>
        <v>4.8487</v>
      </c>
      <c r="I19" s="61">
        <f t="shared" si="2"/>
        <v>15</v>
      </c>
      <c r="J19" s="60">
        <f>VLOOKUP($A19,'Return Data'!$B$7:$R$2292,8,0)</f>
        <v>5.1840000000000002</v>
      </c>
      <c r="K19" s="61">
        <f t="shared" si="3"/>
        <v>17</v>
      </c>
      <c r="L19" s="60">
        <f>VLOOKUP($A19,'Return Data'!$B$7:$R$2292,9,0)</f>
        <v>6.1562000000000001</v>
      </c>
      <c r="M19" s="61">
        <f t="shared" si="4"/>
        <v>13</v>
      </c>
      <c r="N19" s="60">
        <f>VLOOKUP($A19,'Return Data'!$B$7:$R$2292,10,0)</f>
        <v>6.1349</v>
      </c>
      <c r="O19" s="61">
        <f t="shared" si="5"/>
        <v>14</v>
      </c>
      <c r="P19" s="60">
        <f>VLOOKUP($A19,'Return Data'!$B$7:$R$2292,11,0)</f>
        <v>5.0747999999999998</v>
      </c>
      <c r="Q19" s="61">
        <f t="shared" si="6"/>
        <v>17</v>
      </c>
      <c r="R19" s="60">
        <f>VLOOKUP($A19,'Return Data'!$B$7:$R$2292,12,0)</f>
        <v>4.4618000000000002</v>
      </c>
      <c r="S19" s="61">
        <f t="shared" si="7"/>
        <v>17</v>
      </c>
      <c r="T19" s="60">
        <f>VLOOKUP($A19,'Return Data'!$B$7:$R$2292,13,0)</f>
        <v>4.1792999999999996</v>
      </c>
      <c r="U19" s="61">
        <f t="shared" si="8"/>
        <v>17</v>
      </c>
      <c r="V19" s="60">
        <f>VLOOKUP($A19,'Return Data'!$B$7:$R$2292,17,0)</f>
        <v>3.6625000000000001</v>
      </c>
      <c r="W19" s="61">
        <f t="shared" si="9"/>
        <v>19</v>
      </c>
      <c r="X19" s="60">
        <f>VLOOKUP($A19,'Return Data'!$B$7:$R$2292,14,0)</f>
        <v>4.0712999999999999</v>
      </c>
      <c r="Y19" s="61">
        <f t="shared" si="10"/>
        <v>14</v>
      </c>
      <c r="Z19" s="60">
        <f>VLOOKUP($A19,'Return Data'!$B$7:$R$2292,16,0)</f>
        <v>7.0526</v>
      </c>
      <c r="AA19" s="62">
        <f t="shared" si="11"/>
        <v>8</v>
      </c>
    </row>
    <row r="20" spans="1:27" x14ac:dyDescent="0.3">
      <c r="A20" s="58" t="s">
        <v>1386</v>
      </c>
      <c r="B20" s="59">
        <f>VLOOKUP($A20,'Return Data'!$B$7:$R$2292,3,0)</f>
        <v>44942</v>
      </c>
      <c r="C20" s="60">
        <f>VLOOKUP($A20,'Return Data'!$B$7:$R$2292,4,0)</f>
        <v>36.182699999999997</v>
      </c>
      <c r="D20" s="60">
        <f>VLOOKUP($A20,'Return Data'!$B$7:$R$2292,5,0)</f>
        <v>4.5411999999999999</v>
      </c>
      <c r="E20" s="61">
        <f t="shared" si="0"/>
        <v>22</v>
      </c>
      <c r="F20" s="60">
        <f>VLOOKUP($A20,'Return Data'!$B$7:$R$2292,6,0)</f>
        <v>4.5411999999999999</v>
      </c>
      <c r="G20" s="61">
        <f t="shared" si="1"/>
        <v>22</v>
      </c>
      <c r="H20" s="60">
        <f>VLOOKUP($A20,'Return Data'!$B$7:$R$2292,7,0)</f>
        <v>4.6878000000000002</v>
      </c>
      <c r="I20" s="61">
        <f t="shared" si="2"/>
        <v>19</v>
      </c>
      <c r="J20" s="60">
        <f>VLOOKUP($A20,'Return Data'!$B$7:$R$2292,8,0)</f>
        <v>5.0464000000000002</v>
      </c>
      <c r="K20" s="61">
        <f t="shared" si="3"/>
        <v>18</v>
      </c>
      <c r="L20" s="60">
        <f>VLOOKUP($A20,'Return Data'!$B$7:$R$2292,9,0)</f>
        <v>6.0739999999999998</v>
      </c>
      <c r="M20" s="61">
        <f t="shared" si="4"/>
        <v>17</v>
      </c>
      <c r="N20" s="60">
        <f>VLOOKUP($A20,'Return Data'!$B$7:$R$2292,10,0)</f>
        <v>6.2314999999999996</v>
      </c>
      <c r="O20" s="61">
        <f t="shared" si="5"/>
        <v>12</v>
      </c>
      <c r="P20" s="60">
        <f>VLOOKUP($A20,'Return Data'!$B$7:$R$2292,11,0)</f>
        <v>5.2934000000000001</v>
      </c>
      <c r="Q20" s="61">
        <f t="shared" si="6"/>
        <v>12</v>
      </c>
      <c r="R20" s="60">
        <f>VLOOKUP($A20,'Return Data'!$B$7:$R$2292,12,0)</f>
        <v>4.7767999999999997</v>
      </c>
      <c r="S20" s="61">
        <f t="shared" si="7"/>
        <v>11</v>
      </c>
      <c r="T20" s="60">
        <f>VLOOKUP($A20,'Return Data'!$B$7:$R$2292,13,0)</f>
        <v>4.5030999999999999</v>
      </c>
      <c r="U20" s="61">
        <f t="shared" si="8"/>
        <v>9</v>
      </c>
      <c r="V20" s="60">
        <f>VLOOKUP($A20,'Return Data'!$B$7:$R$2292,17,0)</f>
        <v>3.9255</v>
      </c>
      <c r="W20" s="61">
        <f t="shared" si="9"/>
        <v>13</v>
      </c>
      <c r="X20" s="60">
        <f>VLOOKUP($A20,'Return Data'!$B$7:$R$2292,14,0)</f>
        <v>4.4824000000000002</v>
      </c>
      <c r="Y20" s="61">
        <f t="shared" si="10"/>
        <v>9</v>
      </c>
      <c r="Z20" s="60">
        <f>VLOOKUP($A20,'Return Data'!$B$7:$R$2292,16,0)</f>
        <v>7.2234999999999996</v>
      </c>
      <c r="AA20" s="62">
        <f t="shared" si="11"/>
        <v>4</v>
      </c>
    </row>
    <row r="21" spans="1:27" x14ac:dyDescent="0.3">
      <c r="A21" s="58" t="s">
        <v>1388</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1391</v>
      </c>
      <c r="B22" s="59">
        <f>VLOOKUP($A22,'Return Data'!$B$7:$R$2292,3,0)</f>
        <v>44942</v>
      </c>
      <c r="C22" s="60">
        <f>VLOOKUP($A22,'Return Data'!$B$7:$R$2292,4,0)</f>
        <v>1130.3529000000001</v>
      </c>
      <c r="D22" s="60">
        <f>VLOOKUP($A22,'Return Data'!$B$7:$R$2292,5,0)</f>
        <v>5.4531000000000001</v>
      </c>
      <c r="E22" s="61">
        <f t="shared" si="0"/>
        <v>14</v>
      </c>
      <c r="F22" s="60">
        <f>VLOOKUP($A22,'Return Data'!$B$7:$R$2292,6,0)</f>
        <v>5.4531000000000001</v>
      </c>
      <c r="G22" s="61">
        <f t="shared" si="1"/>
        <v>14</v>
      </c>
      <c r="H22" s="60">
        <f>VLOOKUP($A22,'Return Data'!$B$7:$R$2292,7,0)</f>
        <v>5.6102999999999996</v>
      </c>
      <c r="I22" s="61">
        <f t="shared" si="2"/>
        <v>2</v>
      </c>
      <c r="J22" s="60">
        <f>VLOOKUP($A22,'Return Data'!$B$7:$R$2292,8,0)</f>
        <v>5.9684999999999997</v>
      </c>
      <c r="K22" s="61">
        <f t="shared" si="3"/>
        <v>1</v>
      </c>
      <c r="L22" s="60">
        <f>VLOOKUP($A22,'Return Data'!$B$7:$R$2292,9,0)</f>
        <v>6.1638000000000002</v>
      </c>
      <c r="M22" s="61">
        <f t="shared" si="4"/>
        <v>12</v>
      </c>
      <c r="N22" s="60">
        <f>VLOOKUP($A22,'Return Data'!$B$7:$R$2292,10,0)</f>
        <v>5.9908999999999999</v>
      </c>
      <c r="O22" s="61">
        <f t="shared" si="5"/>
        <v>19</v>
      </c>
      <c r="P22" s="60">
        <f>VLOOKUP($A22,'Return Data'!$B$7:$R$2292,11,0)</f>
        <v>5.3692000000000002</v>
      </c>
      <c r="Q22" s="61">
        <f t="shared" si="6"/>
        <v>11</v>
      </c>
      <c r="R22" s="60">
        <f>VLOOKUP($A22,'Return Data'!$B$7:$R$2292,12,0)</f>
        <v>4.7191000000000001</v>
      </c>
      <c r="S22" s="61">
        <f t="shared" si="7"/>
        <v>13</v>
      </c>
      <c r="T22" s="60">
        <f>VLOOKUP($A22,'Return Data'!$B$7:$R$2292,13,0)</f>
        <v>4.3734000000000002</v>
      </c>
      <c r="U22" s="61">
        <f t="shared" si="8"/>
        <v>14</v>
      </c>
      <c r="V22" s="60">
        <f>VLOOKUP($A22,'Return Data'!$B$7:$R$2292,17,0)</f>
        <v>3.7888000000000002</v>
      </c>
      <c r="W22" s="61">
        <f t="shared" si="9"/>
        <v>16</v>
      </c>
      <c r="X22" s="60"/>
      <c r="Y22" s="61"/>
      <c r="Z22" s="60">
        <f>VLOOKUP($A22,'Return Data'!$B$7:$R$2292,16,0)</f>
        <v>3.9796999999999998</v>
      </c>
      <c r="AA22" s="62">
        <f t="shared" si="11"/>
        <v>22</v>
      </c>
    </row>
    <row r="23" spans="1:27" x14ac:dyDescent="0.3">
      <c r="A23" s="58" t="s">
        <v>1393</v>
      </c>
      <c r="B23" s="59">
        <f>VLOOKUP($A23,'Return Data'!$B$7:$R$2292,3,0)</f>
        <v>44942</v>
      </c>
      <c r="C23" s="60">
        <f>VLOOKUP($A23,'Return Data'!$B$7:$R$2292,4,0)</f>
        <v>1159.5245</v>
      </c>
      <c r="D23" s="60">
        <f>VLOOKUP($A23,'Return Data'!$B$7:$R$2292,5,0)</f>
        <v>5.5301</v>
      </c>
      <c r="E23" s="61">
        <f t="shared" si="0"/>
        <v>12</v>
      </c>
      <c r="F23" s="60">
        <f>VLOOKUP($A23,'Return Data'!$B$7:$R$2292,6,0)</f>
        <v>5.5301</v>
      </c>
      <c r="G23" s="61">
        <f t="shared" si="1"/>
        <v>12</v>
      </c>
      <c r="H23" s="60">
        <f>VLOOKUP($A23,'Return Data'!$B$7:$R$2292,7,0)</f>
        <v>5.0423</v>
      </c>
      <c r="I23" s="61">
        <f t="shared" si="2"/>
        <v>10</v>
      </c>
      <c r="J23" s="60">
        <f>VLOOKUP($A23,'Return Data'!$B$7:$R$2292,8,0)</f>
        <v>5.2233000000000001</v>
      </c>
      <c r="K23" s="61">
        <f t="shared" si="3"/>
        <v>13</v>
      </c>
      <c r="L23" s="60">
        <f>VLOOKUP($A23,'Return Data'!$B$7:$R$2292,9,0)</f>
        <v>6.2499000000000002</v>
      </c>
      <c r="M23" s="61">
        <f t="shared" si="4"/>
        <v>10</v>
      </c>
      <c r="N23" s="60">
        <f>VLOOKUP($A23,'Return Data'!$B$7:$R$2292,10,0)</f>
        <v>6.2864000000000004</v>
      </c>
      <c r="O23" s="61">
        <f t="shared" si="5"/>
        <v>10</v>
      </c>
      <c r="P23" s="60">
        <f>VLOOKUP($A23,'Return Data'!$B$7:$R$2292,11,0)</f>
        <v>5.4650999999999996</v>
      </c>
      <c r="Q23" s="61">
        <f t="shared" si="6"/>
        <v>8</v>
      </c>
      <c r="R23" s="60">
        <f>VLOOKUP($A23,'Return Data'!$B$7:$R$2292,12,0)</f>
        <v>4.7847999999999997</v>
      </c>
      <c r="S23" s="61">
        <f t="shared" si="7"/>
        <v>9</v>
      </c>
      <c r="T23" s="60">
        <f>VLOOKUP($A23,'Return Data'!$B$7:$R$2292,13,0)</f>
        <v>4.4497</v>
      </c>
      <c r="U23" s="61">
        <f t="shared" si="8"/>
        <v>11</v>
      </c>
      <c r="V23" s="60">
        <f>VLOOKUP($A23,'Return Data'!$B$7:$R$2292,17,0)</f>
        <v>3.9308999999999998</v>
      </c>
      <c r="W23" s="61">
        <f t="shared" si="9"/>
        <v>12</v>
      </c>
      <c r="X23" s="60"/>
      <c r="Y23" s="61"/>
      <c r="Z23" s="60">
        <f>VLOOKUP($A23,'Return Data'!$B$7:$R$2292,16,0)</f>
        <v>4.6563999999999997</v>
      </c>
      <c r="AA23" s="62">
        <f t="shared" si="11"/>
        <v>19</v>
      </c>
    </row>
    <row r="24" spans="1:27" x14ac:dyDescent="0.3">
      <c r="A24" s="58" t="s">
        <v>1395</v>
      </c>
      <c r="B24" s="59">
        <f>VLOOKUP($A24,'Return Data'!$B$7:$R$2292,3,0)</f>
        <v>44942</v>
      </c>
      <c r="C24" s="60">
        <f>VLOOKUP($A24,'Return Data'!$B$7:$R$2292,4,0)</f>
        <v>14.3126</v>
      </c>
      <c r="D24" s="60">
        <f>VLOOKUP($A24,'Return Data'!$B$7:$R$2292,5,0)</f>
        <v>4.0816999999999997</v>
      </c>
      <c r="E24" s="61">
        <f t="shared" si="0"/>
        <v>23</v>
      </c>
      <c r="F24" s="60">
        <f>VLOOKUP($A24,'Return Data'!$B$7:$R$2292,6,0)</f>
        <v>4.0816999999999997</v>
      </c>
      <c r="G24" s="61">
        <f t="shared" si="1"/>
        <v>23</v>
      </c>
      <c r="H24" s="60">
        <f>VLOOKUP($A24,'Return Data'!$B$7:$R$2292,7,0)</f>
        <v>5.6894999999999998</v>
      </c>
      <c r="I24" s="61">
        <f t="shared" si="2"/>
        <v>1</v>
      </c>
      <c r="J24" s="60">
        <f>VLOOKUP($A24,'Return Data'!$B$7:$R$2292,8,0)</f>
        <v>4.9275000000000002</v>
      </c>
      <c r="K24" s="61">
        <f t="shared" si="3"/>
        <v>22</v>
      </c>
      <c r="L24" s="60">
        <f>VLOOKUP($A24,'Return Data'!$B$7:$R$2292,9,0)</f>
        <v>5.2388000000000003</v>
      </c>
      <c r="M24" s="61">
        <f t="shared" si="4"/>
        <v>23</v>
      </c>
      <c r="N24" s="60">
        <f>VLOOKUP($A24,'Return Data'!$B$7:$R$2292,10,0)</f>
        <v>5.3716999999999997</v>
      </c>
      <c r="O24" s="61">
        <f t="shared" si="5"/>
        <v>23</v>
      </c>
      <c r="P24" s="60">
        <f>VLOOKUP($A24,'Return Data'!$B$7:$R$2292,11,0)</f>
        <v>4.6765999999999996</v>
      </c>
      <c r="Q24" s="61">
        <f t="shared" si="6"/>
        <v>22</v>
      </c>
      <c r="R24" s="60">
        <f>VLOOKUP($A24,'Return Data'!$B$7:$R$2292,12,0)</f>
        <v>4.0521000000000003</v>
      </c>
      <c r="S24" s="61">
        <f t="shared" si="7"/>
        <v>23</v>
      </c>
      <c r="T24" s="60">
        <f>VLOOKUP($A24,'Return Data'!$B$7:$R$2292,13,0)</f>
        <v>3.7031999999999998</v>
      </c>
      <c r="U24" s="61">
        <f t="shared" si="8"/>
        <v>23</v>
      </c>
      <c r="V24" s="60">
        <f>VLOOKUP($A24,'Return Data'!$B$7:$R$2292,17,0)</f>
        <v>3.0767000000000002</v>
      </c>
      <c r="W24" s="61">
        <f t="shared" si="9"/>
        <v>23</v>
      </c>
      <c r="X24" s="60">
        <f>VLOOKUP($A24,'Return Data'!$B$7:$R$2292,14,0)</f>
        <v>3.4457</v>
      </c>
      <c r="Y24" s="61">
        <f t="shared" si="10"/>
        <v>20</v>
      </c>
      <c r="Z24" s="60">
        <f>VLOOKUP($A24,'Return Data'!$B$7:$R$2292,16,0)</f>
        <v>3.9020000000000001</v>
      </c>
      <c r="AA24" s="62">
        <f t="shared" si="11"/>
        <v>23</v>
      </c>
    </row>
    <row r="25" spans="1:27" x14ac:dyDescent="0.3">
      <c r="A25" s="58" t="s">
        <v>1396</v>
      </c>
      <c r="B25" s="59">
        <f>VLOOKUP($A25,'Return Data'!$B$7:$R$2292,3,0)</f>
        <v>44942</v>
      </c>
      <c r="C25" s="60">
        <f>VLOOKUP($A25,'Return Data'!$B$7:$R$2292,4,0)</f>
        <v>3404.6788000000001</v>
      </c>
      <c r="D25" s="60">
        <f>VLOOKUP($A25,'Return Data'!$B$7:$R$2292,5,0)</f>
        <v>5.5171000000000001</v>
      </c>
      <c r="E25" s="61">
        <f t="shared" si="0"/>
        <v>13</v>
      </c>
      <c r="F25" s="60">
        <f>VLOOKUP($A25,'Return Data'!$B$7:$R$2292,6,0)</f>
        <v>5.5171000000000001</v>
      </c>
      <c r="G25" s="61">
        <f t="shared" si="1"/>
        <v>13</v>
      </c>
      <c r="H25" s="60">
        <f>VLOOKUP($A25,'Return Data'!$B$7:$R$2292,7,0)</f>
        <v>4.5772000000000004</v>
      </c>
      <c r="I25" s="61">
        <f t="shared" si="2"/>
        <v>22</v>
      </c>
      <c r="J25" s="60">
        <f>VLOOKUP($A25,'Return Data'!$B$7:$R$2292,8,0)</f>
        <v>5.2012</v>
      </c>
      <c r="K25" s="61">
        <f t="shared" si="3"/>
        <v>14</v>
      </c>
      <c r="L25" s="60">
        <f>VLOOKUP($A25,'Return Data'!$B$7:$R$2292,9,0)</f>
        <v>6.0206999999999997</v>
      </c>
      <c r="M25" s="61">
        <f t="shared" si="4"/>
        <v>19</v>
      </c>
      <c r="N25" s="60">
        <f>VLOOKUP($A25,'Return Data'!$B$7:$R$2292,10,0)</f>
        <v>6.2812000000000001</v>
      </c>
      <c r="O25" s="61">
        <f t="shared" si="5"/>
        <v>11</v>
      </c>
      <c r="P25" s="60">
        <f>VLOOKUP($A25,'Return Data'!$B$7:$R$2292,11,0)</f>
        <v>5.2866</v>
      </c>
      <c r="Q25" s="61">
        <f t="shared" si="6"/>
        <v>13</v>
      </c>
      <c r="R25" s="60">
        <f>VLOOKUP($A25,'Return Data'!$B$7:$R$2292,12,0)</f>
        <v>4.8585000000000003</v>
      </c>
      <c r="S25" s="61">
        <f t="shared" si="7"/>
        <v>7</v>
      </c>
      <c r="T25" s="60">
        <f>VLOOKUP($A25,'Return Data'!$B$7:$R$2292,13,0)</f>
        <v>4.6001000000000003</v>
      </c>
      <c r="U25" s="61">
        <f t="shared" si="8"/>
        <v>6</v>
      </c>
      <c r="V25" s="60">
        <f>VLOOKUP($A25,'Return Data'!$B$7:$R$2292,17,0)</f>
        <v>6.2439999999999998</v>
      </c>
      <c r="W25" s="61">
        <f t="shared" si="9"/>
        <v>1</v>
      </c>
      <c r="X25" s="60">
        <f>VLOOKUP($A25,'Return Data'!$B$7:$R$2292,14,0)</f>
        <v>5.6993</v>
      </c>
      <c r="Y25" s="61">
        <f t="shared" si="10"/>
        <v>1</v>
      </c>
      <c r="Z25" s="60">
        <f>VLOOKUP($A25,'Return Data'!$B$7:$R$2292,16,0)</f>
        <v>5.9706999999999999</v>
      </c>
      <c r="AA25" s="62">
        <f t="shared" si="11"/>
        <v>12</v>
      </c>
    </row>
    <row r="26" spans="1:27" x14ac:dyDescent="0.3">
      <c r="A26" s="58" t="s">
        <v>1893</v>
      </c>
      <c r="B26" s="59">
        <f>VLOOKUP($A26,'Return Data'!$B$7:$R$2292,3,0)</f>
        <v>44942</v>
      </c>
      <c r="C26" s="60">
        <f>VLOOKUP($A26,'Return Data'!$B$7:$R$2292,4,0)</f>
        <v>28.986000000000001</v>
      </c>
      <c r="D26" s="60">
        <f>VLOOKUP($A26,'Return Data'!$B$7:$R$2292,5,0)</f>
        <v>5.5430999999999999</v>
      </c>
      <c r="E26" s="61">
        <f t="shared" si="0"/>
        <v>11</v>
      </c>
      <c r="F26" s="60">
        <f>VLOOKUP($A26,'Return Data'!$B$7:$R$2292,6,0)</f>
        <v>5.5430999999999999</v>
      </c>
      <c r="G26" s="61">
        <f t="shared" si="1"/>
        <v>11</v>
      </c>
      <c r="H26" s="60">
        <f>VLOOKUP($A26,'Return Data'!$B$7:$R$2292,7,0)</f>
        <v>4.6632999999999996</v>
      </c>
      <c r="I26" s="61">
        <f t="shared" si="2"/>
        <v>21</v>
      </c>
      <c r="J26" s="60">
        <f>VLOOKUP($A26,'Return Data'!$B$7:$R$2292,8,0)</f>
        <v>5.2001999999999997</v>
      </c>
      <c r="K26" s="61">
        <f t="shared" si="3"/>
        <v>15</v>
      </c>
      <c r="L26" s="60">
        <f>VLOOKUP($A26,'Return Data'!$B$7:$R$2292,9,0)</f>
        <v>6.1288</v>
      </c>
      <c r="M26" s="61">
        <f t="shared" si="4"/>
        <v>14</v>
      </c>
      <c r="N26" s="60">
        <f>VLOOKUP($A26,'Return Data'!$B$7:$R$2292,10,0)</f>
        <v>6.0583</v>
      </c>
      <c r="O26" s="61">
        <f t="shared" si="5"/>
        <v>17</v>
      </c>
      <c r="P26" s="60">
        <f>VLOOKUP($A26,'Return Data'!$B$7:$R$2292,11,0)</f>
        <v>5.2168999999999999</v>
      </c>
      <c r="Q26" s="61">
        <f t="shared" si="6"/>
        <v>15</v>
      </c>
      <c r="R26" s="60">
        <f>VLOOKUP($A26,'Return Data'!$B$7:$R$2292,12,0)</f>
        <v>4.6710000000000003</v>
      </c>
      <c r="S26" s="61">
        <f t="shared" si="7"/>
        <v>14</v>
      </c>
      <c r="T26" s="60">
        <f>VLOOKUP($A26,'Return Data'!$B$7:$R$2292,13,0)</f>
        <v>4.3784999999999998</v>
      </c>
      <c r="U26" s="61">
        <f t="shared" si="8"/>
        <v>13</v>
      </c>
      <c r="V26" s="60">
        <f>VLOOKUP($A26,'Return Data'!$B$7:$R$2292,17,0)</f>
        <v>3.8645999999999998</v>
      </c>
      <c r="W26" s="61">
        <f t="shared" si="9"/>
        <v>14</v>
      </c>
      <c r="X26" s="60">
        <f>VLOOKUP($A26,'Return Data'!$B$7:$R$2292,14,0)</f>
        <v>4.3872</v>
      </c>
      <c r="Y26" s="61">
        <f t="shared" si="10"/>
        <v>11</v>
      </c>
      <c r="Z26" s="60">
        <f>VLOOKUP($A26,'Return Data'!$B$7:$R$2292,16,0)</f>
        <v>7.5910000000000002</v>
      </c>
      <c r="AA26" s="62">
        <f t="shared" si="11"/>
        <v>1</v>
      </c>
    </row>
    <row r="27" spans="1:27" x14ac:dyDescent="0.3">
      <c r="A27" s="58" t="s">
        <v>1401</v>
      </c>
      <c r="B27" s="59">
        <f>VLOOKUP($A27,'Return Data'!$B$7:$R$2292,3,0)</f>
        <v>44942</v>
      </c>
      <c r="C27" s="60">
        <f>VLOOKUP($A27,'Return Data'!$B$7:$R$2292,4,0)</f>
        <v>5024.6481000000003</v>
      </c>
      <c r="D27" s="60">
        <f>VLOOKUP($A27,'Return Data'!$B$7:$R$2292,5,0)</f>
        <v>5.8259999999999996</v>
      </c>
      <c r="E27" s="61">
        <f t="shared" si="0"/>
        <v>6</v>
      </c>
      <c r="F27" s="60">
        <f>VLOOKUP($A27,'Return Data'!$B$7:$R$2292,6,0)</f>
        <v>5.8259999999999996</v>
      </c>
      <c r="G27" s="61">
        <f t="shared" si="1"/>
        <v>6</v>
      </c>
      <c r="H27" s="60">
        <f>VLOOKUP($A27,'Return Data'!$B$7:$R$2292,7,0)</f>
        <v>5.5849000000000002</v>
      </c>
      <c r="I27" s="61">
        <f t="shared" si="2"/>
        <v>3</v>
      </c>
      <c r="J27" s="60">
        <f>VLOOKUP($A27,'Return Data'!$B$7:$R$2292,8,0)</f>
        <v>5.7523999999999997</v>
      </c>
      <c r="K27" s="61">
        <f t="shared" si="3"/>
        <v>4</v>
      </c>
      <c r="L27" s="60">
        <f>VLOOKUP($A27,'Return Data'!$B$7:$R$2292,9,0)</f>
        <v>6.5468000000000002</v>
      </c>
      <c r="M27" s="61">
        <f t="shared" si="4"/>
        <v>3</v>
      </c>
      <c r="N27" s="60">
        <f>VLOOKUP($A27,'Return Data'!$B$7:$R$2292,10,0)</f>
        <v>6.5876999999999999</v>
      </c>
      <c r="O27" s="61">
        <f t="shared" si="5"/>
        <v>3</v>
      </c>
      <c r="P27" s="60">
        <f>VLOOKUP($A27,'Return Data'!$B$7:$R$2292,11,0)</f>
        <v>5.5380000000000003</v>
      </c>
      <c r="Q27" s="61">
        <f t="shared" si="6"/>
        <v>5</v>
      </c>
      <c r="R27" s="60">
        <f>VLOOKUP($A27,'Return Data'!$B$7:$R$2292,12,0)</f>
        <v>4.8114999999999997</v>
      </c>
      <c r="S27" s="61">
        <f t="shared" si="7"/>
        <v>8</v>
      </c>
      <c r="T27" s="60">
        <f>VLOOKUP($A27,'Return Data'!$B$7:$R$2292,13,0)</f>
        <v>4.5388999999999999</v>
      </c>
      <c r="U27" s="61">
        <f t="shared" si="8"/>
        <v>8</v>
      </c>
      <c r="V27" s="60">
        <f>VLOOKUP($A27,'Return Data'!$B$7:$R$2292,17,0)</f>
        <v>4.0224000000000002</v>
      </c>
      <c r="W27" s="61">
        <f t="shared" si="9"/>
        <v>9</v>
      </c>
      <c r="X27" s="60">
        <f>VLOOKUP($A27,'Return Data'!$B$7:$R$2292,14,0)</f>
        <v>4.5594999999999999</v>
      </c>
      <c r="Y27" s="61">
        <f t="shared" si="10"/>
        <v>7</v>
      </c>
      <c r="Z27" s="60">
        <f>VLOOKUP($A27,'Return Data'!$B$7:$R$2292,16,0)</f>
        <v>7.0552999999999999</v>
      </c>
      <c r="AA27" s="62">
        <f t="shared" si="11"/>
        <v>7</v>
      </c>
    </row>
    <row r="28" spans="1:27" x14ac:dyDescent="0.3">
      <c r="A28" s="58" t="s">
        <v>1872</v>
      </c>
      <c r="B28" s="59">
        <f>VLOOKUP($A28,'Return Data'!$B$7:$R$2292,3,0)</f>
        <v>44942</v>
      </c>
      <c r="C28" s="60">
        <f>VLOOKUP($A28,'Return Data'!$B$7:$R$2292,4,0)</f>
        <v>2307.5133999999998</v>
      </c>
      <c r="D28" s="60">
        <f>VLOOKUP($A28,'Return Data'!$B$7:$R$2292,5,0)</f>
        <v>4.9747000000000003</v>
      </c>
      <c r="E28" s="61">
        <f t="shared" si="0"/>
        <v>21</v>
      </c>
      <c r="F28" s="60">
        <f>VLOOKUP($A28,'Return Data'!$B$7:$R$2292,6,0)</f>
        <v>4.9747000000000003</v>
      </c>
      <c r="G28" s="61">
        <f t="shared" si="1"/>
        <v>21</v>
      </c>
      <c r="H28" s="60">
        <f>VLOOKUP($A28,'Return Data'!$B$7:$R$2292,7,0)</f>
        <v>4.4584000000000001</v>
      </c>
      <c r="I28" s="61">
        <f t="shared" si="2"/>
        <v>23</v>
      </c>
      <c r="J28" s="60">
        <f>VLOOKUP($A28,'Return Data'!$B$7:$R$2292,8,0)</f>
        <v>4.7760999999999996</v>
      </c>
      <c r="K28" s="61">
        <f t="shared" si="3"/>
        <v>23</v>
      </c>
      <c r="L28" s="60">
        <f>VLOOKUP($A28,'Return Data'!$B$7:$R$2292,9,0)</f>
        <v>5.6087999999999996</v>
      </c>
      <c r="M28" s="61">
        <f t="shared" si="4"/>
        <v>22</v>
      </c>
      <c r="N28" s="60">
        <f>VLOOKUP($A28,'Return Data'!$B$7:$R$2292,10,0)</f>
        <v>5.4847000000000001</v>
      </c>
      <c r="O28" s="61">
        <f t="shared" si="5"/>
        <v>22</v>
      </c>
      <c r="P28" s="60">
        <f>VLOOKUP($A28,'Return Data'!$B$7:$R$2292,11,0)</f>
        <v>4.6700999999999997</v>
      </c>
      <c r="Q28" s="61">
        <f t="shared" si="6"/>
        <v>23</v>
      </c>
      <c r="R28" s="60">
        <f>VLOOKUP($A28,'Return Data'!$B$7:$R$2292,12,0)</f>
        <v>4.0975999999999999</v>
      </c>
      <c r="S28" s="61">
        <f t="shared" si="7"/>
        <v>22</v>
      </c>
      <c r="T28" s="60">
        <f>VLOOKUP($A28,'Return Data'!$B$7:$R$2292,13,0)</f>
        <v>3.7528999999999999</v>
      </c>
      <c r="U28" s="61">
        <f t="shared" si="8"/>
        <v>22</v>
      </c>
      <c r="V28" s="60">
        <f>VLOOKUP($A28,'Return Data'!$B$7:$R$2292,17,0)</f>
        <v>3.2639</v>
      </c>
      <c r="W28" s="61">
        <f t="shared" si="9"/>
        <v>22</v>
      </c>
      <c r="X28" s="60">
        <f>VLOOKUP($A28,'Return Data'!$B$7:$R$2292,14,0)</f>
        <v>3.4664999999999999</v>
      </c>
      <c r="Y28" s="61">
        <f t="shared" si="10"/>
        <v>19</v>
      </c>
      <c r="Z28" s="60">
        <f>VLOOKUP($A28,'Return Data'!$B$7:$R$2292,16,0)</f>
        <v>5.7081</v>
      </c>
      <c r="AA28" s="62">
        <f t="shared" si="11"/>
        <v>14</v>
      </c>
    </row>
    <row r="29" spans="1:27" x14ac:dyDescent="0.3">
      <c r="A29" s="58" t="s">
        <v>1405</v>
      </c>
      <c r="B29" s="59">
        <f>VLOOKUP($A29,'Return Data'!$B$7:$R$2292,3,0)</f>
        <v>44942</v>
      </c>
      <c r="C29" s="60">
        <f>VLOOKUP($A29,'Return Data'!$B$7:$R$2292,4,0)</f>
        <v>12.039300000000001</v>
      </c>
      <c r="D29" s="60">
        <f>VLOOKUP($A29,'Return Data'!$B$7:$R$2292,5,0)</f>
        <v>5.2572999999999999</v>
      </c>
      <c r="E29" s="61">
        <f t="shared" si="0"/>
        <v>18</v>
      </c>
      <c r="F29" s="60">
        <f>VLOOKUP($A29,'Return Data'!$B$7:$R$2292,6,0)</f>
        <v>5.2572999999999999</v>
      </c>
      <c r="G29" s="61">
        <f t="shared" si="1"/>
        <v>18</v>
      </c>
      <c r="H29" s="60">
        <f>VLOOKUP($A29,'Return Data'!$B$7:$R$2292,7,0)</f>
        <v>4.6817000000000002</v>
      </c>
      <c r="I29" s="61">
        <f t="shared" si="2"/>
        <v>20</v>
      </c>
      <c r="J29" s="60">
        <f>VLOOKUP($A29,'Return Data'!$B$7:$R$2292,8,0)</f>
        <v>4.9684999999999997</v>
      </c>
      <c r="K29" s="61">
        <f t="shared" si="3"/>
        <v>20</v>
      </c>
      <c r="L29" s="60">
        <f>VLOOKUP($A29,'Return Data'!$B$7:$R$2292,9,0)</f>
        <v>5.9268999999999998</v>
      </c>
      <c r="M29" s="61">
        <f t="shared" si="4"/>
        <v>21</v>
      </c>
      <c r="N29" s="60">
        <f>VLOOKUP($A29,'Return Data'!$B$7:$R$2292,10,0)</f>
        <v>6.0033000000000003</v>
      </c>
      <c r="O29" s="61">
        <f t="shared" si="5"/>
        <v>18</v>
      </c>
      <c r="P29" s="60">
        <f>VLOOKUP($A29,'Return Data'!$B$7:$R$2292,11,0)</f>
        <v>5.0488999999999997</v>
      </c>
      <c r="Q29" s="61">
        <f t="shared" si="6"/>
        <v>18</v>
      </c>
      <c r="R29" s="60">
        <f>VLOOKUP($A29,'Return Data'!$B$7:$R$2292,12,0)</f>
        <v>4.4573</v>
      </c>
      <c r="S29" s="61">
        <f t="shared" si="7"/>
        <v>18</v>
      </c>
      <c r="T29" s="60">
        <f>VLOOKUP($A29,'Return Data'!$B$7:$R$2292,13,0)</f>
        <v>4.1783000000000001</v>
      </c>
      <c r="U29" s="61">
        <f t="shared" si="8"/>
        <v>18</v>
      </c>
      <c r="V29" s="60">
        <f>VLOOKUP($A29,'Return Data'!$B$7:$R$2292,17,0)</f>
        <v>3.6972</v>
      </c>
      <c r="W29" s="61">
        <f t="shared" si="9"/>
        <v>18</v>
      </c>
      <c r="X29" s="60">
        <f>VLOOKUP($A29,'Return Data'!$B$7:$R$2292,14,0)</f>
        <v>4.0429000000000004</v>
      </c>
      <c r="Y29" s="61">
        <f t="shared" si="10"/>
        <v>15</v>
      </c>
      <c r="Z29" s="60">
        <f>VLOOKUP($A29,'Return Data'!$B$7:$R$2292,16,0)</f>
        <v>4.7657999999999996</v>
      </c>
      <c r="AA29" s="62">
        <f t="shared" si="11"/>
        <v>18</v>
      </c>
    </row>
    <row r="30" spans="1:27" x14ac:dyDescent="0.3">
      <c r="A30" s="58" t="s">
        <v>1407</v>
      </c>
      <c r="B30" s="59">
        <f>VLOOKUP($A30,'Return Data'!$B$7:$R$2292,3,0)</f>
        <v>44942</v>
      </c>
      <c r="C30" s="60">
        <f>VLOOKUP($A30,'Return Data'!$B$7:$R$2292,4,0)</f>
        <v>3583.9919</v>
      </c>
      <c r="D30" s="60">
        <f>VLOOKUP($A30,'Return Data'!$B$7:$R$2292,5,0)</f>
        <v>5.5922999999999998</v>
      </c>
      <c r="E30" s="61">
        <f t="shared" si="0"/>
        <v>9</v>
      </c>
      <c r="F30" s="60">
        <f>VLOOKUP($A30,'Return Data'!$B$7:$R$2292,6,0)</f>
        <v>5.5922999999999998</v>
      </c>
      <c r="G30" s="61">
        <f t="shared" si="1"/>
        <v>9</v>
      </c>
      <c r="H30" s="60">
        <f>VLOOKUP($A30,'Return Data'!$B$7:$R$2292,7,0)</f>
        <v>4.9539</v>
      </c>
      <c r="I30" s="61">
        <f t="shared" si="2"/>
        <v>13</v>
      </c>
      <c r="J30" s="60">
        <f>VLOOKUP($A30,'Return Data'!$B$7:$R$2292,8,0)</f>
        <v>5.1901000000000002</v>
      </c>
      <c r="K30" s="61">
        <f t="shared" si="3"/>
        <v>16</v>
      </c>
      <c r="L30" s="60">
        <f>VLOOKUP($A30,'Return Data'!$B$7:$R$2292,9,0)</f>
        <v>6.3078000000000003</v>
      </c>
      <c r="M30" s="61">
        <f t="shared" si="4"/>
        <v>9</v>
      </c>
      <c r="N30" s="60">
        <f>VLOOKUP($A30,'Return Data'!$B$7:$R$2292,10,0)</f>
        <v>6.1786000000000003</v>
      </c>
      <c r="O30" s="61">
        <f t="shared" si="5"/>
        <v>13</v>
      </c>
      <c r="P30" s="60">
        <f>VLOOKUP($A30,'Return Data'!$B$7:$R$2292,11,0)</f>
        <v>5.2183999999999999</v>
      </c>
      <c r="Q30" s="61">
        <f t="shared" si="6"/>
        <v>14</v>
      </c>
      <c r="R30" s="60">
        <f>VLOOKUP($A30,'Return Data'!$B$7:$R$2292,12,0)</f>
        <v>4.5994999999999999</v>
      </c>
      <c r="S30" s="61">
        <f t="shared" si="7"/>
        <v>15</v>
      </c>
      <c r="T30" s="60">
        <f>VLOOKUP($A30,'Return Data'!$B$7:$R$2292,13,0)</f>
        <v>4.3198999999999996</v>
      </c>
      <c r="U30" s="61">
        <f t="shared" si="8"/>
        <v>15</v>
      </c>
      <c r="V30" s="60">
        <f>VLOOKUP($A30,'Return Data'!$B$7:$R$2292,17,0)</f>
        <v>5.2336999999999998</v>
      </c>
      <c r="W30" s="61">
        <f t="shared" si="9"/>
        <v>2</v>
      </c>
      <c r="X30" s="60">
        <f>VLOOKUP($A30,'Return Data'!$B$7:$R$2292,14,0)</f>
        <v>5.1761999999999997</v>
      </c>
      <c r="Y30" s="61">
        <f t="shared" si="10"/>
        <v>3</v>
      </c>
      <c r="Z30" s="60">
        <f>VLOOKUP($A30,'Return Data'!$B$7:$R$2292,16,0)</f>
        <v>6.8021000000000003</v>
      </c>
      <c r="AA30" s="62">
        <f t="shared" si="11"/>
        <v>10</v>
      </c>
    </row>
    <row r="31" spans="1:27" x14ac:dyDescent="0.3">
      <c r="A31" s="58" t="s">
        <v>1886</v>
      </c>
      <c r="B31" s="59">
        <f>VLOOKUP($A31,'Return Data'!$B$7:$R$2292,3,0)</f>
        <v>44942</v>
      </c>
      <c r="C31" s="60">
        <f>VLOOKUP($A31,'Return Data'!$B$7:$R$2292,4,0)</f>
        <v>1159.8814</v>
      </c>
      <c r="D31" s="60">
        <f>VLOOKUP($A31,'Return Data'!$B$7:$R$2292,5,0)</f>
        <v>5.0045000000000002</v>
      </c>
      <c r="E31" s="61">
        <f t="shared" si="0"/>
        <v>20</v>
      </c>
      <c r="F31" s="60">
        <f>VLOOKUP($A31,'Return Data'!$B$7:$R$2292,6,0)</f>
        <v>5.0045000000000002</v>
      </c>
      <c r="G31" s="61">
        <f t="shared" si="1"/>
        <v>20</v>
      </c>
      <c r="H31" s="60">
        <f>VLOOKUP($A31,'Return Data'!$B$7:$R$2292,7,0)</f>
        <v>4.6917</v>
      </c>
      <c r="I31" s="61">
        <f t="shared" si="2"/>
        <v>18</v>
      </c>
      <c r="J31" s="60">
        <f>VLOOKUP($A31,'Return Data'!$B$7:$R$2292,8,0)</f>
        <v>5.2393000000000001</v>
      </c>
      <c r="K31" s="61">
        <f t="shared" si="3"/>
        <v>12</v>
      </c>
      <c r="L31" s="60">
        <f>VLOOKUP($A31,'Return Data'!$B$7:$R$2292,9,0)</f>
        <v>6.1238000000000001</v>
      </c>
      <c r="M31" s="61">
        <f t="shared" si="4"/>
        <v>16</v>
      </c>
      <c r="N31" s="60">
        <f>VLOOKUP($A31,'Return Data'!$B$7:$R$2292,10,0)</f>
        <v>5.9053000000000004</v>
      </c>
      <c r="O31" s="61">
        <f t="shared" si="5"/>
        <v>20</v>
      </c>
      <c r="P31" s="60">
        <f>VLOOKUP($A31,'Return Data'!$B$7:$R$2292,11,0)</f>
        <v>4.9790999999999999</v>
      </c>
      <c r="Q31" s="61">
        <f t="shared" si="6"/>
        <v>20</v>
      </c>
      <c r="R31" s="60">
        <f>VLOOKUP($A31,'Return Data'!$B$7:$R$2292,12,0)</f>
        <v>4.3449</v>
      </c>
      <c r="S31" s="61">
        <f t="shared" si="7"/>
        <v>21</v>
      </c>
      <c r="T31" s="60">
        <f>VLOOKUP($A31,'Return Data'!$B$7:$R$2292,13,0)</f>
        <v>3.9910999999999999</v>
      </c>
      <c r="U31" s="61">
        <f t="shared" si="8"/>
        <v>21</v>
      </c>
      <c r="V31" s="60">
        <f>VLOOKUP($A31,'Return Data'!$B$7:$R$2292,17,0)</f>
        <v>4.0137</v>
      </c>
      <c r="W31" s="61">
        <f t="shared" si="9"/>
        <v>10</v>
      </c>
      <c r="X31" s="60">
        <f>VLOOKUP($A31,'Return Data'!$B$7:$R$2292,14,0)</f>
        <v>3.8311999999999999</v>
      </c>
      <c r="Y31" s="61">
        <f t="shared" si="10"/>
        <v>17</v>
      </c>
      <c r="Z31" s="60">
        <f>VLOOKUP($A31,'Return Data'!$B$7:$R$2292,16,0)</f>
        <v>4.1864999999999997</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5.2385541666666668</v>
      </c>
      <c r="E33" s="69"/>
      <c r="F33" s="70">
        <f>AVERAGE(F8:F31)</f>
        <v>5.2385541666666668</v>
      </c>
      <c r="G33" s="69"/>
      <c r="H33" s="70">
        <f>AVERAGE(H8:H31)</f>
        <v>4.8317000000000005</v>
      </c>
      <c r="I33" s="69"/>
      <c r="J33" s="70">
        <f>AVERAGE(J8:J31)</f>
        <v>5.1016624999999998</v>
      </c>
      <c r="K33" s="69"/>
      <c r="L33" s="70">
        <f>AVERAGE(L8:L31)</f>
        <v>5.9357374999999983</v>
      </c>
      <c r="M33" s="69"/>
      <c r="N33" s="70">
        <f>AVERAGE(N8:N31)</f>
        <v>5.9378291666666669</v>
      </c>
      <c r="O33" s="69"/>
      <c r="P33" s="70">
        <f>AVERAGE(P8:P31)</f>
        <v>5.0731000000000011</v>
      </c>
      <c r="Q33" s="69"/>
      <c r="R33" s="70">
        <f>AVERAGE(R8:R31)</f>
        <v>4.4871625000000011</v>
      </c>
      <c r="S33" s="69"/>
      <c r="T33" s="70">
        <f>AVERAGE(T8:T31)</f>
        <v>4.1894666666666671</v>
      </c>
      <c r="U33" s="69"/>
      <c r="V33" s="70">
        <f>AVERAGE(V8:V31)</f>
        <v>3.8722916666666674</v>
      </c>
      <c r="W33" s="69"/>
      <c r="X33" s="70">
        <f>AVERAGE(X8:X31)</f>
        <v>4.1722380952380949</v>
      </c>
      <c r="Y33" s="69"/>
      <c r="Z33" s="70">
        <f>AVERAGE(Z8:Z31)</f>
        <v>5.7610541666666668</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6.5720999999999998</v>
      </c>
      <c r="E35" s="73"/>
      <c r="F35" s="74">
        <f>MAX(F8:F31)</f>
        <v>6.5720999999999998</v>
      </c>
      <c r="G35" s="73"/>
      <c r="H35" s="74">
        <f>MAX(H8:H31)</f>
        <v>5.6894999999999998</v>
      </c>
      <c r="I35" s="73"/>
      <c r="J35" s="74">
        <f>MAX(J8:J31)</f>
        <v>5.9684999999999997</v>
      </c>
      <c r="K35" s="73"/>
      <c r="L35" s="74">
        <f>MAX(L8:L31)</f>
        <v>6.6501999999999999</v>
      </c>
      <c r="M35" s="73"/>
      <c r="N35" s="74">
        <f>MAX(N8:N31)</f>
        <v>6.7415000000000003</v>
      </c>
      <c r="O35" s="73"/>
      <c r="P35" s="74">
        <f>MAX(P8:P31)</f>
        <v>6.0609000000000002</v>
      </c>
      <c r="Q35" s="73"/>
      <c r="R35" s="74">
        <f>MAX(R8:R31)</f>
        <v>5.3106999999999998</v>
      </c>
      <c r="S35" s="73"/>
      <c r="T35" s="74">
        <f>MAX(T8:T31)</f>
        <v>4.9539</v>
      </c>
      <c r="U35" s="73"/>
      <c r="V35" s="74">
        <f>MAX(V8:V31)</f>
        <v>6.2439999999999998</v>
      </c>
      <c r="W35" s="73"/>
      <c r="X35" s="74">
        <f>MAX(X8:X31)</f>
        <v>5.6993</v>
      </c>
      <c r="Y35" s="73"/>
      <c r="Z35" s="74">
        <f>MAX(Z8:Z31)</f>
        <v>7.5910000000000002</v>
      </c>
      <c r="AA35" s="75"/>
    </row>
    <row r="36" spans="1:27" x14ac:dyDescent="0.3">
      <c r="A36" s="99" t="s">
        <v>429</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1438</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1100</v>
      </c>
      <c r="B8" s="59">
        <f>VLOOKUP($A8,'Return Data'!$B$7:$R$2292,3,0)</f>
        <v>44942</v>
      </c>
      <c r="C8" s="60">
        <f>VLOOKUP($A8,'Return Data'!$B$7:$R$2292,4,0)</f>
        <v>311.32220000000001</v>
      </c>
      <c r="D8" s="60">
        <f>VLOOKUP($A8,'Return Data'!$B$7:$R$2292,5,0)</f>
        <v>6.0566000000000004</v>
      </c>
      <c r="E8" s="61">
        <f t="shared" ref="E8:E24" si="0">RANK(D8,D$8:D$24,0)</f>
        <v>11</v>
      </c>
      <c r="F8" s="60">
        <f>VLOOKUP($A8,'Return Data'!$B$7:$R$2292,6,0)</f>
        <v>6.0566000000000004</v>
      </c>
      <c r="G8" s="61">
        <f t="shared" ref="G8:G24" si="1">RANK(F8,F$8:F$24,0)</f>
        <v>11</v>
      </c>
      <c r="H8" s="60">
        <f>VLOOKUP($A8,'Return Data'!$B$7:$R$2292,7,0)</f>
        <v>5.9744000000000002</v>
      </c>
      <c r="I8" s="61">
        <f t="shared" ref="I8:I24" si="2">RANK(H8,H$8:H$24,0)</f>
        <v>3</v>
      </c>
      <c r="J8" s="60">
        <f>VLOOKUP($A8,'Return Data'!$B$7:$R$2292,8,0)</f>
        <v>6.3018999999999998</v>
      </c>
      <c r="K8" s="61">
        <f t="shared" ref="K8:K24" si="3">RANK(J8,J$8:J$24,0)</f>
        <v>2</v>
      </c>
      <c r="L8" s="60">
        <f>VLOOKUP($A8,'Return Data'!$B$7:$R$2292,9,0)</f>
        <v>7.1097000000000001</v>
      </c>
      <c r="M8" s="61">
        <f t="shared" ref="M8:M24" si="4">RANK(L8,L$8:L$24,0)</f>
        <v>3</v>
      </c>
      <c r="N8" s="60">
        <f>VLOOKUP($A8,'Return Data'!$B$7:$R$2292,10,0)</f>
        <v>7.0789</v>
      </c>
      <c r="O8" s="61">
        <f t="shared" ref="O8:O24" si="5">RANK(N8,N$8:N$24,0)</f>
        <v>2</v>
      </c>
      <c r="P8" s="60">
        <f>VLOOKUP($A8,'Return Data'!$B$7:$R$2292,11,0)</f>
        <v>6.0312000000000001</v>
      </c>
      <c r="Q8" s="61">
        <f t="shared" ref="Q8:Q24" si="6">RANK(P8,P$8:P$24,0)</f>
        <v>3</v>
      </c>
      <c r="R8" s="60">
        <f>VLOOKUP($A8,'Return Data'!$B$7:$R$2292,12,0)</f>
        <v>5.3418000000000001</v>
      </c>
      <c r="S8" s="61">
        <f>RANK(R8,R$8:R$24,0)</f>
        <v>5</v>
      </c>
      <c r="T8" s="60">
        <f>VLOOKUP($A8,'Return Data'!$B$7:$R$2292,13,0)</f>
        <v>5.0598999999999998</v>
      </c>
      <c r="U8" s="61">
        <f>RANK(T8,T$8:T$24,0)</f>
        <v>5</v>
      </c>
      <c r="V8" s="60">
        <f>VLOOKUP($A8,'Return Data'!$B$7:$R$2292,17,0)</f>
        <v>4.5618999999999996</v>
      </c>
      <c r="W8" s="61">
        <f>RANK(V8,V$8:V$24,0)</f>
        <v>3</v>
      </c>
      <c r="X8" s="60">
        <f>VLOOKUP($A8,'Return Data'!$B$7:$R$2292,14,0)</f>
        <v>5.2276999999999996</v>
      </c>
      <c r="Y8" s="61">
        <f>RANK(X8,X$8:X$24,0)</f>
        <v>2</v>
      </c>
      <c r="Z8" s="60">
        <f>VLOOKUP($A8,'Return Data'!$B$7:$R$2292,16,0)</f>
        <v>7.3541999999999996</v>
      </c>
      <c r="AA8" s="62">
        <f>RANK(Z8,Z$8:Z$24,0)</f>
        <v>5</v>
      </c>
    </row>
    <row r="9" spans="1:27" x14ac:dyDescent="0.3">
      <c r="A9" s="58" t="s">
        <v>1101</v>
      </c>
      <c r="B9" s="59">
        <f>VLOOKUP($A9,'Return Data'!$B$7:$R$2292,3,0)</f>
        <v>44942</v>
      </c>
      <c r="C9" s="60">
        <f>VLOOKUP($A9,'Return Data'!$B$7:$R$2292,4,0)</f>
        <v>1199.1262999999999</v>
      </c>
      <c r="D9" s="60">
        <f>VLOOKUP($A9,'Return Data'!$B$7:$R$2292,5,0)</f>
        <v>6.3295000000000003</v>
      </c>
      <c r="E9" s="61">
        <f t="shared" si="0"/>
        <v>3</v>
      </c>
      <c r="F9" s="60">
        <f>VLOOKUP($A9,'Return Data'!$B$7:$R$2292,6,0)</f>
        <v>6.3295000000000003</v>
      </c>
      <c r="G9" s="61">
        <f t="shared" si="1"/>
        <v>3</v>
      </c>
      <c r="H9" s="60">
        <f>VLOOKUP($A9,'Return Data'!$B$7:$R$2292,7,0)</f>
        <v>5.7553999999999998</v>
      </c>
      <c r="I9" s="61">
        <f t="shared" si="2"/>
        <v>4</v>
      </c>
      <c r="J9" s="60">
        <f>VLOOKUP($A9,'Return Data'!$B$7:$R$2292,8,0)</f>
        <v>6.1174999999999997</v>
      </c>
      <c r="K9" s="61">
        <f t="shared" si="3"/>
        <v>6</v>
      </c>
      <c r="L9" s="60">
        <f>VLOOKUP($A9,'Return Data'!$B$7:$R$2292,9,0)</f>
        <v>7.1048</v>
      </c>
      <c r="M9" s="61">
        <f t="shared" si="4"/>
        <v>4</v>
      </c>
      <c r="N9" s="60">
        <f>VLOOKUP($A9,'Return Data'!$B$7:$R$2292,10,0)</f>
        <v>7.0114000000000001</v>
      </c>
      <c r="O9" s="61">
        <f t="shared" si="5"/>
        <v>4</v>
      </c>
      <c r="P9" s="60">
        <f>VLOOKUP($A9,'Return Data'!$B$7:$R$2292,11,0)</f>
        <v>5.9215</v>
      </c>
      <c r="Q9" s="61">
        <f t="shared" si="6"/>
        <v>6</v>
      </c>
      <c r="R9" s="60">
        <f>VLOOKUP($A9,'Return Data'!$B$7:$R$2292,12,0)</f>
        <v>5.3193999999999999</v>
      </c>
      <c r="S9" s="61">
        <f t="shared" ref="S9:S24" si="7">RANK(R9,R$8:R$24,0)</f>
        <v>6</v>
      </c>
      <c r="T9" s="60">
        <f>VLOOKUP($A9,'Return Data'!$B$7:$R$2292,13,0)</f>
        <v>5.0366</v>
      </c>
      <c r="U9" s="61">
        <f t="shared" ref="U9:U24" si="8">RANK(T9,T$8:T$24,0)</f>
        <v>7</v>
      </c>
      <c r="V9" s="60">
        <f>VLOOKUP($A9,'Return Data'!$B$7:$R$2292,17,0)</f>
        <v>4.5189000000000004</v>
      </c>
      <c r="W9" s="61">
        <f t="shared" ref="W9:W24" si="9">RANK(V9,V$8:V$24,0)</f>
        <v>5</v>
      </c>
      <c r="X9" s="60">
        <f>VLOOKUP($A9,'Return Data'!$B$7:$R$2292,14,0)</f>
        <v>5.0758999999999999</v>
      </c>
      <c r="Y9" s="61">
        <f t="shared" ref="Y9:Y24" si="10">RANK(X9,X$8:X$24,0)</f>
        <v>4</v>
      </c>
      <c r="Z9" s="60">
        <f>VLOOKUP($A9,'Return Data'!$B$7:$R$2292,16,0)</f>
        <v>5.4057000000000004</v>
      </c>
      <c r="AA9" s="62">
        <f t="shared" ref="AA9:AA24" si="11">RANK(Z9,Z$8:Z$24,0)</f>
        <v>15</v>
      </c>
    </row>
    <row r="10" spans="1:27" x14ac:dyDescent="0.3">
      <c r="A10" s="58" t="s">
        <v>1928</v>
      </c>
      <c r="B10" s="59">
        <f>VLOOKUP($A10,'Return Data'!$B$7:$R$2292,3,0)</f>
        <v>44942</v>
      </c>
      <c r="C10" s="60">
        <f>VLOOKUP($A10,'Return Data'!$B$7:$R$2292,4,0)</f>
        <v>1170.4031</v>
      </c>
      <c r="D10" s="60">
        <f>VLOOKUP($A10,'Return Data'!$B$7:$R$2292,5,0)</f>
        <v>5.8594999999999997</v>
      </c>
      <c r="E10" s="61">
        <f t="shared" si="0"/>
        <v>15</v>
      </c>
      <c r="F10" s="60">
        <f>VLOOKUP($A10,'Return Data'!$B$7:$R$2292,6,0)</f>
        <v>5.8594999999999997</v>
      </c>
      <c r="G10" s="61">
        <f t="shared" si="1"/>
        <v>15</v>
      </c>
      <c r="H10" s="60">
        <f>VLOOKUP($A10,'Return Data'!$B$7:$R$2292,7,0)</f>
        <v>5.5564999999999998</v>
      </c>
      <c r="I10" s="61">
        <f t="shared" si="2"/>
        <v>9</v>
      </c>
      <c r="J10" s="60">
        <f>VLOOKUP($A10,'Return Data'!$B$7:$R$2292,8,0)</f>
        <v>5.3752000000000004</v>
      </c>
      <c r="K10" s="61">
        <f t="shared" si="3"/>
        <v>17</v>
      </c>
      <c r="L10" s="60">
        <f>VLOOKUP($A10,'Return Data'!$B$7:$R$2292,9,0)</f>
        <v>6.6390000000000002</v>
      </c>
      <c r="M10" s="61">
        <f t="shared" si="4"/>
        <v>15</v>
      </c>
      <c r="N10" s="60">
        <f>VLOOKUP($A10,'Return Data'!$B$7:$R$2292,10,0)</f>
        <v>6.2821999999999996</v>
      </c>
      <c r="O10" s="61">
        <f t="shared" si="5"/>
        <v>17</v>
      </c>
      <c r="P10" s="60">
        <f>VLOOKUP($A10,'Return Data'!$B$7:$R$2292,11,0)</f>
        <v>5.4482999999999997</v>
      </c>
      <c r="Q10" s="61">
        <f t="shared" si="6"/>
        <v>17</v>
      </c>
      <c r="R10" s="60">
        <f>VLOOKUP($A10,'Return Data'!$B$7:$R$2292,12,0)</f>
        <v>4.7012</v>
      </c>
      <c r="S10" s="61">
        <f t="shared" si="7"/>
        <v>15</v>
      </c>
      <c r="T10" s="60">
        <f>VLOOKUP($A10,'Return Data'!$B$7:$R$2292,13,0)</f>
        <v>4.4951999999999996</v>
      </c>
      <c r="U10" s="61">
        <f t="shared" si="8"/>
        <v>15</v>
      </c>
      <c r="V10" s="60">
        <f>VLOOKUP($A10,'Return Data'!$B$7:$R$2292,17,0)</f>
        <v>3.8898000000000001</v>
      </c>
      <c r="W10" s="61">
        <f t="shared" si="9"/>
        <v>17</v>
      </c>
      <c r="X10" s="60">
        <f>VLOOKUP($A10,'Return Data'!$B$7:$R$2292,14,0)</f>
        <v>3.9708999999999999</v>
      </c>
      <c r="Y10" s="61">
        <f t="shared" si="10"/>
        <v>16</v>
      </c>
      <c r="Z10" s="60">
        <f>VLOOKUP($A10,'Return Data'!$B$7:$R$2292,16,0)</f>
        <v>4.4922000000000004</v>
      </c>
      <c r="AA10" s="62">
        <f t="shared" si="11"/>
        <v>17</v>
      </c>
    </row>
    <row r="11" spans="1:27" x14ac:dyDescent="0.3">
      <c r="A11" s="58" t="s">
        <v>1103</v>
      </c>
      <c r="B11" s="59">
        <f>VLOOKUP($A11,'Return Data'!$B$7:$R$2292,3,0)</f>
        <v>44942</v>
      </c>
      <c r="C11" s="60">
        <f>VLOOKUP($A11,'Return Data'!$B$7:$R$2292,4,0)</f>
        <v>45.300400000000003</v>
      </c>
      <c r="D11" s="60">
        <f>VLOOKUP($A11,'Return Data'!$B$7:$R$2292,5,0)</f>
        <v>6.1265999999999998</v>
      </c>
      <c r="E11" s="61">
        <f t="shared" si="0"/>
        <v>10</v>
      </c>
      <c r="F11" s="60">
        <f>VLOOKUP($A11,'Return Data'!$B$7:$R$2292,6,0)</f>
        <v>6.1265999999999998</v>
      </c>
      <c r="G11" s="61">
        <f t="shared" si="1"/>
        <v>10</v>
      </c>
      <c r="H11" s="60">
        <f>VLOOKUP($A11,'Return Data'!$B$7:$R$2292,7,0)</f>
        <v>5.5193000000000003</v>
      </c>
      <c r="I11" s="61">
        <f t="shared" si="2"/>
        <v>13</v>
      </c>
      <c r="J11" s="60">
        <f>VLOOKUP($A11,'Return Data'!$B$7:$R$2292,8,0)</f>
        <v>6.0801999999999996</v>
      </c>
      <c r="K11" s="61">
        <f t="shared" si="3"/>
        <v>8</v>
      </c>
      <c r="L11" s="60">
        <f>VLOOKUP($A11,'Return Data'!$B$7:$R$2292,9,0)</f>
        <v>7.0465999999999998</v>
      </c>
      <c r="M11" s="61">
        <f t="shared" si="4"/>
        <v>8</v>
      </c>
      <c r="N11" s="60">
        <f>VLOOKUP($A11,'Return Data'!$B$7:$R$2292,10,0)</f>
        <v>6.9379</v>
      </c>
      <c r="O11" s="61">
        <f t="shared" si="5"/>
        <v>6</v>
      </c>
      <c r="P11" s="60">
        <f>VLOOKUP($A11,'Return Data'!$B$7:$R$2292,11,0)</f>
        <v>5.8029000000000002</v>
      </c>
      <c r="Q11" s="61">
        <f t="shared" si="6"/>
        <v>12</v>
      </c>
      <c r="R11" s="60">
        <f>VLOOKUP($A11,'Return Data'!$B$7:$R$2292,12,0)</f>
        <v>4.6856999999999998</v>
      </c>
      <c r="S11" s="61">
        <f t="shared" si="7"/>
        <v>16</v>
      </c>
      <c r="T11" s="60">
        <f>VLOOKUP($A11,'Return Data'!$B$7:$R$2292,13,0)</f>
        <v>4.3491999999999997</v>
      </c>
      <c r="U11" s="61">
        <f t="shared" si="8"/>
        <v>17</v>
      </c>
      <c r="V11" s="60">
        <f>VLOOKUP($A11,'Return Data'!$B$7:$R$2292,17,0)</f>
        <v>4.1542000000000003</v>
      </c>
      <c r="W11" s="61">
        <f t="shared" si="9"/>
        <v>15</v>
      </c>
      <c r="X11" s="60">
        <f>VLOOKUP($A11,'Return Data'!$B$7:$R$2292,14,0)</f>
        <v>4.6826999999999996</v>
      </c>
      <c r="Y11" s="61">
        <f t="shared" si="10"/>
        <v>13</v>
      </c>
      <c r="Z11" s="60">
        <f>VLOOKUP($A11,'Return Data'!$B$7:$R$2292,16,0)</f>
        <v>6.8990999999999998</v>
      </c>
      <c r="AA11" s="62">
        <f t="shared" si="11"/>
        <v>12</v>
      </c>
    </row>
    <row r="12" spans="1:27" x14ac:dyDescent="0.3">
      <c r="A12" s="58" t="s">
        <v>1106</v>
      </c>
      <c r="B12" s="59">
        <f>VLOOKUP($A12,'Return Data'!$B$7:$R$2292,3,0)</f>
        <v>44942</v>
      </c>
      <c r="C12" s="60">
        <f>VLOOKUP($A12,'Return Data'!$B$7:$R$2292,4,0)</f>
        <v>43.093699999999998</v>
      </c>
      <c r="D12" s="60">
        <f>VLOOKUP($A12,'Return Data'!$B$7:$R$2292,5,0)</f>
        <v>5.7622999999999998</v>
      </c>
      <c r="E12" s="61">
        <f t="shared" si="0"/>
        <v>16</v>
      </c>
      <c r="F12" s="60">
        <f>VLOOKUP($A12,'Return Data'!$B$7:$R$2292,6,0)</f>
        <v>5.7622999999999998</v>
      </c>
      <c r="G12" s="61">
        <f t="shared" si="1"/>
        <v>16</v>
      </c>
      <c r="H12" s="60">
        <f>VLOOKUP($A12,'Return Data'!$B$7:$R$2292,7,0)</f>
        <v>5.5233999999999996</v>
      </c>
      <c r="I12" s="61">
        <f t="shared" si="2"/>
        <v>12</v>
      </c>
      <c r="J12" s="60">
        <f>VLOOKUP($A12,'Return Data'!$B$7:$R$2292,8,0)</f>
        <v>5.7358000000000002</v>
      </c>
      <c r="K12" s="61">
        <f t="shared" si="3"/>
        <v>15</v>
      </c>
      <c r="L12" s="60">
        <f>VLOOKUP($A12,'Return Data'!$B$7:$R$2292,9,0)</f>
        <v>6.7404999999999999</v>
      </c>
      <c r="M12" s="61">
        <f t="shared" si="4"/>
        <v>14</v>
      </c>
      <c r="N12" s="60">
        <f>VLOOKUP($A12,'Return Data'!$B$7:$R$2292,10,0)</f>
        <v>6.8226000000000004</v>
      </c>
      <c r="O12" s="61">
        <f t="shared" si="5"/>
        <v>13</v>
      </c>
      <c r="P12" s="60">
        <f>VLOOKUP($A12,'Return Data'!$B$7:$R$2292,11,0)</f>
        <v>5.6649000000000003</v>
      </c>
      <c r="Q12" s="61">
        <f t="shared" si="6"/>
        <v>16</v>
      </c>
      <c r="R12" s="60">
        <f>VLOOKUP($A12,'Return Data'!$B$7:$R$2292,12,0)</f>
        <v>5.0061999999999998</v>
      </c>
      <c r="S12" s="61">
        <f t="shared" si="7"/>
        <v>13</v>
      </c>
      <c r="T12" s="60">
        <f>VLOOKUP($A12,'Return Data'!$B$7:$R$2292,13,0)</f>
        <v>4.6933999999999996</v>
      </c>
      <c r="U12" s="61">
        <f t="shared" si="8"/>
        <v>13</v>
      </c>
      <c r="V12" s="60">
        <f>VLOOKUP($A12,'Return Data'!$B$7:$R$2292,17,0)</f>
        <v>4.2576000000000001</v>
      </c>
      <c r="W12" s="61">
        <f t="shared" si="9"/>
        <v>12</v>
      </c>
      <c r="X12" s="60">
        <f>VLOOKUP($A12,'Return Data'!$B$7:$R$2292,14,0)</f>
        <v>4.8311999999999999</v>
      </c>
      <c r="Y12" s="61">
        <f t="shared" si="10"/>
        <v>9</v>
      </c>
      <c r="Z12" s="60">
        <f>VLOOKUP($A12,'Return Data'!$B$7:$R$2292,16,0)</f>
        <v>7.4356999999999998</v>
      </c>
      <c r="AA12" s="62">
        <f t="shared" si="11"/>
        <v>3</v>
      </c>
    </row>
    <row r="13" spans="1:27" x14ac:dyDescent="0.3">
      <c r="A13" s="58" t="s">
        <v>1108</v>
      </c>
      <c r="B13" s="59">
        <f>VLOOKUP($A13,'Return Data'!$B$7:$R$2292,3,0)</f>
        <v>44942</v>
      </c>
      <c r="C13" s="60">
        <f>VLOOKUP($A13,'Return Data'!$B$7:$R$2292,4,0)</f>
        <v>4846.8968000000004</v>
      </c>
      <c r="D13" s="60">
        <f>VLOOKUP($A13,'Return Data'!$B$7:$R$2292,5,0)</f>
        <v>6.1584000000000003</v>
      </c>
      <c r="E13" s="61">
        <f t="shared" si="0"/>
        <v>9</v>
      </c>
      <c r="F13" s="60">
        <f>VLOOKUP($A13,'Return Data'!$B$7:$R$2292,6,0)</f>
        <v>6.1584000000000003</v>
      </c>
      <c r="G13" s="61">
        <f t="shared" si="1"/>
        <v>9</v>
      </c>
      <c r="H13" s="60">
        <f>VLOOKUP($A13,'Return Data'!$B$7:$R$2292,7,0)</f>
        <v>5.7405999999999997</v>
      </c>
      <c r="I13" s="61">
        <f t="shared" si="2"/>
        <v>5</v>
      </c>
      <c r="J13" s="60">
        <f>VLOOKUP($A13,'Return Data'!$B$7:$R$2292,8,0)</f>
        <v>6.0514999999999999</v>
      </c>
      <c r="K13" s="61">
        <f t="shared" si="3"/>
        <v>9</v>
      </c>
      <c r="L13" s="60">
        <f>VLOOKUP($A13,'Return Data'!$B$7:$R$2292,9,0)</f>
        <v>6.9648000000000003</v>
      </c>
      <c r="M13" s="61">
        <f t="shared" si="4"/>
        <v>9</v>
      </c>
      <c r="N13" s="60">
        <f>VLOOKUP($A13,'Return Data'!$B$7:$R$2292,10,0)</f>
        <v>6.9885999999999999</v>
      </c>
      <c r="O13" s="61">
        <f t="shared" si="5"/>
        <v>5</v>
      </c>
      <c r="P13" s="60">
        <f>VLOOKUP($A13,'Return Data'!$B$7:$R$2292,11,0)</f>
        <v>5.9638999999999998</v>
      </c>
      <c r="Q13" s="61">
        <f t="shared" si="6"/>
        <v>5</v>
      </c>
      <c r="R13" s="60">
        <f>VLOOKUP($A13,'Return Data'!$B$7:$R$2292,12,0)</f>
        <v>5.3045999999999998</v>
      </c>
      <c r="S13" s="61">
        <f t="shared" si="7"/>
        <v>8</v>
      </c>
      <c r="T13" s="60">
        <f>VLOOKUP($A13,'Return Data'!$B$7:$R$2292,13,0)</f>
        <v>5.0316999999999998</v>
      </c>
      <c r="U13" s="61">
        <f t="shared" si="8"/>
        <v>8</v>
      </c>
      <c r="V13" s="60">
        <f>VLOOKUP($A13,'Return Data'!$B$7:$R$2292,17,0)</f>
        <v>4.5197000000000003</v>
      </c>
      <c r="W13" s="61">
        <f t="shared" si="9"/>
        <v>4</v>
      </c>
      <c r="X13" s="60">
        <f>VLOOKUP($A13,'Return Data'!$B$7:$R$2292,14,0)</f>
        <v>5.1977000000000002</v>
      </c>
      <c r="Y13" s="61">
        <f t="shared" si="10"/>
        <v>3</v>
      </c>
      <c r="Z13" s="60">
        <f>VLOOKUP($A13,'Return Data'!$B$7:$R$2292,16,0)</f>
        <v>7.2481999999999998</v>
      </c>
      <c r="AA13" s="62">
        <f t="shared" si="11"/>
        <v>6</v>
      </c>
    </row>
    <row r="14" spans="1:27" x14ac:dyDescent="0.3">
      <c r="A14" s="102" t="s">
        <v>2047</v>
      </c>
      <c r="B14" s="59">
        <f>VLOOKUP($A14,'Return Data'!$B$7:$R$2292,3,0)</f>
        <v>44942</v>
      </c>
      <c r="C14" s="60">
        <f>VLOOKUP($A14,'Return Data'!$B$7:$R$2292,4,0)</f>
        <v>34.6125693715314</v>
      </c>
      <c r="D14" s="60">
        <f>VLOOKUP($A14,'Return Data'!$B$7:$R$2292,5,0)</f>
        <v>5.2218999999999998</v>
      </c>
      <c r="E14" s="61">
        <f t="shared" si="0"/>
        <v>17</v>
      </c>
      <c r="F14" s="60">
        <f>VLOOKUP($A14,'Return Data'!$B$7:$R$2292,6,0)</f>
        <v>5.2218999999999998</v>
      </c>
      <c r="G14" s="61">
        <f t="shared" si="1"/>
        <v>17</v>
      </c>
      <c r="H14" s="60">
        <f>VLOOKUP($A14,'Return Data'!$B$7:$R$2292,7,0)</f>
        <v>5.2927999999999997</v>
      </c>
      <c r="I14" s="61">
        <f t="shared" si="2"/>
        <v>17</v>
      </c>
      <c r="J14" s="60">
        <f>VLOOKUP($A14,'Return Data'!$B$7:$R$2292,8,0)</f>
        <v>5.5590999999999999</v>
      </c>
      <c r="K14" s="61">
        <f t="shared" si="3"/>
        <v>16</v>
      </c>
      <c r="L14" s="60">
        <f>VLOOKUP($A14,'Return Data'!$B$7:$R$2292,9,0)</f>
        <v>6.5364000000000004</v>
      </c>
      <c r="M14" s="61">
        <f t="shared" si="4"/>
        <v>16</v>
      </c>
      <c r="N14" s="60">
        <f>VLOOKUP($A14,'Return Data'!$B$7:$R$2292,10,0)</f>
        <v>6.5377999999999998</v>
      </c>
      <c r="O14" s="61">
        <f t="shared" si="5"/>
        <v>15</v>
      </c>
      <c r="P14" s="60">
        <f>VLOOKUP($A14,'Return Data'!$B$7:$R$2292,11,0)</f>
        <v>5.6650999999999998</v>
      </c>
      <c r="Q14" s="61">
        <f t="shared" si="6"/>
        <v>15</v>
      </c>
      <c r="R14" s="60">
        <f>VLOOKUP($A14,'Return Data'!$B$7:$R$2292,12,0)</f>
        <v>4.9089999999999998</v>
      </c>
      <c r="S14" s="61">
        <f t="shared" si="7"/>
        <v>14</v>
      </c>
      <c r="T14" s="60">
        <f>VLOOKUP($A14,'Return Data'!$B$7:$R$2292,13,0)</f>
        <v>4.6181999999999999</v>
      </c>
      <c r="U14" s="61">
        <f t="shared" si="8"/>
        <v>14</v>
      </c>
      <c r="V14" s="60">
        <f>VLOOKUP($A14,'Return Data'!$B$7:$R$2292,17,0)</f>
        <v>4.0468999999999999</v>
      </c>
      <c r="W14" s="61">
        <f t="shared" si="9"/>
        <v>16</v>
      </c>
      <c r="X14" s="60">
        <f>VLOOKUP($A14,'Return Data'!$B$7:$R$2292,14,0)</f>
        <v>4.5856000000000003</v>
      </c>
      <c r="Y14" s="61">
        <f t="shared" si="10"/>
        <v>14</v>
      </c>
      <c r="Z14" s="60">
        <f>VLOOKUP($A14,'Return Data'!$B$7:$R$2292,16,0)</f>
        <v>7.4325999999999999</v>
      </c>
      <c r="AA14" s="62">
        <f t="shared" si="11"/>
        <v>4</v>
      </c>
    </row>
    <row r="15" spans="1:27" x14ac:dyDescent="0.3">
      <c r="A15" s="58" t="s">
        <v>1110</v>
      </c>
      <c r="B15" s="59">
        <f>VLOOKUP($A15,'Return Data'!$B$7:$R$2292,3,0)</f>
        <v>44942</v>
      </c>
      <c r="C15" s="60">
        <f>VLOOKUP($A15,'Return Data'!$B$7:$R$2292,4,0)</f>
        <v>319.3852</v>
      </c>
      <c r="D15" s="60">
        <f>VLOOKUP($A15,'Return Data'!$B$7:$R$2292,5,0)</f>
        <v>6.3040000000000003</v>
      </c>
      <c r="E15" s="61">
        <f t="shared" si="0"/>
        <v>5</v>
      </c>
      <c r="F15" s="60">
        <f>VLOOKUP($A15,'Return Data'!$B$7:$R$2292,6,0)</f>
        <v>6.3040000000000003</v>
      </c>
      <c r="G15" s="61">
        <f t="shared" si="1"/>
        <v>5</v>
      </c>
      <c r="H15" s="60">
        <f>VLOOKUP($A15,'Return Data'!$B$7:$R$2292,7,0)</f>
        <v>5.7268999999999997</v>
      </c>
      <c r="I15" s="61">
        <f t="shared" si="2"/>
        <v>6</v>
      </c>
      <c r="J15" s="60">
        <f>VLOOKUP($A15,'Return Data'!$B$7:$R$2292,8,0)</f>
        <v>5.9653</v>
      </c>
      <c r="K15" s="61">
        <f t="shared" si="3"/>
        <v>10</v>
      </c>
      <c r="L15" s="60">
        <f>VLOOKUP($A15,'Return Data'!$B$7:$R$2292,9,0)</f>
        <v>6.9414999999999996</v>
      </c>
      <c r="M15" s="61">
        <f t="shared" si="4"/>
        <v>11</v>
      </c>
      <c r="N15" s="60">
        <f>VLOOKUP($A15,'Return Data'!$B$7:$R$2292,10,0)</f>
        <v>6.827</v>
      </c>
      <c r="O15" s="61">
        <f t="shared" si="5"/>
        <v>12</v>
      </c>
      <c r="P15" s="60">
        <f>VLOOKUP($A15,'Return Data'!$B$7:$R$2292,11,0)</f>
        <v>5.9203000000000001</v>
      </c>
      <c r="Q15" s="61">
        <f t="shared" si="6"/>
        <v>7</v>
      </c>
      <c r="R15" s="60">
        <f>VLOOKUP($A15,'Return Data'!$B$7:$R$2292,12,0)</f>
        <v>5.2702999999999998</v>
      </c>
      <c r="S15" s="61">
        <f t="shared" si="7"/>
        <v>9</v>
      </c>
      <c r="T15" s="60">
        <f>VLOOKUP($A15,'Return Data'!$B$7:$R$2292,13,0)</f>
        <v>4.9703999999999997</v>
      </c>
      <c r="U15" s="61">
        <f t="shared" si="8"/>
        <v>9</v>
      </c>
      <c r="V15" s="60">
        <f>VLOOKUP($A15,'Return Data'!$B$7:$R$2292,17,0)</f>
        <v>4.4283000000000001</v>
      </c>
      <c r="W15" s="61">
        <f t="shared" si="9"/>
        <v>10</v>
      </c>
      <c r="X15" s="60">
        <f>VLOOKUP($A15,'Return Data'!$B$7:$R$2292,14,0)</f>
        <v>5.0118999999999998</v>
      </c>
      <c r="Y15" s="61">
        <f t="shared" si="10"/>
        <v>6</v>
      </c>
      <c r="Z15" s="60">
        <f>VLOOKUP($A15,'Return Data'!$B$7:$R$2292,16,0)</f>
        <v>7.1946000000000003</v>
      </c>
      <c r="AA15" s="62">
        <f t="shared" si="11"/>
        <v>9</v>
      </c>
    </row>
    <row r="16" spans="1:27" x14ac:dyDescent="0.3">
      <c r="A16" s="58" t="s">
        <v>1111</v>
      </c>
      <c r="B16" s="59">
        <f>VLOOKUP($A16,'Return Data'!$B$7:$R$2292,3,0)</f>
        <v>44942</v>
      </c>
      <c r="C16" s="60">
        <f>VLOOKUP($A16,'Return Data'!$B$7:$R$2292,4,0)</f>
        <v>36.297800000000002</v>
      </c>
      <c r="D16" s="60">
        <f>VLOOKUP($A16,'Return Data'!$B$7:$R$2292,5,0)</f>
        <v>6.0029000000000003</v>
      </c>
      <c r="E16" s="61">
        <f t="shared" si="0"/>
        <v>12</v>
      </c>
      <c r="F16" s="60">
        <f>VLOOKUP($A16,'Return Data'!$B$7:$R$2292,6,0)</f>
        <v>6.0029000000000003</v>
      </c>
      <c r="G16" s="61">
        <f t="shared" si="1"/>
        <v>12</v>
      </c>
      <c r="H16" s="60">
        <f>VLOOKUP($A16,'Return Data'!$B$7:$R$2292,7,0)</f>
        <v>5.5365000000000002</v>
      </c>
      <c r="I16" s="61">
        <f t="shared" si="2"/>
        <v>11</v>
      </c>
      <c r="J16" s="60">
        <f>VLOOKUP($A16,'Return Data'!$B$7:$R$2292,8,0)</f>
        <v>5.7732000000000001</v>
      </c>
      <c r="K16" s="61">
        <f t="shared" si="3"/>
        <v>13</v>
      </c>
      <c r="L16" s="60">
        <f>VLOOKUP($A16,'Return Data'!$B$7:$R$2292,9,0)</f>
        <v>6.8022999999999998</v>
      </c>
      <c r="M16" s="61">
        <f t="shared" si="4"/>
        <v>13</v>
      </c>
      <c r="N16" s="60">
        <f>VLOOKUP($A16,'Return Data'!$B$7:$R$2292,10,0)</f>
        <v>6.7477</v>
      </c>
      <c r="O16" s="61">
        <f t="shared" si="5"/>
        <v>14</v>
      </c>
      <c r="P16" s="60">
        <f>VLOOKUP($A16,'Return Data'!$B$7:$R$2292,11,0)</f>
        <v>5.7131999999999996</v>
      </c>
      <c r="Q16" s="61">
        <f t="shared" si="6"/>
        <v>14</v>
      </c>
      <c r="R16" s="60">
        <f>VLOOKUP($A16,'Return Data'!$B$7:$R$2292,12,0)</f>
        <v>5.1014999999999997</v>
      </c>
      <c r="S16" s="61">
        <f t="shared" si="7"/>
        <v>12</v>
      </c>
      <c r="T16" s="60">
        <f>VLOOKUP($A16,'Return Data'!$B$7:$R$2292,13,0)</f>
        <v>4.8319999999999999</v>
      </c>
      <c r="U16" s="61">
        <f t="shared" si="8"/>
        <v>12</v>
      </c>
      <c r="V16" s="60">
        <f>VLOOKUP($A16,'Return Data'!$B$7:$R$2292,17,0)</f>
        <v>4.2873999999999999</v>
      </c>
      <c r="W16" s="61">
        <f t="shared" si="9"/>
        <v>11</v>
      </c>
      <c r="X16" s="60">
        <f>VLOOKUP($A16,'Return Data'!$B$7:$R$2292,14,0)</f>
        <v>4.7412000000000001</v>
      </c>
      <c r="Y16" s="61">
        <f t="shared" si="10"/>
        <v>12</v>
      </c>
      <c r="Z16" s="60">
        <f>VLOOKUP($A16,'Return Data'!$B$7:$R$2292,16,0)</f>
        <v>7.1210000000000004</v>
      </c>
      <c r="AA16" s="62">
        <f t="shared" si="11"/>
        <v>11</v>
      </c>
    </row>
    <row r="17" spans="1:27" x14ac:dyDescent="0.3">
      <c r="A17" s="58" t="s">
        <v>1116</v>
      </c>
      <c r="B17" s="59">
        <f>VLOOKUP($A17,'Return Data'!$B$7:$R$2292,3,0)</f>
        <v>44942</v>
      </c>
      <c r="C17" s="60">
        <f>VLOOKUP($A17,'Return Data'!$B$7:$R$2292,4,0)</f>
        <v>2629.9648999999999</v>
      </c>
      <c r="D17" s="60">
        <f>VLOOKUP($A17,'Return Data'!$B$7:$R$2292,5,0)</f>
        <v>6.2207999999999997</v>
      </c>
      <c r="E17" s="61">
        <f t="shared" si="0"/>
        <v>7</v>
      </c>
      <c r="F17" s="60">
        <f>VLOOKUP($A17,'Return Data'!$B$7:$R$2292,6,0)</f>
        <v>6.2207999999999997</v>
      </c>
      <c r="G17" s="61">
        <f t="shared" si="1"/>
        <v>7</v>
      </c>
      <c r="H17" s="60">
        <f>VLOOKUP($A17,'Return Data'!$B$7:$R$2292,7,0)</f>
        <v>5.5007000000000001</v>
      </c>
      <c r="I17" s="61">
        <f t="shared" si="2"/>
        <v>14</v>
      </c>
      <c r="J17" s="60">
        <f>VLOOKUP($A17,'Return Data'!$B$7:$R$2292,8,0)</f>
        <v>6.1182999999999996</v>
      </c>
      <c r="K17" s="61">
        <f t="shared" si="3"/>
        <v>5</v>
      </c>
      <c r="L17" s="60">
        <f>VLOOKUP($A17,'Return Data'!$B$7:$R$2292,9,0)</f>
        <v>7.0597000000000003</v>
      </c>
      <c r="M17" s="61">
        <f t="shared" si="4"/>
        <v>6</v>
      </c>
      <c r="N17" s="60">
        <f>VLOOKUP($A17,'Return Data'!$B$7:$R$2292,10,0)</f>
        <v>6.8810000000000002</v>
      </c>
      <c r="O17" s="61">
        <f t="shared" si="5"/>
        <v>9</v>
      </c>
      <c r="P17" s="60">
        <f>VLOOKUP($A17,'Return Data'!$B$7:$R$2292,11,0)</f>
        <v>5.7236000000000002</v>
      </c>
      <c r="Q17" s="61">
        <f t="shared" si="6"/>
        <v>13</v>
      </c>
      <c r="R17" s="60">
        <f>VLOOKUP($A17,'Return Data'!$B$7:$R$2292,12,0)</f>
        <v>4.6833999999999998</v>
      </c>
      <c r="S17" s="61">
        <f t="shared" si="7"/>
        <v>17</v>
      </c>
      <c r="T17" s="60">
        <f>VLOOKUP($A17,'Return Data'!$B$7:$R$2292,13,0)</f>
        <v>4.3724999999999996</v>
      </c>
      <c r="U17" s="61">
        <f t="shared" si="8"/>
        <v>16</v>
      </c>
      <c r="V17" s="60">
        <f>VLOOKUP($A17,'Return Data'!$B$7:$R$2292,17,0)</f>
        <v>4.1784999999999997</v>
      </c>
      <c r="W17" s="61">
        <f t="shared" si="9"/>
        <v>13</v>
      </c>
      <c r="X17" s="60">
        <f>VLOOKUP($A17,'Return Data'!$B$7:$R$2292,14,0)</f>
        <v>4.758</v>
      </c>
      <c r="Y17" s="61">
        <f t="shared" si="10"/>
        <v>11</v>
      </c>
      <c r="Z17" s="60">
        <f>VLOOKUP($A17,'Return Data'!$B$7:$R$2292,16,0)</f>
        <v>7.4856999999999996</v>
      </c>
      <c r="AA17" s="62">
        <f t="shared" si="11"/>
        <v>2</v>
      </c>
    </row>
    <row r="18" spans="1:27" x14ac:dyDescent="0.3">
      <c r="A18" s="108" t="s">
        <v>1120</v>
      </c>
      <c r="B18" s="59">
        <f>VLOOKUP($A18,'Return Data'!$B$7:$R$2292,3,0)</f>
        <v>44942</v>
      </c>
      <c r="C18" s="60">
        <f>VLOOKUP($A18,'Return Data'!$B$7:$R$2292,4,0)</f>
        <v>3770.6289000000002</v>
      </c>
      <c r="D18" s="60">
        <f>VLOOKUP($A18,'Return Data'!$B$7:$R$2292,5,0)</f>
        <v>5.9196999999999997</v>
      </c>
      <c r="E18" s="61">
        <f t="shared" si="0"/>
        <v>13</v>
      </c>
      <c r="F18" s="60">
        <f>VLOOKUP($A18,'Return Data'!$B$7:$R$2292,6,0)</f>
        <v>5.9196999999999997</v>
      </c>
      <c r="G18" s="61">
        <f t="shared" si="1"/>
        <v>13</v>
      </c>
      <c r="H18" s="60">
        <f>VLOOKUP($A18,'Return Data'!$B$7:$R$2292,7,0)</f>
        <v>5.5458999999999996</v>
      </c>
      <c r="I18" s="61">
        <f t="shared" si="2"/>
        <v>10</v>
      </c>
      <c r="J18" s="60">
        <f>VLOOKUP($A18,'Return Data'!$B$7:$R$2292,8,0)</f>
        <v>5.9093999999999998</v>
      </c>
      <c r="K18" s="61">
        <f t="shared" si="3"/>
        <v>12</v>
      </c>
      <c r="L18" s="60">
        <f>VLOOKUP($A18,'Return Data'!$B$7:$R$2292,9,0)</f>
        <v>6.9513999999999996</v>
      </c>
      <c r="M18" s="61">
        <f t="shared" si="4"/>
        <v>10</v>
      </c>
      <c r="N18" s="60">
        <f>VLOOKUP($A18,'Return Data'!$B$7:$R$2292,10,0)</f>
        <v>6.8719000000000001</v>
      </c>
      <c r="O18" s="61">
        <f t="shared" si="5"/>
        <v>10</v>
      </c>
      <c r="P18" s="60">
        <f>VLOOKUP($A18,'Return Data'!$B$7:$R$2292,11,0)</f>
        <v>5.8602999999999996</v>
      </c>
      <c r="Q18" s="61">
        <f t="shared" si="6"/>
        <v>10</v>
      </c>
      <c r="R18" s="60">
        <f>VLOOKUP($A18,'Return Data'!$B$7:$R$2292,12,0)</f>
        <v>5.3143000000000002</v>
      </c>
      <c r="S18" s="61">
        <f t="shared" si="7"/>
        <v>7</v>
      </c>
      <c r="T18" s="60">
        <f>VLOOKUP($A18,'Return Data'!$B$7:$R$2292,13,0)</f>
        <v>5.0396000000000001</v>
      </c>
      <c r="U18" s="61">
        <f t="shared" si="8"/>
        <v>6</v>
      </c>
      <c r="V18" s="60">
        <f>VLOOKUP($A18,'Return Data'!$B$7:$R$2292,17,0)</f>
        <v>4.4588000000000001</v>
      </c>
      <c r="W18" s="61">
        <f t="shared" si="9"/>
        <v>8</v>
      </c>
      <c r="X18" s="60">
        <f>VLOOKUP($A18,'Return Data'!$B$7:$R$2292,14,0)</f>
        <v>4.8262</v>
      </c>
      <c r="Y18" s="61">
        <f t="shared" si="10"/>
        <v>10</v>
      </c>
      <c r="Z18" s="60">
        <f>VLOOKUP($A18,'Return Data'!$B$7:$R$2292,16,0)</f>
        <v>7.1616999999999997</v>
      </c>
      <c r="AA18" s="62">
        <f t="shared" si="11"/>
        <v>10</v>
      </c>
    </row>
    <row r="19" spans="1:27" x14ac:dyDescent="0.3">
      <c r="A19" s="58" t="s">
        <v>1122</v>
      </c>
      <c r="B19" s="59">
        <f>VLOOKUP($A19,'Return Data'!$B$7:$R$2292,3,0)</f>
        <v>44942</v>
      </c>
      <c r="C19" s="60">
        <f>VLOOKUP($A19,'Return Data'!$B$7:$R$2292,4,0)</f>
        <v>3493.3081000000002</v>
      </c>
      <c r="D19" s="60">
        <f>VLOOKUP($A19,'Return Data'!$B$7:$R$2292,5,0)</f>
        <v>6.3125</v>
      </c>
      <c r="E19" s="61">
        <f t="shared" si="0"/>
        <v>4</v>
      </c>
      <c r="F19" s="60">
        <f>VLOOKUP($A19,'Return Data'!$B$7:$R$2292,6,0)</f>
        <v>6.3125</v>
      </c>
      <c r="G19" s="61">
        <f t="shared" si="1"/>
        <v>4</v>
      </c>
      <c r="H19" s="60">
        <f>VLOOKUP($A19,'Return Data'!$B$7:$R$2292,7,0)</f>
        <v>5.6417000000000002</v>
      </c>
      <c r="I19" s="61">
        <f t="shared" si="2"/>
        <v>7</v>
      </c>
      <c r="J19" s="60">
        <f>VLOOKUP($A19,'Return Data'!$B$7:$R$2292,8,0)</f>
        <v>6.0819000000000001</v>
      </c>
      <c r="K19" s="61">
        <f t="shared" si="3"/>
        <v>7</v>
      </c>
      <c r="L19" s="60">
        <f>VLOOKUP($A19,'Return Data'!$B$7:$R$2292,9,0)</f>
        <v>7.1336000000000004</v>
      </c>
      <c r="M19" s="61">
        <f t="shared" si="4"/>
        <v>2</v>
      </c>
      <c r="N19" s="60">
        <f>VLOOKUP($A19,'Return Data'!$B$7:$R$2292,10,0)</f>
        <v>7.0298999999999996</v>
      </c>
      <c r="O19" s="61">
        <f t="shared" si="5"/>
        <v>3</v>
      </c>
      <c r="P19" s="60">
        <f>VLOOKUP($A19,'Return Data'!$B$7:$R$2292,11,0)</f>
        <v>6.0555000000000003</v>
      </c>
      <c r="Q19" s="61">
        <f t="shared" si="6"/>
        <v>2</v>
      </c>
      <c r="R19" s="60">
        <f>VLOOKUP($A19,'Return Data'!$B$7:$R$2292,12,0)</f>
        <v>5.4778000000000002</v>
      </c>
      <c r="S19" s="61">
        <f t="shared" si="7"/>
        <v>1</v>
      </c>
      <c r="T19" s="60">
        <f>VLOOKUP($A19,'Return Data'!$B$7:$R$2292,13,0)</f>
        <v>5.2004999999999999</v>
      </c>
      <c r="U19" s="61">
        <f t="shared" si="8"/>
        <v>1</v>
      </c>
      <c r="V19" s="60">
        <f>VLOOKUP($A19,'Return Data'!$B$7:$R$2292,17,0)</f>
        <v>4.5948000000000002</v>
      </c>
      <c r="W19" s="61">
        <f t="shared" si="9"/>
        <v>2</v>
      </c>
      <c r="X19" s="60">
        <f>VLOOKUP($A19,'Return Data'!$B$7:$R$2292,14,0)</f>
        <v>5.0342000000000002</v>
      </c>
      <c r="Y19" s="61">
        <f t="shared" si="10"/>
        <v>5</v>
      </c>
      <c r="Z19" s="60">
        <f>VLOOKUP($A19,'Return Data'!$B$7:$R$2292,16,0)</f>
        <v>7.2438000000000002</v>
      </c>
      <c r="AA19" s="62">
        <f t="shared" si="11"/>
        <v>7</v>
      </c>
    </row>
    <row r="20" spans="1:27" x14ac:dyDescent="0.3">
      <c r="A20" s="58" t="s">
        <v>1123</v>
      </c>
      <c r="B20" s="59">
        <f>VLOOKUP($A20,'Return Data'!$B$7:$R$2292,3,0)</f>
        <v>44942</v>
      </c>
      <c r="C20" s="60">
        <f>VLOOKUP($A20,'Return Data'!$B$7:$R$2292,4,0)</f>
        <v>1140.3242</v>
      </c>
      <c r="D20" s="60">
        <f>VLOOKUP($A20,'Return Data'!$B$7:$R$2292,5,0)</f>
        <v>6.2618999999999998</v>
      </c>
      <c r="E20" s="61">
        <f t="shared" si="0"/>
        <v>6</v>
      </c>
      <c r="F20" s="60">
        <f>VLOOKUP($A20,'Return Data'!$B$7:$R$2292,6,0)</f>
        <v>6.2618999999999998</v>
      </c>
      <c r="G20" s="61">
        <f t="shared" si="1"/>
        <v>6</v>
      </c>
      <c r="H20" s="60">
        <f>VLOOKUP($A20,'Return Data'!$B$7:$R$2292,7,0)</f>
        <v>5.4755000000000003</v>
      </c>
      <c r="I20" s="61">
        <f t="shared" si="2"/>
        <v>15</v>
      </c>
      <c r="J20" s="60">
        <f>VLOOKUP($A20,'Return Data'!$B$7:$R$2292,8,0)</f>
        <v>6.2647000000000004</v>
      </c>
      <c r="K20" s="61">
        <f t="shared" si="3"/>
        <v>3</v>
      </c>
      <c r="L20" s="60">
        <f>VLOOKUP($A20,'Return Data'!$B$7:$R$2292,9,0)</f>
        <v>7.0948000000000002</v>
      </c>
      <c r="M20" s="61">
        <f t="shared" si="4"/>
        <v>5</v>
      </c>
      <c r="N20" s="60">
        <f>VLOOKUP($A20,'Return Data'!$B$7:$R$2292,10,0)</f>
        <v>6.8587999999999996</v>
      </c>
      <c r="O20" s="61">
        <f t="shared" si="5"/>
        <v>11</v>
      </c>
      <c r="P20" s="60">
        <f>VLOOKUP($A20,'Return Data'!$B$7:$R$2292,11,0)</f>
        <v>5.9200999999999997</v>
      </c>
      <c r="Q20" s="61">
        <f t="shared" si="6"/>
        <v>8</v>
      </c>
      <c r="R20" s="60">
        <f>VLOOKUP($A20,'Return Data'!$B$7:$R$2292,12,0)</f>
        <v>5.3905000000000003</v>
      </c>
      <c r="S20" s="61">
        <f t="shared" si="7"/>
        <v>3</v>
      </c>
      <c r="T20" s="60">
        <f>VLOOKUP($A20,'Return Data'!$B$7:$R$2292,13,0)</f>
        <v>5.0796000000000001</v>
      </c>
      <c r="U20" s="61">
        <f t="shared" si="8"/>
        <v>4</v>
      </c>
      <c r="V20" s="60">
        <f>VLOOKUP($A20,'Return Data'!$B$7:$R$2292,17,0)</f>
        <v>4.4663000000000004</v>
      </c>
      <c r="W20" s="61">
        <f t="shared" si="9"/>
        <v>7</v>
      </c>
      <c r="X20" s="60"/>
      <c r="Y20" s="61"/>
      <c r="Z20" s="60">
        <f>VLOOKUP($A20,'Return Data'!$B$7:$R$2292,16,0)</f>
        <v>4.6886999999999999</v>
      </c>
      <c r="AA20" s="62">
        <f t="shared" si="11"/>
        <v>16</v>
      </c>
    </row>
    <row r="21" spans="1:27" x14ac:dyDescent="0.3">
      <c r="A21" s="58" t="s">
        <v>1127</v>
      </c>
      <c r="B21" s="59">
        <f>VLOOKUP($A21,'Return Data'!$B$7:$R$2292,3,0)</f>
        <v>44942</v>
      </c>
      <c r="C21" s="60">
        <f>VLOOKUP($A21,'Return Data'!$B$7:$R$2292,4,0)</f>
        <v>36.995100000000001</v>
      </c>
      <c r="D21" s="60">
        <f>VLOOKUP($A21,'Return Data'!$B$7:$R$2292,5,0)</f>
        <v>6.1859000000000002</v>
      </c>
      <c r="E21" s="61">
        <f t="shared" si="0"/>
        <v>8</v>
      </c>
      <c r="F21" s="60">
        <f>VLOOKUP($A21,'Return Data'!$B$7:$R$2292,6,0)</f>
        <v>6.1859000000000002</v>
      </c>
      <c r="G21" s="61">
        <f t="shared" si="1"/>
        <v>8</v>
      </c>
      <c r="H21" s="60">
        <f>VLOOKUP($A21,'Return Data'!$B$7:$R$2292,7,0)</f>
        <v>5.4744000000000002</v>
      </c>
      <c r="I21" s="61">
        <f t="shared" si="2"/>
        <v>16</v>
      </c>
      <c r="J21" s="60">
        <f>VLOOKUP($A21,'Return Data'!$B$7:$R$2292,8,0)</f>
        <v>5.7633000000000001</v>
      </c>
      <c r="K21" s="61">
        <f t="shared" si="3"/>
        <v>14</v>
      </c>
      <c r="L21" s="60">
        <f>VLOOKUP($A21,'Return Data'!$B$7:$R$2292,9,0)</f>
        <v>6.8922999999999996</v>
      </c>
      <c r="M21" s="61">
        <f t="shared" si="4"/>
        <v>12</v>
      </c>
      <c r="N21" s="60">
        <f>VLOOKUP($A21,'Return Data'!$B$7:$R$2292,10,0)</f>
        <v>6.9009</v>
      </c>
      <c r="O21" s="61">
        <f t="shared" si="5"/>
        <v>8</v>
      </c>
      <c r="P21" s="60">
        <f>VLOOKUP($A21,'Return Data'!$B$7:$R$2292,11,0)</f>
        <v>5.8848000000000003</v>
      </c>
      <c r="Q21" s="61">
        <f t="shared" si="6"/>
        <v>9</v>
      </c>
      <c r="R21" s="60">
        <f>VLOOKUP($A21,'Return Data'!$B$7:$R$2292,12,0)</f>
        <v>5.1935000000000002</v>
      </c>
      <c r="S21" s="61">
        <f t="shared" si="7"/>
        <v>11</v>
      </c>
      <c r="T21" s="60">
        <f>VLOOKUP($A21,'Return Data'!$B$7:$R$2292,13,0)</f>
        <v>4.9410999999999996</v>
      </c>
      <c r="U21" s="61">
        <f t="shared" si="8"/>
        <v>10</v>
      </c>
      <c r="V21" s="60">
        <f>VLOOKUP($A21,'Return Data'!$B$7:$R$2292,17,0)</f>
        <v>4.4470000000000001</v>
      </c>
      <c r="W21" s="61">
        <f t="shared" si="9"/>
        <v>9</v>
      </c>
      <c r="X21" s="60">
        <f>VLOOKUP($A21,'Return Data'!$B$7:$R$2292,14,0)</f>
        <v>4.9885999999999999</v>
      </c>
      <c r="Y21" s="61">
        <f t="shared" si="10"/>
        <v>8</v>
      </c>
      <c r="Z21" s="60">
        <f>VLOOKUP($A21,'Return Data'!$B$7:$R$2292,16,0)</f>
        <v>7.5145999999999997</v>
      </c>
      <c r="AA21" s="62">
        <f t="shared" si="11"/>
        <v>1</v>
      </c>
    </row>
    <row r="22" spans="1:27" x14ac:dyDescent="0.3">
      <c r="A22" s="58" t="s">
        <v>1129</v>
      </c>
      <c r="B22" s="59">
        <f>VLOOKUP($A22,'Return Data'!$B$7:$R$2292,3,0)</f>
        <v>44942</v>
      </c>
      <c r="C22" s="60">
        <f>VLOOKUP($A22,'Return Data'!$B$7:$R$2292,4,0)</f>
        <v>12.6173</v>
      </c>
      <c r="D22" s="60">
        <f>VLOOKUP($A22,'Return Data'!$B$7:$R$2292,5,0)</f>
        <v>5.8849999999999998</v>
      </c>
      <c r="E22" s="61">
        <f t="shared" si="0"/>
        <v>14</v>
      </c>
      <c r="F22" s="60">
        <f>VLOOKUP($A22,'Return Data'!$B$7:$R$2292,6,0)</f>
        <v>5.8849999999999998</v>
      </c>
      <c r="G22" s="61">
        <f t="shared" si="1"/>
        <v>14</v>
      </c>
      <c r="H22" s="60">
        <f>VLOOKUP($A22,'Return Data'!$B$7:$R$2292,7,0)</f>
        <v>6.3720999999999997</v>
      </c>
      <c r="I22" s="61">
        <f t="shared" si="2"/>
        <v>1</v>
      </c>
      <c r="J22" s="60">
        <f>VLOOKUP($A22,'Return Data'!$B$7:$R$2292,8,0)</f>
        <v>6.3383000000000003</v>
      </c>
      <c r="K22" s="61">
        <f t="shared" si="3"/>
        <v>1</v>
      </c>
      <c r="L22" s="60">
        <f>VLOOKUP($A22,'Return Data'!$B$7:$R$2292,9,0)</f>
        <v>6.5121000000000002</v>
      </c>
      <c r="M22" s="61">
        <f t="shared" si="4"/>
        <v>17</v>
      </c>
      <c r="N22" s="60">
        <f>VLOOKUP($A22,'Return Data'!$B$7:$R$2292,10,0)</f>
        <v>6.3558000000000003</v>
      </c>
      <c r="O22" s="61">
        <f t="shared" si="5"/>
        <v>16</v>
      </c>
      <c r="P22" s="60">
        <f>VLOOKUP($A22,'Return Data'!$B$7:$R$2292,11,0)</f>
        <v>5.8045999999999998</v>
      </c>
      <c r="Q22" s="61">
        <f t="shared" si="6"/>
        <v>11</v>
      </c>
      <c r="R22" s="60">
        <f>VLOOKUP($A22,'Return Data'!$B$7:$R$2292,12,0)</f>
        <v>5.2092999999999998</v>
      </c>
      <c r="S22" s="61">
        <f t="shared" si="7"/>
        <v>10</v>
      </c>
      <c r="T22" s="60">
        <f>VLOOKUP($A22,'Return Data'!$B$7:$R$2292,13,0)</f>
        <v>4.8423999999999996</v>
      </c>
      <c r="U22" s="61">
        <f t="shared" si="8"/>
        <v>11</v>
      </c>
      <c r="V22" s="60">
        <f>VLOOKUP($A22,'Return Data'!$B$7:$R$2292,17,0)</f>
        <v>4.1680000000000001</v>
      </c>
      <c r="W22" s="61">
        <f t="shared" si="9"/>
        <v>14</v>
      </c>
      <c r="X22" s="60">
        <f>VLOOKUP($A22,'Return Data'!$B$7:$R$2292,14,0)</f>
        <v>4.4737999999999998</v>
      </c>
      <c r="Y22" s="61">
        <f t="shared" si="10"/>
        <v>15</v>
      </c>
      <c r="Z22" s="60">
        <f>VLOOKUP($A22,'Return Data'!$B$7:$R$2292,16,0)</f>
        <v>5.5427</v>
      </c>
      <c r="AA22" s="62">
        <f t="shared" si="11"/>
        <v>14</v>
      </c>
    </row>
    <row r="23" spans="1:27" x14ac:dyDescent="0.3">
      <c r="A23" s="58" t="s">
        <v>1131</v>
      </c>
      <c r="B23" s="59">
        <f>VLOOKUP($A23,'Return Data'!$B$7:$R$2292,3,0)</f>
        <v>44942</v>
      </c>
      <c r="C23" s="60">
        <f>VLOOKUP($A23,'Return Data'!$B$7:$R$2292,4,0)</f>
        <v>3985.6133</v>
      </c>
      <c r="D23" s="60">
        <f>VLOOKUP($A23,'Return Data'!$B$7:$R$2292,5,0)</f>
        <v>6.4607000000000001</v>
      </c>
      <c r="E23" s="61">
        <f t="shared" si="0"/>
        <v>2</v>
      </c>
      <c r="F23" s="60">
        <f>VLOOKUP($A23,'Return Data'!$B$7:$R$2292,6,0)</f>
        <v>6.4607000000000001</v>
      </c>
      <c r="G23" s="61">
        <f t="shared" si="1"/>
        <v>2</v>
      </c>
      <c r="H23" s="60">
        <f>VLOOKUP($A23,'Return Data'!$B$7:$R$2292,7,0)</f>
        <v>6.0217000000000001</v>
      </c>
      <c r="I23" s="61">
        <f t="shared" si="2"/>
        <v>2</v>
      </c>
      <c r="J23" s="60">
        <f>VLOOKUP($A23,'Return Data'!$B$7:$R$2292,8,0)</f>
        <v>6.2427999999999999</v>
      </c>
      <c r="K23" s="61">
        <f t="shared" si="3"/>
        <v>4</v>
      </c>
      <c r="L23" s="60">
        <f>VLOOKUP($A23,'Return Data'!$B$7:$R$2292,9,0)</f>
        <v>7.1963999999999997</v>
      </c>
      <c r="M23" s="61">
        <f t="shared" si="4"/>
        <v>1</v>
      </c>
      <c r="N23" s="60">
        <f>VLOOKUP($A23,'Return Data'!$B$7:$R$2292,10,0)</f>
        <v>7.1651999999999996</v>
      </c>
      <c r="O23" s="61">
        <f t="shared" si="5"/>
        <v>1</v>
      </c>
      <c r="P23" s="60">
        <f>VLOOKUP($A23,'Return Data'!$B$7:$R$2292,11,0)</f>
        <v>6.1078000000000001</v>
      </c>
      <c r="Q23" s="61">
        <f t="shared" si="6"/>
        <v>1</v>
      </c>
      <c r="R23" s="60">
        <f>VLOOKUP($A23,'Return Data'!$B$7:$R$2292,12,0)</f>
        <v>5.4371999999999998</v>
      </c>
      <c r="S23" s="61">
        <f t="shared" si="7"/>
        <v>2</v>
      </c>
      <c r="T23" s="60">
        <f>VLOOKUP($A23,'Return Data'!$B$7:$R$2292,13,0)</f>
        <v>5.1603000000000003</v>
      </c>
      <c r="U23" s="61">
        <f t="shared" si="8"/>
        <v>2</v>
      </c>
      <c r="V23" s="60">
        <f>VLOOKUP($A23,'Return Data'!$B$7:$R$2292,17,0)</f>
        <v>4.6893000000000002</v>
      </c>
      <c r="W23" s="61">
        <f t="shared" si="9"/>
        <v>1</v>
      </c>
      <c r="X23" s="60">
        <f>VLOOKUP($A23,'Return Data'!$B$7:$R$2292,14,0)</f>
        <v>5.2530000000000001</v>
      </c>
      <c r="Y23" s="61">
        <f t="shared" si="10"/>
        <v>1</v>
      </c>
      <c r="Z23" s="60">
        <f>VLOOKUP($A23,'Return Data'!$B$7:$R$2292,16,0)</f>
        <v>6.4795999999999996</v>
      </c>
      <c r="AA23" s="62">
        <f t="shared" si="11"/>
        <v>13</v>
      </c>
    </row>
    <row r="24" spans="1:27" x14ac:dyDescent="0.3">
      <c r="A24" s="58" t="s">
        <v>1133</v>
      </c>
      <c r="B24" s="59">
        <f>VLOOKUP($A24,'Return Data'!$B$7:$R$2292,3,0)</f>
        <v>44942</v>
      </c>
      <c r="C24" s="60">
        <f>VLOOKUP($A24,'Return Data'!$B$7:$R$2292,4,0)</f>
        <v>2594.297</v>
      </c>
      <c r="D24" s="60">
        <f>VLOOKUP($A24,'Return Data'!$B$7:$R$2292,5,0)</f>
        <v>6.4988000000000001</v>
      </c>
      <c r="E24" s="61">
        <f t="shared" si="0"/>
        <v>1</v>
      </c>
      <c r="F24" s="60">
        <f>VLOOKUP($A24,'Return Data'!$B$7:$R$2292,6,0)</f>
        <v>6.4988000000000001</v>
      </c>
      <c r="G24" s="61">
        <f t="shared" si="1"/>
        <v>1</v>
      </c>
      <c r="H24" s="60">
        <f>VLOOKUP($A24,'Return Data'!$B$7:$R$2292,7,0)</f>
        <v>5.6170999999999998</v>
      </c>
      <c r="I24" s="61">
        <f t="shared" si="2"/>
        <v>8</v>
      </c>
      <c r="J24" s="60">
        <f>VLOOKUP($A24,'Return Data'!$B$7:$R$2292,8,0)</f>
        <v>5.9180000000000001</v>
      </c>
      <c r="K24" s="61">
        <f t="shared" si="3"/>
        <v>11</v>
      </c>
      <c r="L24" s="60">
        <f>VLOOKUP($A24,'Return Data'!$B$7:$R$2292,9,0)</f>
        <v>7.0540000000000003</v>
      </c>
      <c r="M24" s="61">
        <f t="shared" si="4"/>
        <v>7</v>
      </c>
      <c r="N24" s="60">
        <f>VLOOKUP($A24,'Return Data'!$B$7:$R$2292,10,0)</f>
        <v>6.9169999999999998</v>
      </c>
      <c r="O24" s="61">
        <f t="shared" si="5"/>
        <v>7</v>
      </c>
      <c r="P24" s="60">
        <f>VLOOKUP($A24,'Return Data'!$B$7:$R$2292,11,0)</f>
        <v>5.9659000000000004</v>
      </c>
      <c r="Q24" s="61">
        <f t="shared" si="6"/>
        <v>4</v>
      </c>
      <c r="R24" s="60">
        <f>VLOOKUP($A24,'Return Data'!$B$7:$R$2292,12,0)</f>
        <v>5.3730000000000002</v>
      </c>
      <c r="S24" s="61">
        <f t="shared" si="7"/>
        <v>4</v>
      </c>
      <c r="T24" s="60">
        <f>VLOOKUP($A24,'Return Data'!$B$7:$R$2292,13,0)</f>
        <v>5.0820999999999996</v>
      </c>
      <c r="U24" s="61">
        <f t="shared" si="8"/>
        <v>3</v>
      </c>
      <c r="V24" s="60">
        <f>VLOOKUP($A24,'Return Data'!$B$7:$R$2292,17,0)</f>
        <v>4.5126999999999997</v>
      </c>
      <c r="W24" s="61">
        <f t="shared" si="9"/>
        <v>6</v>
      </c>
      <c r="X24" s="60">
        <f>VLOOKUP($A24,'Return Data'!$B$7:$R$2292,14,0)</f>
        <v>4.9981999999999998</v>
      </c>
      <c r="Y24" s="61">
        <f t="shared" si="10"/>
        <v>7</v>
      </c>
      <c r="Z24" s="60">
        <f>VLOOKUP($A24,'Return Data'!$B$7:$R$2292,16,0)</f>
        <v>7.2302</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6.0921764705882362</v>
      </c>
      <c r="E26" s="69"/>
      <c r="F26" s="70">
        <f>AVERAGE(F8:F24)</f>
        <v>6.0921764705882362</v>
      </c>
      <c r="G26" s="69"/>
      <c r="H26" s="70">
        <f>AVERAGE(H8:H24)</f>
        <v>5.6632294117647053</v>
      </c>
      <c r="I26" s="69"/>
      <c r="J26" s="70">
        <f>AVERAGE(J8:J24)</f>
        <v>5.9762588235294132</v>
      </c>
      <c r="K26" s="69"/>
      <c r="L26" s="70">
        <f>AVERAGE(L8:L24)</f>
        <v>6.9282294117647076</v>
      </c>
      <c r="M26" s="69"/>
      <c r="N26" s="70">
        <f>AVERAGE(N8:N24)</f>
        <v>6.8361529411764694</v>
      </c>
      <c r="O26" s="69"/>
      <c r="P26" s="70">
        <f>AVERAGE(P8:P24)</f>
        <v>5.8502294117647065</v>
      </c>
      <c r="Q26" s="69"/>
      <c r="R26" s="70">
        <f>AVERAGE(R8:R24)</f>
        <v>5.1599235294117651</v>
      </c>
      <c r="S26" s="69"/>
      <c r="T26" s="70">
        <f>AVERAGE(T8:T24)</f>
        <v>4.8708647058823527</v>
      </c>
      <c r="U26" s="69"/>
      <c r="V26" s="70">
        <f>AVERAGE(V8:V24)</f>
        <v>4.3635352941176473</v>
      </c>
      <c r="W26" s="69"/>
      <c r="X26" s="70">
        <f>AVERAGE(X8:X24)</f>
        <v>4.8535499999999994</v>
      </c>
      <c r="Y26" s="69"/>
      <c r="Z26" s="70">
        <f>AVERAGE(Z8:Z24)</f>
        <v>6.7017823529411764</v>
      </c>
      <c r="AA26" s="71"/>
    </row>
    <row r="27" spans="1:27" x14ac:dyDescent="0.3">
      <c r="A27" s="68" t="s">
        <v>28</v>
      </c>
      <c r="B27" s="69"/>
      <c r="C27" s="69"/>
      <c r="D27" s="70">
        <f>MIN(D8:D24)</f>
        <v>5.2218999999999998</v>
      </c>
      <c r="E27" s="69"/>
      <c r="F27" s="70">
        <f>MIN(F8:F24)</f>
        <v>5.2218999999999998</v>
      </c>
      <c r="G27" s="69"/>
      <c r="H27" s="70">
        <f>MIN(H8:H24)</f>
        <v>5.2927999999999997</v>
      </c>
      <c r="I27" s="69"/>
      <c r="J27" s="70">
        <f>MIN(J8:J24)</f>
        <v>5.3752000000000004</v>
      </c>
      <c r="K27" s="69"/>
      <c r="L27" s="70">
        <f>MIN(L8:L24)</f>
        <v>6.5121000000000002</v>
      </c>
      <c r="M27" s="69"/>
      <c r="N27" s="70">
        <f>MIN(N8:N24)</f>
        <v>6.2821999999999996</v>
      </c>
      <c r="O27" s="69"/>
      <c r="P27" s="70">
        <f>MIN(P8:P24)</f>
        <v>5.4482999999999997</v>
      </c>
      <c r="Q27" s="69"/>
      <c r="R27" s="70">
        <f>MIN(R8:R24)</f>
        <v>4.6833999999999998</v>
      </c>
      <c r="S27" s="69"/>
      <c r="T27" s="70">
        <f>MIN(T8:T24)</f>
        <v>4.3491999999999997</v>
      </c>
      <c r="U27" s="69"/>
      <c r="V27" s="70">
        <f>MIN(V8:V24)</f>
        <v>3.8898000000000001</v>
      </c>
      <c r="W27" s="69"/>
      <c r="X27" s="70">
        <f>MIN(X8:X24)</f>
        <v>3.9708999999999999</v>
      </c>
      <c r="Y27" s="69"/>
      <c r="Z27" s="70">
        <f>MIN(Z8:Z24)</f>
        <v>4.4922000000000004</v>
      </c>
      <c r="AA27" s="71"/>
    </row>
    <row r="28" spans="1:27" ht="15" thickBot="1" x14ac:dyDescent="0.35">
      <c r="A28" s="72" t="s">
        <v>29</v>
      </c>
      <c r="B28" s="73"/>
      <c r="C28" s="73"/>
      <c r="D28" s="74">
        <f>MAX(D8:D24)</f>
        <v>6.4988000000000001</v>
      </c>
      <c r="E28" s="73"/>
      <c r="F28" s="74">
        <f>MAX(F8:F24)</f>
        <v>6.4988000000000001</v>
      </c>
      <c r="G28" s="73"/>
      <c r="H28" s="74">
        <f>MAX(H8:H24)</f>
        <v>6.3720999999999997</v>
      </c>
      <c r="I28" s="73"/>
      <c r="J28" s="74">
        <f>MAX(J8:J24)</f>
        <v>6.3383000000000003</v>
      </c>
      <c r="K28" s="73"/>
      <c r="L28" s="74">
        <f>MAX(L8:L24)</f>
        <v>7.1963999999999997</v>
      </c>
      <c r="M28" s="73"/>
      <c r="N28" s="74">
        <f>MAX(N8:N24)</f>
        <v>7.1651999999999996</v>
      </c>
      <c r="O28" s="73"/>
      <c r="P28" s="74">
        <f>MAX(P8:P24)</f>
        <v>6.1078000000000001</v>
      </c>
      <c r="Q28" s="73"/>
      <c r="R28" s="74">
        <f>MAX(R8:R24)</f>
        <v>5.4778000000000002</v>
      </c>
      <c r="S28" s="73"/>
      <c r="T28" s="74">
        <f>MAX(T8:T24)</f>
        <v>5.2004999999999999</v>
      </c>
      <c r="U28" s="73"/>
      <c r="V28" s="74">
        <f>MAX(V8:V24)</f>
        <v>4.6893000000000002</v>
      </c>
      <c r="W28" s="73"/>
      <c r="X28" s="74">
        <f>MAX(X8:X24)</f>
        <v>5.2530000000000001</v>
      </c>
      <c r="Y28" s="73"/>
      <c r="Z28" s="74">
        <f>MAX(Z8:Z24)</f>
        <v>7.5145999999999997</v>
      </c>
      <c r="AA28" s="75"/>
    </row>
    <row r="29" spans="1:27" x14ac:dyDescent="0.3">
      <c r="A29" s="99" t="s">
        <v>429</v>
      </c>
    </row>
    <row r="30" spans="1:27" x14ac:dyDescent="0.3">
      <c r="A30" s="14" t="s">
        <v>340</v>
      </c>
    </row>
  </sheetData>
  <sheetProtection algorithmName="SHA-512" hashValue="XDNG6qWWVPPXrmH1E4mdjuO5s2InaWHZhhBUZrA43wcv4nPxvFPjr9zByLWNm2W34pRtar3mJVAX8gxUk2zkzQ==" saltValue="AiXVsnKysWCythkRCBWc1w=="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1457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1099</v>
      </c>
      <c r="B8" s="59">
        <f>VLOOKUP($A8,'Return Data'!$B$7:$R$2292,3,0)</f>
        <v>44942</v>
      </c>
      <c r="C8" s="60">
        <f>VLOOKUP($A8,'Return Data'!$B$7:$R$2292,4,0)</f>
        <v>308.2824</v>
      </c>
      <c r="D8" s="60">
        <f>VLOOKUP($A8,'Return Data'!$B$7:$R$2292,5,0)</f>
        <v>5.9267000000000003</v>
      </c>
      <c r="E8" s="61">
        <f t="shared" ref="E8:E24" si="0">RANK(D8,D$8:D$24,0)</f>
        <v>7</v>
      </c>
      <c r="F8" s="60">
        <f>VLOOKUP($A8,'Return Data'!$B$7:$R$2292,6,0)</f>
        <v>5.9267000000000003</v>
      </c>
      <c r="G8" s="61">
        <f t="shared" ref="G8:G24" si="1">RANK(F8,F$8:F$24,0)</f>
        <v>7</v>
      </c>
      <c r="H8" s="60">
        <f>VLOOKUP($A8,'Return Data'!$B$7:$R$2292,7,0)</f>
        <v>5.8502999999999998</v>
      </c>
      <c r="I8" s="61">
        <f t="shared" ref="I8:I24" si="2">RANK(H8,H$8:H$24,0)</f>
        <v>2</v>
      </c>
      <c r="J8" s="60">
        <f>VLOOKUP($A8,'Return Data'!$B$7:$R$2292,8,0)</f>
        <v>6.1798000000000002</v>
      </c>
      <c r="K8" s="61">
        <f t="shared" ref="K8:K24" si="3">RANK(J8,J$8:J$24,0)</f>
        <v>2</v>
      </c>
      <c r="L8" s="60">
        <f>VLOOKUP($A8,'Return Data'!$B$7:$R$2292,9,0)</f>
        <v>6.9889000000000001</v>
      </c>
      <c r="M8" s="61">
        <f t="shared" ref="M8:M24" si="4">RANK(L8,L$8:L$24,0)</f>
        <v>2</v>
      </c>
      <c r="N8" s="60">
        <f>VLOOKUP($A8,'Return Data'!$B$7:$R$2292,10,0)</f>
        <v>6.9564000000000004</v>
      </c>
      <c r="O8" s="61">
        <f t="shared" ref="O8:O24" si="5">RANK(N8,N$8:N$24,0)</f>
        <v>1</v>
      </c>
      <c r="P8" s="60">
        <f>VLOOKUP($A8,'Return Data'!$B$7:$R$2292,11,0)</f>
        <v>5.9065000000000003</v>
      </c>
      <c r="Q8" s="61">
        <f t="shared" ref="Q8:Q24" si="6">RANK(P8,P$8:P$24,0)</f>
        <v>2</v>
      </c>
      <c r="R8" s="60">
        <f>VLOOKUP($A8,'Return Data'!$B$7:$R$2292,12,0)</f>
        <v>5.2159000000000004</v>
      </c>
      <c r="S8" s="61">
        <f t="shared" ref="S8:S24" si="7">RANK(R8,R$8:R$24,0)</f>
        <v>3</v>
      </c>
      <c r="T8" s="60">
        <f>VLOOKUP($A8,'Return Data'!$B$7:$R$2292,13,0)</f>
        <v>4.9329999999999998</v>
      </c>
      <c r="U8" s="61">
        <f t="shared" ref="U8:U24" si="8">RANK(T8,T$8:T$24,0)</f>
        <v>4</v>
      </c>
      <c r="V8" s="60">
        <f>VLOOKUP($A8,'Return Data'!$B$7:$R$2292,17,0)</f>
        <v>4.4425999999999997</v>
      </c>
      <c r="W8" s="61">
        <f>RANK(V8,V$8:V$24,0)</f>
        <v>3</v>
      </c>
      <c r="X8" s="60">
        <f>VLOOKUP($A8,'Return Data'!$B$7:$R$2292,14,0)</f>
        <v>5.1052</v>
      </c>
      <c r="Y8" s="61">
        <f>RANK(X8,X$8:X$24,0)</f>
        <v>1</v>
      </c>
      <c r="Z8" s="60">
        <f>VLOOKUP($A8,'Return Data'!$B$7:$R$2292,16,0)</f>
        <v>6.7347999999999999</v>
      </c>
      <c r="AA8" s="62">
        <f t="shared" ref="AA8:AA24" si="9">RANK(Z8,Z$8:Z$24,0)</f>
        <v>10</v>
      </c>
    </row>
    <row r="9" spans="1:27" x14ac:dyDescent="0.3">
      <c r="A9" s="58" t="s">
        <v>1102</v>
      </c>
      <c r="B9" s="59">
        <f>VLOOKUP($A9,'Return Data'!$B$7:$R$2292,3,0)</f>
        <v>44942</v>
      </c>
      <c r="C9" s="60">
        <f>VLOOKUP($A9,'Return Data'!$B$7:$R$2292,4,0)</f>
        <v>1192.9408000000001</v>
      </c>
      <c r="D9" s="60">
        <f>VLOOKUP($A9,'Return Data'!$B$7:$R$2292,5,0)</f>
        <v>6.1764999999999999</v>
      </c>
      <c r="E9" s="61">
        <f t="shared" si="0"/>
        <v>5</v>
      </c>
      <c r="F9" s="60">
        <f>VLOOKUP($A9,'Return Data'!$B$7:$R$2292,6,0)</f>
        <v>6.1764999999999999</v>
      </c>
      <c r="G9" s="61">
        <f t="shared" si="1"/>
        <v>5</v>
      </c>
      <c r="H9" s="60">
        <f>VLOOKUP($A9,'Return Data'!$B$7:$R$2292,7,0)</f>
        <v>5.6013000000000002</v>
      </c>
      <c r="I9" s="61">
        <f t="shared" si="2"/>
        <v>5</v>
      </c>
      <c r="J9" s="60">
        <f>VLOOKUP($A9,'Return Data'!$B$7:$R$2292,8,0)</f>
        <v>5.9633000000000003</v>
      </c>
      <c r="K9" s="61">
        <f t="shared" si="3"/>
        <v>4</v>
      </c>
      <c r="L9" s="60">
        <f>VLOOKUP($A9,'Return Data'!$B$7:$R$2292,9,0)</f>
        <v>6.9500999999999999</v>
      </c>
      <c r="M9" s="61">
        <f t="shared" si="4"/>
        <v>4</v>
      </c>
      <c r="N9" s="60">
        <f>VLOOKUP($A9,'Return Data'!$B$7:$R$2292,10,0)</f>
        <v>6.8548</v>
      </c>
      <c r="O9" s="61">
        <f t="shared" si="5"/>
        <v>4</v>
      </c>
      <c r="P9" s="60">
        <f>VLOOKUP($A9,'Return Data'!$B$7:$R$2292,11,0)</f>
        <v>5.7630999999999997</v>
      </c>
      <c r="Q9" s="61">
        <f t="shared" si="6"/>
        <v>6</v>
      </c>
      <c r="R9" s="60">
        <f>VLOOKUP($A9,'Return Data'!$B$7:$R$2292,12,0)</f>
        <v>5.1593</v>
      </c>
      <c r="S9" s="61">
        <f t="shared" si="7"/>
        <v>6</v>
      </c>
      <c r="T9" s="60">
        <f>VLOOKUP($A9,'Return Data'!$B$7:$R$2292,13,0)</f>
        <v>4.8739999999999997</v>
      </c>
      <c r="U9" s="61">
        <f t="shared" si="8"/>
        <v>6</v>
      </c>
      <c r="V9" s="60">
        <f>VLOOKUP($A9,'Return Data'!$B$7:$R$2292,17,0)</f>
        <v>4.3571999999999997</v>
      </c>
      <c r="W9" s="61">
        <f t="shared" ref="W9:W10" si="10">RANK(V9,V$8:V$24,0)</f>
        <v>6</v>
      </c>
      <c r="X9" s="60">
        <f>VLOOKUP($A9,'Return Data'!$B$7:$R$2292,14,0)</f>
        <v>4.9169</v>
      </c>
      <c r="Y9" s="61">
        <f t="shared" ref="Y9:Y10" si="11">RANK(X9,X$8:X$24,0)</f>
        <v>5</v>
      </c>
      <c r="Z9" s="60">
        <f>VLOOKUP($A9,'Return Data'!$B$7:$R$2292,16,0)</f>
        <v>5.2477</v>
      </c>
      <c r="AA9" s="62">
        <f t="shared" si="9"/>
        <v>15</v>
      </c>
    </row>
    <row r="10" spans="1:27" x14ac:dyDescent="0.3">
      <c r="A10" s="58" t="s">
        <v>1929</v>
      </c>
      <c r="B10" s="59">
        <f>VLOOKUP($A10,'Return Data'!$B$7:$R$2292,3,0)</f>
        <v>44942</v>
      </c>
      <c r="C10" s="60">
        <f>VLOOKUP($A10,'Return Data'!$B$7:$R$2292,4,0)</f>
        <v>1159.0632000000001</v>
      </c>
      <c r="D10" s="60">
        <f>VLOOKUP($A10,'Return Data'!$B$7:$R$2292,5,0)</f>
        <v>5.67</v>
      </c>
      <c r="E10" s="61">
        <f t="shared" si="0"/>
        <v>13</v>
      </c>
      <c r="F10" s="60">
        <f>VLOOKUP($A10,'Return Data'!$B$7:$R$2292,6,0)</f>
        <v>5.67</v>
      </c>
      <c r="G10" s="61">
        <f t="shared" si="1"/>
        <v>13</v>
      </c>
      <c r="H10" s="60">
        <f>VLOOKUP($A10,'Return Data'!$B$7:$R$2292,7,0)</f>
        <v>5.3666</v>
      </c>
      <c r="I10" s="61">
        <f t="shared" si="2"/>
        <v>10</v>
      </c>
      <c r="J10" s="60">
        <f>VLOOKUP($A10,'Return Data'!$B$7:$R$2292,8,0)</f>
        <v>5.1852</v>
      </c>
      <c r="K10" s="61">
        <f t="shared" si="3"/>
        <v>15</v>
      </c>
      <c r="L10" s="60">
        <f>VLOOKUP($A10,'Return Data'!$B$7:$R$2292,9,0)</f>
        <v>6.4480000000000004</v>
      </c>
      <c r="M10" s="61">
        <f t="shared" si="4"/>
        <v>13</v>
      </c>
      <c r="N10" s="60">
        <f>VLOOKUP($A10,'Return Data'!$B$7:$R$2292,10,0)</f>
        <v>6.0899000000000001</v>
      </c>
      <c r="O10" s="61">
        <f t="shared" si="5"/>
        <v>15</v>
      </c>
      <c r="P10" s="60">
        <f>VLOOKUP($A10,'Return Data'!$B$7:$R$2292,11,0)</f>
        <v>5.2514000000000003</v>
      </c>
      <c r="Q10" s="61">
        <f t="shared" si="6"/>
        <v>15</v>
      </c>
      <c r="R10" s="60">
        <f>VLOOKUP($A10,'Return Data'!$B$7:$R$2292,12,0)</f>
        <v>4.4846000000000004</v>
      </c>
      <c r="S10" s="61">
        <f t="shared" si="7"/>
        <v>13</v>
      </c>
      <c r="T10" s="60">
        <f>VLOOKUP($A10,'Return Data'!$B$7:$R$2292,13,0)</f>
        <v>4.2766999999999999</v>
      </c>
      <c r="U10" s="61">
        <f t="shared" si="8"/>
        <v>13</v>
      </c>
      <c r="V10" s="60">
        <f>VLOOKUP($A10,'Return Data'!$B$7:$R$2292,17,0)</f>
        <v>3.6364000000000001</v>
      </c>
      <c r="W10" s="61">
        <f t="shared" si="10"/>
        <v>15</v>
      </c>
      <c r="X10" s="60">
        <f>VLOOKUP($A10,'Return Data'!$B$7:$R$2292,14,0)</f>
        <v>3.6918000000000002</v>
      </c>
      <c r="Y10" s="61">
        <f t="shared" si="11"/>
        <v>16</v>
      </c>
      <c r="Z10" s="60">
        <f>VLOOKUP($A10,'Return Data'!$B$7:$R$2292,16,0)</f>
        <v>4.2084000000000001</v>
      </c>
      <c r="AA10" s="62">
        <f t="shared" si="9"/>
        <v>16</v>
      </c>
    </row>
    <row r="11" spans="1:27" x14ac:dyDescent="0.3">
      <c r="A11" s="58" t="s">
        <v>1104</v>
      </c>
      <c r="B11" s="59">
        <f>VLOOKUP($A11,'Return Data'!$B$7:$R$2292,3,0)</f>
        <v>44942</v>
      </c>
      <c r="C11" s="60">
        <f>VLOOKUP($A11,'Return Data'!$B$7:$R$2292,4,0)</f>
        <v>44.215200000000003</v>
      </c>
      <c r="D11" s="60">
        <f>VLOOKUP($A11,'Return Data'!$B$7:$R$2292,5,0)</f>
        <v>5.8364000000000003</v>
      </c>
      <c r="E11" s="61">
        <f t="shared" si="0"/>
        <v>10</v>
      </c>
      <c r="F11" s="60">
        <f>VLOOKUP($A11,'Return Data'!$B$7:$R$2292,6,0)</f>
        <v>5.8364000000000003</v>
      </c>
      <c r="G11" s="61">
        <f t="shared" si="1"/>
        <v>10</v>
      </c>
      <c r="H11" s="60">
        <f>VLOOKUP($A11,'Return Data'!$B$7:$R$2292,7,0)</f>
        <v>5.2531999999999996</v>
      </c>
      <c r="I11" s="61">
        <f t="shared" si="2"/>
        <v>12</v>
      </c>
      <c r="J11" s="60">
        <f>VLOOKUP($A11,'Return Data'!$B$7:$R$2292,8,0)</f>
        <v>5.8151000000000002</v>
      </c>
      <c r="K11" s="61">
        <f t="shared" si="3"/>
        <v>10</v>
      </c>
      <c r="L11" s="60">
        <f>VLOOKUP($A11,'Return Data'!$B$7:$R$2292,9,0)</f>
        <v>6.7920999999999996</v>
      </c>
      <c r="M11" s="61">
        <f t="shared" si="4"/>
        <v>8</v>
      </c>
      <c r="N11" s="60">
        <f>VLOOKUP($A11,'Return Data'!$B$7:$R$2292,10,0)</f>
        <v>6.6992000000000003</v>
      </c>
      <c r="O11" s="61">
        <f t="shared" si="5"/>
        <v>9</v>
      </c>
      <c r="P11" s="60">
        <f>VLOOKUP($A11,'Return Data'!$B$7:$R$2292,11,0)</f>
        <v>5.5511999999999997</v>
      </c>
      <c r="Q11" s="61">
        <f t="shared" si="6"/>
        <v>10</v>
      </c>
      <c r="R11" s="60">
        <f>VLOOKUP($A11,'Return Data'!$B$7:$R$2292,12,0)</f>
        <v>4.4303999999999997</v>
      </c>
      <c r="S11" s="61">
        <f t="shared" si="7"/>
        <v>14</v>
      </c>
      <c r="T11" s="60">
        <f>VLOOKUP($A11,'Return Data'!$B$7:$R$2292,13,0)</f>
        <v>4.0938999999999997</v>
      </c>
      <c r="U11" s="61">
        <f t="shared" si="8"/>
        <v>16</v>
      </c>
      <c r="V11" s="60">
        <f>VLOOKUP($A11,'Return Data'!$B$7:$R$2292,17,0)</f>
        <v>3.9091</v>
      </c>
      <c r="W11" s="61">
        <f t="shared" ref="W11:W24" si="12">RANK(V11,V$8:V$24,0)</f>
        <v>12</v>
      </c>
      <c r="X11" s="60">
        <f>VLOOKUP($A11,'Return Data'!$B$7:$R$2292,14,0)</f>
        <v>4.4455999999999998</v>
      </c>
      <c r="Y11" s="61">
        <f t="shared" ref="Y11:Y19" si="13">RANK(X11,X$8:X$24,0)</f>
        <v>10</v>
      </c>
      <c r="Z11" s="60">
        <f>VLOOKUP($A11,'Return Data'!$B$7:$R$2292,16,0)</f>
        <v>6.5841000000000003</v>
      </c>
      <c r="AA11" s="62">
        <f t="shared" si="9"/>
        <v>12</v>
      </c>
    </row>
    <row r="12" spans="1:27" x14ac:dyDescent="0.3">
      <c r="A12" s="58" t="s">
        <v>1105</v>
      </c>
      <c r="B12" s="59">
        <f>VLOOKUP($A12,'Return Data'!$B$7:$R$2292,3,0)</f>
        <v>44942</v>
      </c>
      <c r="C12" s="60">
        <f>VLOOKUP($A12,'Return Data'!$B$7:$R$2292,4,0)</f>
        <v>41.868600000000001</v>
      </c>
      <c r="D12" s="60">
        <f>VLOOKUP($A12,'Return Data'!$B$7:$R$2292,5,0)</f>
        <v>5.6109999999999998</v>
      </c>
      <c r="E12" s="61">
        <f t="shared" si="0"/>
        <v>15</v>
      </c>
      <c r="F12" s="60">
        <f>VLOOKUP($A12,'Return Data'!$B$7:$R$2292,6,0)</f>
        <v>5.6109999999999998</v>
      </c>
      <c r="G12" s="61">
        <f t="shared" si="1"/>
        <v>15</v>
      </c>
      <c r="H12" s="60">
        <f>VLOOKUP($A12,'Return Data'!$B$7:$R$2292,7,0)</f>
        <v>5.3357000000000001</v>
      </c>
      <c r="I12" s="61">
        <f t="shared" si="2"/>
        <v>11</v>
      </c>
      <c r="J12" s="60">
        <f>VLOOKUP($A12,'Return Data'!$B$7:$R$2292,8,0)</f>
        <v>5.5476000000000001</v>
      </c>
      <c r="K12" s="61">
        <f t="shared" si="3"/>
        <v>13</v>
      </c>
      <c r="L12" s="60">
        <f>VLOOKUP($A12,'Return Data'!$B$7:$R$2292,9,0)</f>
        <v>6.5578000000000003</v>
      </c>
      <c r="M12" s="61">
        <f t="shared" si="4"/>
        <v>12</v>
      </c>
      <c r="N12" s="60">
        <f>VLOOKUP($A12,'Return Data'!$B$7:$R$2292,10,0)</f>
        <v>6.6474000000000002</v>
      </c>
      <c r="O12" s="61">
        <f t="shared" si="5"/>
        <v>10</v>
      </c>
      <c r="P12" s="60">
        <f>VLOOKUP($A12,'Return Data'!$B$7:$R$2292,11,0)</f>
        <v>5.4904999999999999</v>
      </c>
      <c r="Q12" s="61">
        <f t="shared" si="6"/>
        <v>11</v>
      </c>
      <c r="R12" s="60">
        <f>VLOOKUP($A12,'Return Data'!$B$7:$R$2292,12,0)</f>
        <v>4.8327</v>
      </c>
      <c r="S12" s="61">
        <f t="shared" si="7"/>
        <v>11</v>
      </c>
      <c r="T12" s="60">
        <f>VLOOKUP($A12,'Return Data'!$B$7:$R$2292,13,0)</f>
        <v>4.5199999999999996</v>
      </c>
      <c r="U12" s="61">
        <f t="shared" si="8"/>
        <v>10</v>
      </c>
      <c r="V12" s="60">
        <f>VLOOKUP($A12,'Return Data'!$B$7:$R$2292,17,0)</f>
        <v>4.0872000000000002</v>
      </c>
      <c r="W12" s="61">
        <f t="shared" si="12"/>
        <v>9</v>
      </c>
      <c r="X12" s="60">
        <f>VLOOKUP($A12,'Return Data'!$B$7:$R$2292,14,0)</f>
        <v>4.6638999999999999</v>
      </c>
      <c r="Y12" s="61">
        <f t="shared" si="13"/>
        <v>9</v>
      </c>
      <c r="Z12" s="60">
        <f>VLOOKUP($A12,'Return Data'!$B$7:$R$2292,16,0)</f>
        <v>7.0766999999999998</v>
      </c>
      <c r="AA12" s="62">
        <f t="shared" si="9"/>
        <v>5</v>
      </c>
    </row>
    <row r="13" spans="1:27" x14ac:dyDescent="0.3">
      <c r="A13" s="58" t="s">
        <v>1107</v>
      </c>
      <c r="B13" s="59">
        <f>VLOOKUP($A13,'Return Data'!$B$7:$R$2292,3,0)</f>
        <v>44942</v>
      </c>
      <c r="C13" s="60">
        <f>VLOOKUP($A13,'Return Data'!$B$7:$R$2292,4,0)</f>
        <v>4772.5172000000002</v>
      </c>
      <c r="D13" s="60">
        <f>VLOOKUP($A13,'Return Data'!$B$7:$R$2292,5,0)</f>
        <v>5.9573999999999998</v>
      </c>
      <c r="E13" s="61">
        <f t="shared" si="0"/>
        <v>6</v>
      </c>
      <c r="F13" s="60">
        <f>VLOOKUP($A13,'Return Data'!$B$7:$R$2292,6,0)</f>
        <v>5.9573999999999998</v>
      </c>
      <c r="G13" s="61">
        <f t="shared" si="1"/>
        <v>6</v>
      </c>
      <c r="H13" s="60">
        <f>VLOOKUP($A13,'Return Data'!$B$7:$R$2292,7,0)</f>
        <v>5.5401999999999996</v>
      </c>
      <c r="I13" s="61">
        <f t="shared" si="2"/>
        <v>7</v>
      </c>
      <c r="J13" s="60">
        <f>VLOOKUP($A13,'Return Data'!$B$7:$R$2292,8,0)</f>
        <v>5.8509000000000002</v>
      </c>
      <c r="K13" s="61">
        <f t="shared" si="3"/>
        <v>8</v>
      </c>
      <c r="L13" s="60">
        <f>VLOOKUP($A13,'Return Data'!$B$7:$R$2292,9,0)</f>
        <v>6.7618999999999998</v>
      </c>
      <c r="M13" s="61">
        <f t="shared" si="4"/>
        <v>9</v>
      </c>
      <c r="N13" s="60">
        <f>VLOOKUP($A13,'Return Data'!$B$7:$R$2292,10,0)</f>
        <v>6.7859999999999996</v>
      </c>
      <c r="O13" s="61">
        <f t="shared" si="5"/>
        <v>6</v>
      </c>
      <c r="P13" s="60">
        <f>VLOOKUP($A13,'Return Data'!$B$7:$R$2292,11,0)</f>
        <v>5.7606000000000002</v>
      </c>
      <c r="Q13" s="61">
        <f t="shared" si="6"/>
        <v>7</v>
      </c>
      <c r="R13" s="60">
        <f>VLOOKUP($A13,'Return Data'!$B$7:$R$2292,12,0)</f>
        <v>5.0987</v>
      </c>
      <c r="S13" s="61">
        <f t="shared" si="7"/>
        <v>9</v>
      </c>
      <c r="T13" s="60">
        <f>VLOOKUP($A13,'Return Data'!$B$7:$R$2292,13,0)</f>
        <v>4.8311999999999999</v>
      </c>
      <c r="U13" s="61">
        <f t="shared" si="8"/>
        <v>8</v>
      </c>
      <c r="V13" s="60">
        <f>VLOOKUP($A13,'Return Data'!$B$7:$R$2292,17,0)</f>
        <v>4.3468</v>
      </c>
      <c r="W13" s="61">
        <f t="shared" si="12"/>
        <v>7</v>
      </c>
      <c r="X13" s="60">
        <f>VLOOKUP($A13,'Return Data'!$B$7:$R$2292,14,0)</f>
        <v>5.0240999999999998</v>
      </c>
      <c r="Y13" s="61">
        <f t="shared" si="13"/>
        <v>3</v>
      </c>
      <c r="Z13" s="60">
        <f>VLOOKUP($A13,'Return Data'!$B$7:$R$2292,16,0)</f>
        <v>6.9626000000000001</v>
      </c>
      <c r="AA13" s="62">
        <f t="shared" si="9"/>
        <v>9</v>
      </c>
    </row>
    <row r="14" spans="1:27" x14ac:dyDescent="0.3">
      <c r="A14" s="102" t="s">
        <v>2048</v>
      </c>
      <c r="B14" s="59">
        <f>VLOOKUP($A14,'Return Data'!$B$7:$R$2292,3,0)</f>
        <v>44942</v>
      </c>
      <c r="C14" s="60">
        <f>VLOOKUP($A14,'Return Data'!$B$7:$R$2292,4,0)</f>
        <v>33.219739013049299</v>
      </c>
      <c r="D14" s="60">
        <f>VLOOKUP($A14,'Return Data'!$B$7:$R$2292,5,0)</f>
        <v>4.7262000000000004</v>
      </c>
      <c r="E14" s="61">
        <f t="shared" si="0"/>
        <v>17</v>
      </c>
      <c r="F14" s="60">
        <f>VLOOKUP($A14,'Return Data'!$B$7:$R$2292,6,0)</f>
        <v>4.7262000000000004</v>
      </c>
      <c r="G14" s="61">
        <f t="shared" si="1"/>
        <v>17</v>
      </c>
      <c r="H14" s="60">
        <f>VLOOKUP($A14,'Return Data'!$B$7:$R$2292,7,0)</f>
        <v>4.8072999999999997</v>
      </c>
      <c r="I14" s="61">
        <f t="shared" si="2"/>
        <v>17</v>
      </c>
      <c r="J14" s="60">
        <f>VLOOKUP($A14,'Return Data'!$B$7:$R$2292,8,0)</f>
        <v>5.0716999999999999</v>
      </c>
      <c r="K14" s="61">
        <f t="shared" si="3"/>
        <v>16</v>
      </c>
      <c r="L14" s="60">
        <f>VLOOKUP($A14,'Return Data'!$B$7:$R$2292,9,0)</f>
        <v>6.0488999999999997</v>
      </c>
      <c r="M14" s="61">
        <f t="shared" si="4"/>
        <v>17</v>
      </c>
      <c r="N14" s="60">
        <f>VLOOKUP($A14,'Return Data'!$B$7:$R$2292,10,0)</f>
        <v>6.0503</v>
      </c>
      <c r="O14" s="61">
        <f t="shared" si="5"/>
        <v>16</v>
      </c>
      <c r="P14" s="60">
        <f>VLOOKUP($A14,'Return Data'!$B$7:$R$2292,11,0)</f>
        <v>5.1715</v>
      </c>
      <c r="Q14" s="61">
        <f t="shared" si="6"/>
        <v>16</v>
      </c>
      <c r="R14" s="60">
        <f>VLOOKUP($A14,'Return Data'!$B$7:$R$2292,12,0)</f>
        <v>4.4116999999999997</v>
      </c>
      <c r="S14" s="61">
        <f t="shared" si="7"/>
        <v>15</v>
      </c>
      <c r="T14" s="60">
        <f>VLOOKUP($A14,'Return Data'!$B$7:$R$2292,13,0)</f>
        <v>4.1264000000000003</v>
      </c>
      <c r="U14" s="61">
        <f t="shared" si="8"/>
        <v>14</v>
      </c>
      <c r="V14" s="60">
        <f>VLOOKUP($A14,'Return Data'!$B$7:$R$2292,17,0)</f>
        <v>3.5531999999999999</v>
      </c>
      <c r="W14" s="61">
        <f t="shared" si="12"/>
        <v>17</v>
      </c>
      <c r="X14" s="60">
        <f>VLOOKUP($A14,'Return Data'!$B$7:$R$2292,14,0)</f>
        <v>4.0858999999999996</v>
      </c>
      <c r="Y14" s="61">
        <f t="shared" si="13"/>
        <v>14</v>
      </c>
      <c r="Z14" s="60">
        <f>VLOOKUP($A14,'Return Data'!$B$7:$R$2292,16,0)</f>
        <v>7.1235999999999997</v>
      </c>
      <c r="AA14" s="62">
        <f t="shared" si="9"/>
        <v>4</v>
      </c>
    </row>
    <row r="15" spans="1:27" x14ac:dyDescent="0.3">
      <c r="A15" s="58" t="s">
        <v>1109</v>
      </c>
      <c r="B15" s="59">
        <f>VLOOKUP($A15,'Return Data'!$B$7:$R$2292,3,0)</f>
        <v>44942</v>
      </c>
      <c r="C15" s="60">
        <f>VLOOKUP($A15,'Return Data'!$B$7:$R$2292,4,0)</f>
        <v>316.32170000000002</v>
      </c>
      <c r="D15" s="60">
        <f>VLOOKUP($A15,'Return Data'!$B$7:$R$2292,5,0)</f>
        <v>6.2072000000000003</v>
      </c>
      <c r="E15" s="61">
        <f t="shared" si="0"/>
        <v>2</v>
      </c>
      <c r="F15" s="60">
        <f>VLOOKUP($A15,'Return Data'!$B$7:$R$2292,6,0)</f>
        <v>6.2072000000000003</v>
      </c>
      <c r="G15" s="61">
        <f t="shared" si="1"/>
        <v>2</v>
      </c>
      <c r="H15" s="60">
        <f>VLOOKUP($A15,'Return Data'!$B$7:$R$2292,7,0)</f>
        <v>5.6272000000000002</v>
      </c>
      <c r="I15" s="61">
        <f t="shared" si="2"/>
        <v>4</v>
      </c>
      <c r="J15" s="60">
        <f>VLOOKUP($A15,'Return Data'!$B$7:$R$2292,8,0)</f>
        <v>5.8650000000000002</v>
      </c>
      <c r="K15" s="61">
        <f t="shared" si="3"/>
        <v>7</v>
      </c>
      <c r="L15" s="60">
        <f>VLOOKUP($A15,'Return Data'!$B$7:$R$2292,9,0)</f>
        <v>6.8411</v>
      </c>
      <c r="M15" s="61">
        <f t="shared" si="4"/>
        <v>6</v>
      </c>
      <c r="N15" s="60">
        <f>VLOOKUP($A15,'Return Data'!$B$7:$R$2292,10,0)</f>
        <v>6.7126999999999999</v>
      </c>
      <c r="O15" s="61">
        <f t="shared" si="5"/>
        <v>8</v>
      </c>
      <c r="P15" s="60">
        <f>VLOOKUP($A15,'Return Data'!$B$7:$R$2292,11,0)</f>
        <v>5.8007999999999997</v>
      </c>
      <c r="Q15" s="61">
        <f t="shared" si="6"/>
        <v>5</v>
      </c>
      <c r="R15" s="60">
        <f>VLOOKUP($A15,'Return Data'!$B$7:$R$2292,12,0)</f>
        <v>5.1482999999999999</v>
      </c>
      <c r="S15" s="61">
        <f t="shared" si="7"/>
        <v>7</v>
      </c>
      <c r="T15" s="60">
        <f>VLOOKUP($A15,'Return Data'!$B$7:$R$2292,13,0)</f>
        <v>4.8465999999999996</v>
      </c>
      <c r="U15" s="61">
        <f t="shared" si="8"/>
        <v>7</v>
      </c>
      <c r="V15" s="60">
        <f>VLOOKUP($A15,'Return Data'!$B$7:$R$2292,17,0)</f>
        <v>4.3041999999999998</v>
      </c>
      <c r="W15" s="61">
        <f t="shared" si="12"/>
        <v>8</v>
      </c>
      <c r="X15" s="60">
        <f>VLOOKUP($A15,'Return Data'!$B$7:$R$2292,14,0)</f>
        <v>4.8874000000000004</v>
      </c>
      <c r="Y15" s="61">
        <f t="shared" si="13"/>
        <v>7</v>
      </c>
      <c r="Z15" s="60">
        <f>VLOOKUP($A15,'Return Data'!$B$7:$R$2292,16,0)</f>
        <v>7.0640999999999998</v>
      </c>
      <c r="AA15" s="62">
        <f t="shared" si="9"/>
        <v>6</v>
      </c>
    </row>
    <row r="16" spans="1:27" x14ac:dyDescent="0.3">
      <c r="A16" s="58" t="s">
        <v>1112</v>
      </c>
      <c r="B16" s="59">
        <f>VLOOKUP($A16,'Return Data'!$B$7:$R$2292,3,0)</f>
        <v>44942</v>
      </c>
      <c r="C16" s="60">
        <f>VLOOKUP($A16,'Return Data'!$B$7:$R$2292,4,0)</f>
        <v>33.995800000000003</v>
      </c>
      <c r="D16" s="60">
        <f>VLOOKUP($A16,'Return Data'!$B$7:$R$2292,5,0)</f>
        <v>5.2632000000000003</v>
      </c>
      <c r="E16" s="61">
        <f t="shared" si="0"/>
        <v>16</v>
      </c>
      <c r="F16" s="60">
        <f>VLOOKUP($A16,'Return Data'!$B$7:$R$2292,6,0)</f>
        <v>5.2632000000000003</v>
      </c>
      <c r="G16" s="61">
        <f t="shared" si="1"/>
        <v>16</v>
      </c>
      <c r="H16" s="60">
        <f>VLOOKUP($A16,'Return Data'!$B$7:$R$2292,7,0)</f>
        <v>4.8205999999999998</v>
      </c>
      <c r="I16" s="61">
        <f t="shared" si="2"/>
        <v>16</v>
      </c>
      <c r="J16" s="60">
        <f>VLOOKUP($A16,'Return Data'!$B$7:$R$2292,8,0)</f>
        <v>5.056</v>
      </c>
      <c r="K16" s="61">
        <f t="shared" si="3"/>
        <v>17</v>
      </c>
      <c r="L16" s="60">
        <f>VLOOKUP($A16,'Return Data'!$B$7:$R$2292,9,0)</f>
        <v>6.0819000000000001</v>
      </c>
      <c r="M16" s="61">
        <f t="shared" si="4"/>
        <v>16</v>
      </c>
      <c r="N16" s="60">
        <f>VLOOKUP($A16,'Return Data'!$B$7:$R$2292,10,0)</f>
        <v>6.0175000000000001</v>
      </c>
      <c r="O16" s="61">
        <f t="shared" si="5"/>
        <v>17</v>
      </c>
      <c r="P16" s="60">
        <f>VLOOKUP($A16,'Return Data'!$B$7:$R$2292,11,0)</f>
        <v>4.9808000000000003</v>
      </c>
      <c r="Q16" s="61">
        <f t="shared" si="6"/>
        <v>17</v>
      </c>
      <c r="R16" s="60">
        <f>VLOOKUP($A16,'Return Data'!$B$7:$R$2292,12,0)</f>
        <v>4.3795999999999999</v>
      </c>
      <c r="S16" s="61">
        <f t="shared" si="7"/>
        <v>16</v>
      </c>
      <c r="T16" s="60">
        <f>VLOOKUP($A16,'Return Data'!$B$7:$R$2292,13,0)</f>
        <v>4.1120999999999999</v>
      </c>
      <c r="U16" s="61">
        <f t="shared" si="8"/>
        <v>15</v>
      </c>
      <c r="V16" s="60">
        <f>VLOOKUP($A16,'Return Data'!$B$7:$R$2292,17,0)</f>
        <v>3.5798000000000001</v>
      </c>
      <c r="W16" s="61">
        <f t="shared" si="12"/>
        <v>16</v>
      </c>
      <c r="X16" s="60">
        <f>VLOOKUP($A16,'Return Data'!$B$7:$R$2292,14,0)</f>
        <v>3.9980000000000002</v>
      </c>
      <c r="Y16" s="61">
        <f t="shared" si="13"/>
        <v>15</v>
      </c>
      <c r="Z16" s="60">
        <f>VLOOKUP($A16,'Return Data'!$B$7:$R$2292,16,0)</f>
        <v>6.3342999999999998</v>
      </c>
      <c r="AA16" s="62">
        <f t="shared" si="9"/>
        <v>13</v>
      </c>
    </row>
    <row r="17" spans="1:27" x14ac:dyDescent="0.3">
      <c r="A17" s="58" t="s">
        <v>1115</v>
      </c>
      <c r="B17" s="59">
        <f>VLOOKUP($A17,'Return Data'!$B$7:$R$2292,3,0)</f>
        <v>44942</v>
      </c>
      <c r="C17" s="60">
        <f>VLOOKUP($A17,'Return Data'!$B$7:$R$2292,4,0)</f>
        <v>2557.4427000000001</v>
      </c>
      <c r="D17" s="60">
        <f>VLOOKUP($A17,'Return Data'!$B$7:$R$2292,5,0)</f>
        <v>5.8901000000000003</v>
      </c>
      <c r="E17" s="61">
        <f t="shared" si="0"/>
        <v>9</v>
      </c>
      <c r="F17" s="60">
        <f>VLOOKUP($A17,'Return Data'!$B$7:$R$2292,6,0)</f>
        <v>5.8901000000000003</v>
      </c>
      <c r="G17" s="61">
        <f t="shared" si="1"/>
        <v>9</v>
      </c>
      <c r="H17" s="60">
        <f>VLOOKUP($A17,'Return Data'!$B$7:$R$2292,7,0)</f>
        <v>5.17</v>
      </c>
      <c r="I17" s="61">
        <f t="shared" si="2"/>
        <v>13</v>
      </c>
      <c r="J17" s="60">
        <f>VLOOKUP($A17,'Return Data'!$B$7:$R$2292,8,0)</f>
        <v>5.7873000000000001</v>
      </c>
      <c r="K17" s="61">
        <f t="shared" si="3"/>
        <v>12</v>
      </c>
      <c r="L17" s="60">
        <f>VLOOKUP($A17,'Return Data'!$B$7:$R$2292,9,0)</f>
        <v>6.7281000000000004</v>
      </c>
      <c r="M17" s="61">
        <f t="shared" si="4"/>
        <v>11</v>
      </c>
      <c r="N17" s="60">
        <f>VLOOKUP($A17,'Return Data'!$B$7:$R$2292,10,0)</f>
        <v>6.5457999999999998</v>
      </c>
      <c r="O17" s="61">
        <f t="shared" si="5"/>
        <v>11</v>
      </c>
      <c r="P17" s="60">
        <f>VLOOKUP($A17,'Return Data'!$B$7:$R$2292,11,0)</f>
        <v>5.3844000000000003</v>
      </c>
      <c r="Q17" s="61">
        <f t="shared" si="6"/>
        <v>13</v>
      </c>
      <c r="R17" s="60">
        <f>VLOOKUP($A17,'Return Data'!$B$7:$R$2292,12,0)</f>
        <v>4.343</v>
      </c>
      <c r="S17" s="61">
        <f t="shared" si="7"/>
        <v>17</v>
      </c>
      <c r="T17" s="60">
        <f>VLOOKUP($A17,'Return Data'!$B$7:$R$2292,13,0)</f>
        <v>4.0258000000000003</v>
      </c>
      <c r="U17" s="61">
        <f t="shared" si="8"/>
        <v>17</v>
      </c>
      <c r="V17" s="60">
        <f>VLOOKUP($A17,'Return Data'!$B$7:$R$2292,17,0)</f>
        <v>3.8237999999999999</v>
      </c>
      <c r="W17" s="61">
        <f t="shared" si="12"/>
        <v>13</v>
      </c>
      <c r="X17" s="60">
        <f>VLOOKUP($A17,'Return Data'!$B$7:$R$2292,14,0)</f>
        <v>4.4027000000000003</v>
      </c>
      <c r="Y17" s="61">
        <f t="shared" si="13"/>
        <v>12</v>
      </c>
      <c r="Z17" s="60">
        <f>VLOOKUP($A17,'Return Data'!$B$7:$R$2292,16,0)</f>
        <v>7.2619999999999996</v>
      </c>
      <c r="AA17" s="62">
        <f t="shared" si="9"/>
        <v>2</v>
      </c>
    </row>
    <row r="18" spans="1:27" x14ac:dyDescent="0.3">
      <c r="A18" s="108" t="s">
        <v>1119</v>
      </c>
      <c r="B18" s="59">
        <f>VLOOKUP($A18,'Return Data'!$B$7:$R$2292,3,0)</f>
        <v>44942</v>
      </c>
      <c r="C18" s="60">
        <f>VLOOKUP($A18,'Return Data'!$B$7:$R$2292,4,0)</f>
        <v>3746.6958</v>
      </c>
      <c r="D18" s="60">
        <f>VLOOKUP($A18,'Return Data'!$B$7:$R$2292,5,0)</f>
        <v>5.8163999999999998</v>
      </c>
      <c r="E18" s="61">
        <f t="shared" si="0"/>
        <v>11</v>
      </c>
      <c r="F18" s="60">
        <f>VLOOKUP($A18,'Return Data'!$B$7:$R$2292,6,0)</f>
        <v>5.8163999999999998</v>
      </c>
      <c r="G18" s="61">
        <f t="shared" si="1"/>
        <v>11</v>
      </c>
      <c r="H18" s="60">
        <f>VLOOKUP($A18,'Return Data'!$B$7:$R$2292,7,0)</f>
        <v>5.4424000000000001</v>
      </c>
      <c r="I18" s="61">
        <f t="shared" si="2"/>
        <v>9</v>
      </c>
      <c r="J18" s="60">
        <f>VLOOKUP($A18,'Return Data'!$B$7:$R$2292,8,0)</f>
        <v>5.8056999999999999</v>
      </c>
      <c r="K18" s="61">
        <f t="shared" si="3"/>
        <v>11</v>
      </c>
      <c r="L18" s="60">
        <f>VLOOKUP($A18,'Return Data'!$B$7:$R$2292,9,0)</f>
        <v>6.8265000000000002</v>
      </c>
      <c r="M18" s="61">
        <f t="shared" si="4"/>
        <v>7</v>
      </c>
      <c r="N18" s="60">
        <f>VLOOKUP($A18,'Return Data'!$B$7:$R$2292,10,0)</f>
        <v>6.7592999999999996</v>
      </c>
      <c r="O18" s="61">
        <f t="shared" si="5"/>
        <v>7</v>
      </c>
      <c r="P18" s="60">
        <f>VLOOKUP($A18,'Return Data'!$B$7:$R$2292,11,0)</f>
        <v>5.7499000000000002</v>
      </c>
      <c r="Q18" s="61">
        <f t="shared" si="6"/>
        <v>8</v>
      </c>
      <c r="R18" s="60">
        <f>VLOOKUP($A18,'Return Data'!$B$7:$R$2292,12,0)</f>
        <v>5.2129000000000003</v>
      </c>
      <c r="S18" s="61">
        <f t="shared" si="7"/>
        <v>4</v>
      </c>
      <c r="T18" s="60">
        <f>VLOOKUP($A18,'Return Data'!$B$7:$R$2292,13,0)</f>
        <v>4.9435000000000002</v>
      </c>
      <c r="U18" s="61">
        <f t="shared" si="8"/>
        <v>3</v>
      </c>
      <c r="V18" s="60">
        <f>VLOOKUP($A18,'Return Data'!$B$7:$R$2292,17,0)</f>
        <v>4.3685</v>
      </c>
      <c r="W18" s="61">
        <f t="shared" si="12"/>
        <v>5</v>
      </c>
      <c r="X18" s="60">
        <f>VLOOKUP($A18,'Return Data'!$B$7:$R$2292,14,0)</f>
        <v>4.7321999999999997</v>
      </c>
      <c r="Y18" s="61">
        <f t="shared" si="13"/>
        <v>8</v>
      </c>
      <c r="Z18" s="60">
        <f>VLOOKUP($A18,'Return Data'!$B$7:$R$2292,16,0)</f>
        <v>6.9997999999999996</v>
      </c>
      <c r="AA18" s="62">
        <f t="shared" si="9"/>
        <v>7</v>
      </c>
    </row>
    <row r="19" spans="1:27" x14ac:dyDescent="0.3">
      <c r="A19" s="58" t="s">
        <v>1121</v>
      </c>
      <c r="B19" s="59">
        <f>VLOOKUP($A19,'Return Data'!$B$7:$R$2292,3,0)</f>
        <v>44942</v>
      </c>
      <c r="C19" s="60">
        <f>VLOOKUP($A19,'Return Data'!$B$7:$R$2292,4,0)</f>
        <v>3459.8658</v>
      </c>
      <c r="D19" s="60">
        <f>VLOOKUP($A19,'Return Data'!$B$7:$R$2292,5,0)</f>
        <v>6.1824000000000003</v>
      </c>
      <c r="E19" s="61">
        <f t="shared" si="0"/>
        <v>3</v>
      </c>
      <c r="F19" s="60">
        <f>VLOOKUP($A19,'Return Data'!$B$7:$R$2292,6,0)</f>
        <v>6.1824000000000003</v>
      </c>
      <c r="G19" s="61">
        <f t="shared" si="1"/>
        <v>3</v>
      </c>
      <c r="H19" s="60">
        <f>VLOOKUP($A19,'Return Data'!$B$7:$R$2292,7,0)</f>
        <v>5.5110000000000001</v>
      </c>
      <c r="I19" s="61">
        <f t="shared" si="2"/>
        <v>8</v>
      </c>
      <c r="J19" s="60">
        <f>VLOOKUP($A19,'Return Data'!$B$7:$R$2292,8,0)</f>
        <v>5.9513999999999996</v>
      </c>
      <c r="K19" s="61">
        <f t="shared" si="3"/>
        <v>5</v>
      </c>
      <c r="L19" s="60">
        <f>VLOOKUP($A19,'Return Data'!$B$7:$R$2292,9,0)</f>
        <v>7.0025000000000004</v>
      </c>
      <c r="M19" s="61">
        <f t="shared" si="4"/>
        <v>1</v>
      </c>
      <c r="N19" s="60">
        <f>VLOOKUP($A19,'Return Data'!$B$7:$R$2292,10,0)</f>
        <v>6.8973000000000004</v>
      </c>
      <c r="O19" s="61">
        <f t="shared" si="5"/>
        <v>3</v>
      </c>
      <c r="P19" s="60">
        <f>VLOOKUP($A19,'Return Data'!$B$7:$R$2292,11,0)</f>
        <v>5.9325000000000001</v>
      </c>
      <c r="Q19" s="61">
        <f t="shared" si="6"/>
        <v>1</v>
      </c>
      <c r="R19" s="60">
        <f>VLOOKUP($A19,'Return Data'!$B$7:$R$2292,12,0)</f>
        <v>5.3602999999999996</v>
      </c>
      <c r="S19" s="61">
        <f t="shared" si="7"/>
        <v>1</v>
      </c>
      <c r="T19" s="60">
        <f>VLOOKUP($A19,'Return Data'!$B$7:$R$2292,13,0)</f>
        <v>5.0807000000000002</v>
      </c>
      <c r="U19" s="61">
        <f t="shared" si="8"/>
        <v>1</v>
      </c>
      <c r="V19" s="60">
        <f>VLOOKUP($A19,'Return Data'!$B$7:$R$2292,17,0)</f>
        <v>4.4829999999999997</v>
      </c>
      <c r="W19" s="61">
        <f t="shared" si="12"/>
        <v>1</v>
      </c>
      <c r="X19" s="60">
        <f>VLOOKUP($A19,'Return Data'!$B$7:$R$2292,14,0)</f>
        <v>4.9242999999999997</v>
      </c>
      <c r="Y19" s="61">
        <f t="shared" si="13"/>
        <v>4</v>
      </c>
      <c r="Z19" s="60">
        <f>VLOOKUP($A19,'Return Data'!$B$7:$R$2292,16,0)</f>
        <v>7.3071000000000002</v>
      </c>
      <c r="AA19" s="62">
        <f t="shared" si="9"/>
        <v>1</v>
      </c>
    </row>
    <row r="20" spans="1:27" x14ac:dyDescent="0.3">
      <c r="A20" s="58" t="s">
        <v>1124</v>
      </c>
      <c r="B20" s="59">
        <f>VLOOKUP($A20,'Return Data'!$B$7:$R$2292,3,0)</f>
        <v>44942</v>
      </c>
      <c r="C20" s="60">
        <f>VLOOKUP($A20,'Return Data'!$B$7:$R$2292,4,0)</f>
        <v>1115.7652</v>
      </c>
      <c r="D20" s="60">
        <f>VLOOKUP($A20,'Return Data'!$B$7:$R$2292,5,0)</f>
        <v>5.8998999999999997</v>
      </c>
      <c r="E20" s="61">
        <f t="shared" si="0"/>
        <v>8</v>
      </c>
      <c r="F20" s="60">
        <f>VLOOKUP($A20,'Return Data'!$B$7:$R$2292,6,0)</f>
        <v>5.8998999999999997</v>
      </c>
      <c r="G20" s="61">
        <f t="shared" si="1"/>
        <v>8</v>
      </c>
      <c r="H20" s="60">
        <f>VLOOKUP($A20,'Return Data'!$B$7:$R$2292,7,0)</f>
        <v>5.1143000000000001</v>
      </c>
      <c r="I20" s="61">
        <f t="shared" si="2"/>
        <v>14</v>
      </c>
      <c r="J20" s="60">
        <f>VLOOKUP($A20,'Return Data'!$B$7:$R$2292,8,0)</f>
        <v>5.9031000000000002</v>
      </c>
      <c r="K20" s="61">
        <f t="shared" si="3"/>
        <v>6</v>
      </c>
      <c r="L20" s="60">
        <f>VLOOKUP($A20,'Return Data'!$B$7:$R$2292,9,0)</f>
        <v>6.7370000000000001</v>
      </c>
      <c r="M20" s="61">
        <f t="shared" si="4"/>
        <v>10</v>
      </c>
      <c r="N20" s="60">
        <f>VLOOKUP($A20,'Return Data'!$B$7:$R$2292,10,0)</f>
        <v>6.4911000000000003</v>
      </c>
      <c r="O20" s="61">
        <f t="shared" si="5"/>
        <v>12</v>
      </c>
      <c r="P20" s="60">
        <f>VLOOKUP($A20,'Return Data'!$B$7:$R$2292,11,0)</f>
        <v>5.4414999999999996</v>
      </c>
      <c r="Q20" s="61">
        <f t="shared" si="6"/>
        <v>12</v>
      </c>
      <c r="R20" s="60">
        <f>VLOOKUP($A20,'Return Data'!$B$7:$R$2292,12,0)</f>
        <v>4.8552999999999997</v>
      </c>
      <c r="S20" s="61">
        <f t="shared" si="7"/>
        <v>10</v>
      </c>
      <c r="T20" s="60">
        <f>VLOOKUP($A20,'Return Data'!$B$7:$R$2292,13,0)</f>
        <v>4.4991000000000003</v>
      </c>
      <c r="U20" s="61">
        <f t="shared" si="8"/>
        <v>11</v>
      </c>
      <c r="V20" s="60">
        <f>VLOOKUP($A20,'Return Data'!$B$7:$R$2292,17,0)</f>
        <v>3.7185000000000001</v>
      </c>
      <c r="W20" s="61">
        <f t="shared" si="12"/>
        <v>14</v>
      </c>
      <c r="X20" s="60"/>
      <c r="Y20" s="61"/>
      <c r="Z20" s="60">
        <f>VLOOKUP($A20,'Return Data'!$B$7:$R$2292,16,0)</f>
        <v>3.8963999999999999</v>
      </c>
      <c r="AA20" s="62">
        <f t="shared" si="9"/>
        <v>17</v>
      </c>
    </row>
    <row r="21" spans="1:27" x14ac:dyDescent="0.3">
      <c r="A21" s="58" t="s">
        <v>1128</v>
      </c>
      <c r="B21" s="59">
        <f>VLOOKUP($A21,'Return Data'!$B$7:$R$2292,3,0)</f>
        <v>44942</v>
      </c>
      <c r="C21" s="60">
        <f>VLOOKUP($A21,'Return Data'!$B$7:$R$2292,4,0)</f>
        <v>34.904000000000003</v>
      </c>
      <c r="D21" s="60">
        <f>VLOOKUP($A21,'Return Data'!$B$7:$R$2292,5,0)</f>
        <v>5.6494999999999997</v>
      </c>
      <c r="E21" s="61">
        <f t="shared" si="0"/>
        <v>14</v>
      </c>
      <c r="F21" s="60">
        <f>VLOOKUP($A21,'Return Data'!$B$7:$R$2292,6,0)</f>
        <v>5.6494999999999997</v>
      </c>
      <c r="G21" s="61">
        <f t="shared" si="1"/>
        <v>14</v>
      </c>
      <c r="H21" s="60">
        <f>VLOOKUP($A21,'Return Data'!$B$7:$R$2292,7,0)</f>
        <v>4.9344999999999999</v>
      </c>
      <c r="I21" s="61">
        <f t="shared" si="2"/>
        <v>15</v>
      </c>
      <c r="J21" s="60">
        <f>VLOOKUP($A21,'Return Data'!$B$7:$R$2292,8,0)</f>
        <v>5.2316000000000003</v>
      </c>
      <c r="K21" s="61">
        <f t="shared" si="3"/>
        <v>14</v>
      </c>
      <c r="L21" s="60">
        <f>VLOOKUP($A21,'Return Data'!$B$7:$R$2292,9,0)</f>
        <v>6.3556999999999997</v>
      </c>
      <c r="M21" s="61">
        <f t="shared" si="4"/>
        <v>15</v>
      </c>
      <c r="N21" s="60">
        <f>VLOOKUP($A21,'Return Data'!$B$7:$R$2292,10,0)</f>
        <v>6.3613</v>
      </c>
      <c r="O21" s="61">
        <f t="shared" si="5"/>
        <v>13</v>
      </c>
      <c r="P21" s="60">
        <f>VLOOKUP($A21,'Return Data'!$B$7:$R$2292,11,0)</f>
        <v>5.3394000000000004</v>
      </c>
      <c r="Q21" s="61">
        <f t="shared" si="6"/>
        <v>14</v>
      </c>
      <c r="R21" s="60">
        <f>VLOOKUP($A21,'Return Data'!$B$7:$R$2292,12,0)</f>
        <v>4.6463999999999999</v>
      </c>
      <c r="S21" s="61">
        <f t="shared" si="7"/>
        <v>12</v>
      </c>
      <c r="T21" s="60">
        <f>VLOOKUP($A21,'Return Data'!$B$7:$R$2292,13,0)</f>
        <v>4.3888999999999996</v>
      </c>
      <c r="U21" s="61">
        <f t="shared" si="8"/>
        <v>12</v>
      </c>
      <c r="V21" s="60">
        <f>VLOOKUP($A21,'Return Data'!$B$7:$R$2292,17,0)</f>
        <v>3.9100999999999999</v>
      </c>
      <c r="W21" s="61">
        <f t="shared" si="12"/>
        <v>11</v>
      </c>
      <c r="X21" s="60">
        <f>VLOOKUP($A21,'Return Data'!$B$7:$R$2292,14,0)</f>
        <v>4.4313000000000002</v>
      </c>
      <c r="Y21" s="61">
        <f>RANK(X21,X$8:X$24,0)</f>
        <v>11</v>
      </c>
      <c r="Z21" s="60">
        <f>VLOOKUP($A21,'Return Data'!$B$7:$R$2292,16,0)</f>
        <v>6.9823000000000004</v>
      </c>
      <c r="AA21" s="62">
        <f t="shared" si="9"/>
        <v>8</v>
      </c>
    </row>
    <row r="22" spans="1:27" x14ac:dyDescent="0.3">
      <c r="A22" s="58" t="s">
        <v>1130</v>
      </c>
      <c r="B22" s="59">
        <f>VLOOKUP($A22,'Return Data'!$B$7:$R$2292,3,0)</f>
        <v>44942</v>
      </c>
      <c r="C22" s="60">
        <f>VLOOKUP($A22,'Return Data'!$B$7:$R$2292,4,0)</f>
        <v>12.567399999999999</v>
      </c>
      <c r="D22" s="60">
        <f>VLOOKUP($A22,'Return Data'!$B$7:$R$2292,5,0)</f>
        <v>5.8114999999999997</v>
      </c>
      <c r="E22" s="61">
        <f t="shared" si="0"/>
        <v>12</v>
      </c>
      <c r="F22" s="60">
        <f>VLOOKUP($A22,'Return Data'!$B$7:$R$2292,6,0)</f>
        <v>5.8114999999999997</v>
      </c>
      <c r="G22" s="61">
        <f t="shared" si="1"/>
        <v>12</v>
      </c>
      <c r="H22" s="60">
        <f>VLOOKUP($A22,'Return Data'!$B$7:$R$2292,7,0)</f>
        <v>6.2725999999999997</v>
      </c>
      <c r="I22" s="61">
        <f t="shared" si="2"/>
        <v>1</v>
      </c>
      <c r="J22" s="60">
        <f>VLOOKUP($A22,'Return Data'!$B$7:$R$2292,8,0)</f>
        <v>6.2592999999999996</v>
      </c>
      <c r="K22" s="61">
        <f t="shared" si="3"/>
        <v>1</v>
      </c>
      <c r="L22" s="60">
        <f>VLOOKUP($A22,'Return Data'!$B$7:$R$2292,9,0)</f>
        <v>6.4244000000000003</v>
      </c>
      <c r="M22" s="61">
        <f t="shared" si="4"/>
        <v>14</v>
      </c>
      <c r="N22" s="60">
        <f>VLOOKUP($A22,'Return Data'!$B$7:$R$2292,10,0)</f>
        <v>6.2666000000000004</v>
      </c>
      <c r="O22" s="61">
        <f t="shared" si="5"/>
        <v>14</v>
      </c>
      <c r="P22" s="60">
        <f>VLOOKUP($A22,'Return Data'!$B$7:$R$2292,11,0)</f>
        <v>5.7119</v>
      </c>
      <c r="Q22" s="61">
        <f t="shared" si="6"/>
        <v>9</v>
      </c>
      <c r="R22" s="60">
        <f>VLOOKUP($A22,'Return Data'!$B$7:$R$2292,12,0)</f>
        <v>5.1303000000000001</v>
      </c>
      <c r="S22" s="61">
        <f t="shared" si="7"/>
        <v>8</v>
      </c>
      <c r="T22" s="60">
        <f>VLOOKUP($A22,'Return Data'!$B$7:$R$2292,13,0)</f>
        <v>4.7580999999999998</v>
      </c>
      <c r="U22" s="61">
        <f t="shared" si="8"/>
        <v>9</v>
      </c>
      <c r="V22" s="60">
        <f>VLOOKUP($A22,'Return Data'!$B$7:$R$2292,17,0)</f>
        <v>4.0842000000000001</v>
      </c>
      <c r="W22" s="61">
        <f t="shared" si="12"/>
        <v>10</v>
      </c>
      <c r="X22" s="60">
        <f>VLOOKUP($A22,'Return Data'!$B$7:$R$2292,14,0)</f>
        <v>4.3986000000000001</v>
      </c>
      <c r="Y22" s="61">
        <f>RANK(X22,X$8:X$24,0)</f>
        <v>13</v>
      </c>
      <c r="Z22" s="60">
        <f>VLOOKUP($A22,'Return Data'!$B$7:$R$2292,16,0)</f>
        <v>5.4457000000000004</v>
      </c>
      <c r="AA22" s="62">
        <f t="shared" si="9"/>
        <v>14</v>
      </c>
    </row>
    <row r="23" spans="1:27" x14ac:dyDescent="0.3">
      <c r="A23" s="58" t="s">
        <v>1132</v>
      </c>
      <c r="B23" s="59">
        <f>VLOOKUP($A23,'Return Data'!$B$7:$R$2292,3,0)</f>
        <v>44942</v>
      </c>
      <c r="C23" s="60">
        <f>VLOOKUP($A23,'Return Data'!$B$7:$R$2292,4,0)</f>
        <v>3936.8629000000001</v>
      </c>
      <c r="D23" s="60">
        <f>VLOOKUP($A23,'Return Data'!$B$7:$R$2292,5,0)</f>
        <v>6.1791</v>
      </c>
      <c r="E23" s="61">
        <f t="shared" si="0"/>
        <v>4</v>
      </c>
      <c r="F23" s="60">
        <f>VLOOKUP($A23,'Return Data'!$B$7:$R$2292,6,0)</f>
        <v>6.1791</v>
      </c>
      <c r="G23" s="61">
        <f t="shared" si="1"/>
        <v>4</v>
      </c>
      <c r="H23" s="60">
        <f>VLOOKUP($A23,'Return Data'!$B$7:$R$2292,7,0)</f>
        <v>5.7584</v>
      </c>
      <c r="I23" s="61">
        <f t="shared" si="2"/>
        <v>3</v>
      </c>
      <c r="J23" s="60">
        <f>VLOOKUP($A23,'Return Data'!$B$7:$R$2292,8,0)</f>
        <v>6.0119999999999996</v>
      </c>
      <c r="K23" s="61">
        <f t="shared" si="3"/>
        <v>3</v>
      </c>
      <c r="L23" s="60">
        <f>VLOOKUP($A23,'Return Data'!$B$7:$R$2292,9,0)</f>
        <v>6.9485999999999999</v>
      </c>
      <c r="M23" s="61">
        <f t="shared" si="4"/>
        <v>5</v>
      </c>
      <c r="N23" s="60">
        <f>VLOOKUP($A23,'Return Data'!$B$7:$R$2292,10,0)</f>
        <v>6.8975999999999997</v>
      </c>
      <c r="O23" s="61">
        <f t="shared" si="5"/>
        <v>2</v>
      </c>
      <c r="P23" s="60">
        <f>VLOOKUP($A23,'Return Data'!$B$7:$R$2292,11,0)</f>
        <v>5.8520000000000003</v>
      </c>
      <c r="Q23" s="61">
        <f t="shared" si="6"/>
        <v>4</v>
      </c>
      <c r="R23" s="60">
        <f>VLOOKUP($A23,'Return Data'!$B$7:$R$2292,12,0)</f>
        <v>5.1809000000000003</v>
      </c>
      <c r="S23" s="61">
        <f t="shared" si="7"/>
        <v>5</v>
      </c>
      <c r="T23" s="60">
        <f>VLOOKUP($A23,'Return Data'!$B$7:$R$2292,13,0)</f>
        <v>4.8932000000000002</v>
      </c>
      <c r="U23" s="61">
        <f t="shared" si="8"/>
        <v>5</v>
      </c>
      <c r="V23" s="60">
        <f>VLOOKUP($A23,'Return Data'!$B$7:$R$2292,17,0)</f>
        <v>4.4515000000000002</v>
      </c>
      <c r="W23" s="61">
        <f t="shared" si="12"/>
        <v>2</v>
      </c>
      <c r="X23" s="60">
        <f>VLOOKUP($A23,'Return Data'!$B$7:$R$2292,14,0)</f>
        <v>5.0419</v>
      </c>
      <c r="Y23" s="61">
        <f>RANK(X23,X$8:X$24,0)</f>
        <v>2</v>
      </c>
      <c r="Z23" s="60">
        <f>VLOOKUP($A23,'Return Data'!$B$7:$R$2292,16,0)</f>
        <v>6.6426999999999996</v>
      </c>
      <c r="AA23" s="62">
        <f t="shared" si="9"/>
        <v>11</v>
      </c>
    </row>
    <row r="24" spans="1:27" x14ac:dyDescent="0.3">
      <c r="A24" s="58" t="s">
        <v>1134</v>
      </c>
      <c r="B24" s="59">
        <f>VLOOKUP($A24,'Return Data'!$B$7:$R$2292,3,0)</f>
        <v>44942</v>
      </c>
      <c r="C24" s="60">
        <f>VLOOKUP($A24,'Return Data'!$B$7:$R$2292,4,0)</f>
        <v>2568.377</v>
      </c>
      <c r="D24" s="60">
        <f>VLOOKUP($A24,'Return Data'!$B$7:$R$2292,5,0)</f>
        <v>6.4283000000000001</v>
      </c>
      <c r="E24" s="61">
        <f t="shared" si="0"/>
        <v>1</v>
      </c>
      <c r="F24" s="60">
        <f>VLOOKUP($A24,'Return Data'!$B$7:$R$2292,6,0)</f>
        <v>6.4283000000000001</v>
      </c>
      <c r="G24" s="61">
        <f t="shared" si="1"/>
        <v>1</v>
      </c>
      <c r="H24" s="60">
        <f>VLOOKUP($A24,'Return Data'!$B$7:$R$2292,7,0)</f>
        <v>5.5468999999999999</v>
      </c>
      <c r="I24" s="61">
        <f t="shared" si="2"/>
        <v>6</v>
      </c>
      <c r="J24" s="60">
        <f>VLOOKUP($A24,'Return Data'!$B$7:$R$2292,8,0)</f>
        <v>5.8478000000000003</v>
      </c>
      <c r="K24" s="61">
        <f t="shared" si="3"/>
        <v>9</v>
      </c>
      <c r="L24" s="60">
        <f>VLOOKUP($A24,'Return Data'!$B$7:$R$2292,9,0)</f>
        <v>6.9836</v>
      </c>
      <c r="M24" s="61">
        <f t="shared" si="4"/>
        <v>3</v>
      </c>
      <c r="N24" s="60">
        <f>VLOOKUP($A24,'Return Data'!$B$7:$R$2292,10,0)</f>
        <v>6.8457999999999997</v>
      </c>
      <c r="O24" s="61">
        <f t="shared" si="5"/>
        <v>5</v>
      </c>
      <c r="P24" s="60">
        <f>VLOOKUP($A24,'Return Data'!$B$7:$R$2292,11,0)</f>
        <v>5.8937999999999997</v>
      </c>
      <c r="Q24" s="61">
        <f t="shared" si="6"/>
        <v>3</v>
      </c>
      <c r="R24" s="60">
        <f>VLOOKUP($A24,'Return Data'!$B$7:$R$2292,12,0)</f>
        <v>5.2953999999999999</v>
      </c>
      <c r="S24" s="61">
        <f t="shared" si="7"/>
        <v>2</v>
      </c>
      <c r="T24" s="60">
        <f>VLOOKUP($A24,'Return Data'!$B$7:$R$2292,13,0)</f>
        <v>4.9996999999999998</v>
      </c>
      <c r="U24" s="61">
        <f t="shared" si="8"/>
        <v>2</v>
      </c>
      <c r="V24" s="60">
        <f>VLOOKUP($A24,'Return Data'!$B$7:$R$2292,17,0)</f>
        <v>4.4249999999999998</v>
      </c>
      <c r="W24" s="61">
        <f t="shared" si="12"/>
        <v>4</v>
      </c>
      <c r="X24" s="60">
        <f>VLOOKUP($A24,'Return Data'!$B$7:$R$2292,14,0)</f>
        <v>4.9054000000000002</v>
      </c>
      <c r="Y24" s="61">
        <f>RANK(X24,X$8:X$24,0)</f>
        <v>6</v>
      </c>
      <c r="Z24" s="60">
        <f>VLOOKUP($A24,'Return Data'!$B$7:$R$2292,16,0)</f>
        <v>7.2196999999999996</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5.8371647058823539</v>
      </c>
      <c r="E26" s="69"/>
      <c r="F26" s="70">
        <f>AVERAGE(F8:F24)</f>
        <v>5.8371647058823539</v>
      </c>
      <c r="G26" s="69"/>
      <c r="H26" s="70">
        <f>AVERAGE(H8:H24)</f>
        <v>5.4089705882352934</v>
      </c>
      <c r="I26" s="69"/>
      <c r="J26" s="70">
        <f>AVERAGE(J8:J24)</f>
        <v>5.7254588235294124</v>
      </c>
      <c r="K26" s="69"/>
      <c r="L26" s="70">
        <f>AVERAGE(L8:L24)</f>
        <v>6.6751235294117635</v>
      </c>
      <c r="M26" s="69"/>
      <c r="N26" s="70">
        <f>AVERAGE(N8:N24)</f>
        <v>6.5811176470588233</v>
      </c>
      <c r="O26" s="69"/>
      <c r="P26" s="70">
        <f>AVERAGE(P8:P24)</f>
        <v>5.5871647058823539</v>
      </c>
      <c r="Q26" s="69"/>
      <c r="R26" s="70">
        <f>AVERAGE(R8:R24)</f>
        <v>4.8932764705882352</v>
      </c>
      <c r="S26" s="69"/>
      <c r="T26" s="70">
        <f>AVERAGE(T8:T24)</f>
        <v>4.6001705882352937</v>
      </c>
      <c r="U26" s="69"/>
      <c r="V26" s="70">
        <f>AVERAGE(V8:V24)</f>
        <v>4.0871235294117634</v>
      </c>
      <c r="W26" s="69"/>
      <c r="X26" s="70">
        <f>AVERAGE(X8:X24)</f>
        <v>4.6034500000000005</v>
      </c>
      <c r="Y26" s="69"/>
      <c r="Z26" s="70">
        <f>AVERAGE(Z8:Z24)</f>
        <v>6.4171764705882355</v>
      </c>
      <c r="AA26" s="71"/>
    </row>
    <row r="27" spans="1:27" x14ac:dyDescent="0.3">
      <c r="A27" s="68" t="s">
        <v>28</v>
      </c>
      <c r="B27" s="69"/>
      <c r="C27" s="69"/>
      <c r="D27" s="70">
        <f>MIN(D8:D24)</f>
        <v>4.7262000000000004</v>
      </c>
      <c r="E27" s="69"/>
      <c r="F27" s="70">
        <f>MIN(F8:F24)</f>
        <v>4.7262000000000004</v>
      </c>
      <c r="G27" s="69"/>
      <c r="H27" s="70">
        <f>MIN(H8:H24)</f>
        <v>4.8072999999999997</v>
      </c>
      <c r="I27" s="69"/>
      <c r="J27" s="70">
        <f>MIN(J8:J24)</f>
        <v>5.056</v>
      </c>
      <c r="K27" s="69"/>
      <c r="L27" s="70">
        <f>MIN(L8:L24)</f>
        <v>6.0488999999999997</v>
      </c>
      <c r="M27" s="69"/>
      <c r="N27" s="70">
        <f>MIN(N8:N24)</f>
        <v>6.0175000000000001</v>
      </c>
      <c r="O27" s="69"/>
      <c r="P27" s="70">
        <f>MIN(P8:P24)</f>
        <v>4.9808000000000003</v>
      </c>
      <c r="Q27" s="69"/>
      <c r="R27" s="70">
        <f>MIN(R8:R24)</f>
        <v>4.343</v>
      </c>
      <c r="S27" s="69"/>
      <c r="T27" s="70">
        <f>MIN(T8:T24)</f>
        <v>4.0258000000000003</v>
      </c>
      <c r="U27" s="69"/>
      <c r="V27" s="70">
        <f>MIN(V8:V24)</f>
        <v>3.5531999999999999</v>
      </c>
      <c r="W27" s="69"/>
      <c r="X27" s="70">
        <f>MIN(X8:X24)</f>
        <v>3.6918000000000002</v>
      </c>
      <c r="Y27" s="69"/>
      <c r="Z27" s="70">
        <f>MIN(Z8:Z24)</f>
        <v>3.8963999999999999</v>
      </c>
      <c r="AA27" s="71"/>
    </row>
    <row r="28" spans="1:27" ht="15" thickBot="1" x14ac:dyDescent="0.35">
      <c r="A28" s="72" t="s">
        <v>29</v>
      </c>
      <c r="B28" s="73"/>
      <c r="C28" s="73"/>
      <c r="D28" s="74">
        <f>MAX(D8:D24)</f>
        <v>6.4283000000000001</v>
      </c>
      <c r="E28" s="73"/>
      <c r="F28" s="74">
        <f>MAX(F8:F24)</f>
        <v>6.4283000000000001</v>
      </c>
      <c r="G28" s="73"/>
      <c r="H28" s="74">
        <f>MAX(H8:H24)</f>
        <v>6.2725999999999997</v>
      </c>
      <c r="I28" s="73"/>
      <c r="J28" s="74">
        <f>MAX(J8:J24)</f>
        <v>6.2592999999999996</v>
      </c>
      <c r="K28" s="73"/>
      <c r="L28" s="74">
        <f>MAX(L8:L24)</f>
        <v>7.0025000000000004</v>
      </c>
      <c r="M28" s="73"/>
      <c r="N28" s="74">
        <f>MAX(N8:N24)</f>
        <v>6.9564000000000004</v>
      </c>
      <c r="O28" s="73"/>
      <c r="P28" s="74">
        <f>MAX(P8:P24)</f>
        <v>5.9325000000000001</v>
      </c>
      <c r="Q28" s="73"/>
      <c r="R28" s="74">
        <f>MAX(R8:R24)</f>
        <v>5.3602999999999996</v>
      </c>
      <c r="S28" s="73"/>
      <c r="T28" s="74">
        <f>MAX(T8:T24)</f>
        <v>5.0807000000000002</v>
      </c>
      <c r="U28" s="73"/>
      <c r="V28" s="74">
        <f>MAX(V8:V24)</f>
        <v>4.4829999999999997</v>
      </c>
      <c r="W28" s="73"/>
      <c r="X28" s="74">
        <f>MAX(X8:X24)</f>
        <v>5.1052</v>
      </c>
      <c r="Y28" s="73"/>
      <c r="Z28" s="74">
        <f>MAX(Z8:Z24)</f>
        <v>7.3071000000000002</v>
      </c>
      <c r="AA28" s="75"/>
    </row>
    <row r="29" spans="1:27" x14ac:dyDescent="0.3">
      <c r="A29" s="99" t="s">
        <v>429</v>
      </c>
    </row>
    <row r="30" spans="1:27" x14ac:dyDescent="0.3">
      <c r="A30" s="14" t="s">
        <v>340</v>
      </c>
    </row>
  </sheetData>
  <sheetProtection algorithmName="SHA-512" hashValue="ENBuit8q9cN1git0KgQK7Kxvdwndlkjj4VKNQ/rLOLzIuvSxFwjKiqZLll0LGFlD/c+b/DHmDT1peWI+rmPt4w==" saltValue="NPD5ADjA9CmWkIxCIzmMWw=="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1137</v>
      </c>
      <c r="B8" s="59">
        <f>VLOOKUP($A8,'Return Data'!$B$7:$R$2292,3,0)</f>
        <v>44942</v>
      </c>
      <c r="C8" s="60">
        <f>VLOOKUP($A8,'Return Data'!$B$7:$R$2292,4,0)</f>
        <v>32.700499999999998</v>
      </c>
      <c r="D8" s="60">
        <f>VLOOKUP($A8,'Return Data'!$B$7:$R$2292,10,0)</f>
        <v>0.19819999999999999</v>
      </c>
      <c r="E8" s="61">
        <f t="shared" ref="E8:E15" si="0">RANK(D8,D$8:D$15,0)</f>
        <v>8</v>
      </c>
      <c r="F8" s="60">
        <f>VLOOKUP($A8,'Return Data'!$B$7:$R$2292,11,0)</f>
        <v>5.5894000000000004</v>
      </c>
      <c r="G8" s="61">
        <f t="shared" ref="G8:G15" si="1">RANK(F8,F$8:F$15,0)</f>
        <v>8</v>
      </c>
      <c r="H8" s="60">
        <f>VLOOKUP($A8,'Return Data'!$B$7:$R$2292,12,0)</f>
        <v>-3.0794999999999999</v>
      </c>
      <c r="I8" s="61">
        <f t="shared" ref="I8:I15" si="2">RANK(H8,H$8:H$15,0)</f>
        <v>8</v>
      </c>
      <c r="J8" s="60">
        <f>VLOOKUP($A8,'Return Data'!$B$7:$R$2292,13,0)</f>
        <v>-8.2495999999999992</v>
      </c>
      <c r="K8" s="61">
        <f t="shared" ref="K8:K15" si="3">RANK(J8,J$8:J$15,0)</f>
        <v>8</v>
      </c>
      <c r="L8" s="60">
        <f>VLOOKUP($A8,'Return Data'!$B$7:$R$2292,17,0)</f>
        <v>8.2189999999999994</v>
      </c>
      <c r="M8" s="61">
        <f t="shared" ref="M8:M15" si="4">RANK(L8,L$8:L$15,0)</f>
        <v>6</v>
      </c>
      <c r="N8" s="60">
        <f>VLOOKUP($A8,'Return Data'!$B$7:$R$2292,14,0)</f>
        <v>11.607699999999999</v>
      </c>
      <c r="O8" s="61">
        <f t="shared" ref="O8:O13" si="5">RANK(N8,N$8:N$15,0)</f>
        <v>5</v>
      </c>
      <c r="P8" s="60">
        <f>VLOOKUP($A8,'Return Data'!$B$7:$R$2292,15,0)</f>
        <v>10.6937</v>
      </c>
      <c r="Q8" s="61">
        <f t="shared" ref="Q8:Q13" si="6">RANK(P8,P$8:P$15,0)</f>
        <v>4</v>
      </c>
      <c r="R8" s="60">
        <f>VLOOKUP($A8,'Return Data'!$B$7:$R$2292,16,0)</f>
        <v>9.8821999999999992</v>
      </c>
      <c r="S8" s="62">
        <f t="shared" ref="S8:S15" si="7">RANK(R8,R$8:R$15,0)</f>
        <v>6</v>
      </c>
    </row>
    <row r="9" spans="1:20" x14ac:dyDescent="0.3">
      <c r="A9" s="58" t="s">
        <v>1140</v>
      </c>
      <c r="B9" s="59">
        <f>VLOOKUP($A9,'Return Data'!$B$7:$R$2292,3,0)</f>
        <v>44942</v>
      </c>
      <c r="C9" s="60">
        <f>VLOOKUP($A9,'Return Data'!$B$7:$R$2292,4,0)</f>
        <v>54.244999999999997</v>
      </c>
      <c r="D9" s="60">
        <f>VLOOKUP($A9,'Return Data'!$B$7:$R$2292,10,0)</f>
        <v>4.6513999999999998</v>
      </c>
      <c r="E9" s="61">
        <f t="shared" si="0"/>
        <v>5</v>
      </c>
      <c r="F9" s="60">
        <f>VLOOKUP($A9,'Return Data'!$B$7:$R$2292,11,0)</f>
        <v>9.0504999999999995</v>
      </c>
      <c r="G9" s="61">
        <f t="shared" si="1"/>
        <v>7</v>
      </c>
      <c r="H9" s="60">
        <f>VLOOKUP($A9,'Return Data'!$B$7:$R$2292,12,0)</f>
        <v>5.3423999999999996</v>
      </c>
      <c r="I9" s="61">
        <f t="shared" si="2"/>
        <v>5</v>
      </c>
      <c r="J9" s="60">
        <f>VLOOKUP($A9,'Return Data'!$B$7:$R$2292,13,0)</f>
        <v>4.0532000000000004</v>
      </c>
      <c r="K9" s="61">
        <f t="shared" si="3"/>
        <v>6</v>
      </c>
      <c r="L9" s="60">
        <f>VLOOKUP($A9,'Return Data'!$B$7:$R$2292,17,0)</f>
        <v>12.0471</v>
      </c>
      <c r="M9" s="61">
        <f t="shared" si="4"/>
        <v>4</v>
      </c>
      <c r="N9" s="60">
        <f>VLOOKUP($A9,'Return Data'!$B$7:$R$2292,14,0)</f>
        <v>14.951000000000001</v>
      </c>
      <c r="O9" s="61">
        <f t="shared" si="5"/>
        <v>3</v>
      </c>
      <c r="P9" s="60">
        <f>VLOOKUP($A9,'Return Data'!$B$7:$R$2292,15,0)</f>
        <v>10.899699999999999</v>
      </c>
      <c r="Q9" s="61">
        <f t="shared" si="6"/>
        <v>3</v>
      </c>
      <c r="R9" s="60">
        <f>VLOOKUP($A9,'Return Data'!$B$7:$R$2292,16,0)</f>
        <v>10.920400000000001</v>
      </c>
      <c r="S9" s="62">
        <f t="shared" si="7"/>
        <v>5</v>
      </c>
    </row>
    <row r="10" spans="1:20" x14ac:dyDescent="0.3">
      <c r="A10" s="58" t="s">
        <v>1142</v>
      </c>
      <c r="B10" s="59">
        <f>VLOOKUP($A10,'Return Data'!$B$7:$R$2292,3,0)</f>
        <v>44942</v>
      </c>
      <c r="C10" s="60">
        <f>VLOOKUP($A10,'Return Data'!$B$7:$R$2292,4,0)</f>
        <v>518.61800000000005</v>
      </c>
      <c r="D10" s="60">
        <f>VLOOKUP($A10,'Return Data'!$B$7:$R$2292,10,0)</f>
        <v>6.7430000000000003</v>
      </c>
      <c r="E10" s="61">
        <f t="shared" si="0"/>
        <v>3</v>
      </c>
      <c r="F10" s="60">
        <f>VLOOKUP($A10,'Return Data'!$B$7:$R$2292,11,0)</f>
        <v>13.9831</v>
      </c>
      <c r="G10" s="61">
        <f t="shared" si="1"/>
        <v>3</v>
      </c>
      <c r="H10" s="60">
        <f>VLOOKUP($A10,'Return Data'!$B$7:$R$2292,12,0)</f>
        <v>8.0607000000000006</v>
      </c>
      <c r="I10" s="61">
        <f t="shared" si="2"/>
        <v>1</v>
      </c>
      <c r="J10" s="60">
        <f>VLOOKUP($A10,'Return Data'!$B$7:$R$2292,13,0)</f>
        <v>12.58</v>
      </c>
      <c r="K10" s="61">
        <f t="shared" si="3"/>
        <v>1</v>
      </c>
      <c r="L10" s="60">
        <f>VLOOKUP($A10,'Return Data'!$B$7:$R$2292,17,0)</f>
        <v>23.252199999999998</v>
      </c>
      <c r="M10" s="61">
        <f t="shared" si="4"/>
        <v>2</v>
      </c>
      <c r="N10" s="60">
        <f>VLOOKUP($A10,'Return Data'!$B$7:$R$2292,14,0)</f>
        <v>20.087599999999998</v>
      </c>
      <c r="O10" s="61">
        <f t="shared" si="5"/>
        <v>2</v>
      </c>
      <c r="P10" s="60">
        <f>VLOOKUP($A10,'Return Data'!$B$7:$R$2292,15,0)</f>
        <v>13.326499999999999</v>
      </c>
      <c r="Q10" s="61">
        <f t="shared" si="6"/>
        <v>2</v>
      </c>
      <c r="R10" s="60">
        <f>VLOOKUP($A10,'Return Data'!$B$7:$R$2292,16,0)</f>
        <v>15.968</v>
      </c>
      <c r="S10" s="62">
        <f t="shared" si="7"/>
        <v>2</v>
      </c>
    </row>
    <row r="11" spans="1:20" x14ac:dyDescent="0.3">
      <c r="A11" s="58" t="s">
        <v>1144</v>
      </c>
      <c r="B11" s="59">
        <f>VLOOKUP($A11,'Return Data'!$B$7:$R$2292,3,0)</f>
        <v>44942</v>
      </c>
      <c r="C11" s="60">
        <f>VLOOKUP($A11,'Return Data'!$B$7:$R$2292,4,0)</f>
        <v>92.259500000000003</v>
      </c>
      <c r="D11" s="60">
        <f>VLOOKUP($A11,'Return Data'!$B$7:$R$2292,10,0)</f>
        <v>6.8440000000000003</v>
      </c>
      <c r="E11" s="61">
        <f t="shared" si="0"/>
        <v>2</v>
      </c>
      <c r="F11" s="60">
        <f>VLOOKUP($A11,'Return Data'!$B$7:$R$2292,11,0)</f>
        <v>18.811599999999999</v>
      </c>
      <c r="G11" s="61">
        <f t="shared" si="1"/>
        <v>1</v>
      </c>
      <c r="H11" s="60">
        <f>VLOOKUP($A11,'Return Data'!$B$7:$R$2292,12,0)</f>
        <v>5.9515000000000002</v>
      </c>
      <c r="I11" s="61">
        <f t="shared" si="2"/>
        <v>3</v>
      </c>
      <c r="J11" s="60">
        <f>VLOOKUP($A11,'Return Data'!$B$7:$R$2292,13,0)</f>
        <v>10.0152</v>
      </c>
      <c r="K11" s="61">
        <f t="shared" si="3"/>
        <v>2</v>
      </c>
      <c r="L11" s="60">
        <f>VLOOKUP($A11,'Return Data'!$B$7:$R$2292,17,0)</f>
        <v>35.121699999999997</v>
      </c>
      <c r="M11" s="61">
        <f t="shared" si="4"/>
        <v>1</v>
      </c>
      <c r="N11" s="60">
        <f>VLOOKUP($A11,'Return Data'!$B$7:$R$2292,14,0)</f>
        <v>32.031100000000002</v>
      </c>
      <c r="O11" s="61">
        <f t="shared" si="5"/>
        <v>1</v>
      </c>
      <c r="P11" s="60">
        <f>VLOOKUP($A11,'Return Data'!$B$7:$R$2292,15,0)</f>
        <v>21.726500000000001</v>
      </c>
      <c r="Q11" s="61">
        <f t="shared" si="6"/>
        <v>1</v>
      </c>
      <c r="R11" s="60">
        <f>VLOOKUP($A11,'Return Data'!$B$7:$R$2292,16,0)</f>
        <v>14.164</v>
      </c>
      <c r="S11" s="62">
        <f t="shared" si="7"/>
        <v>3</v>
      </c>
    </row>
    <row r="12" spans="1:20" x14ac:dyDescent="0.3">
      <c r="A12" s="58" t="s">
        <v>721</v>
      </c>
      <c r="B12" s="59">
        <f>VLOOKUP($A12,'Return Data'!$B$7:$R$2292,3,0)</f>
        <v>44942</v>
      </c>
      <c r="C12" s="60">
        <f>VLOOKUP($A12,'Return Data'!$B$7:$R$2292,4,0)</f>
        <v>25.274799999999999</v>
      </c>
      <c r="D12" s="60">
        <f>VLOOKUP($A12,'Return Data'!$B$7:$R$2292,10,0)</f>
        <v>16.977599999999999</v>
      </c>
      <c r="E12" s="61">
        <f t="shared" si="0"/>
        <v>1</v>
      </c>
      <c r="F12" s="60">
        <f>VLOOKUP($A12,'Return Data'!$B$7:$R$2292,11,0)</f>
        <v>15.012600000000001</v>
      </c>
      <c r="G12" s="61">
        <f t="shared" si="1"/>
        <v>2</v>
      </c>
      <c r="H12" s="60">
        <f>VLOOKUP($A12,'Return Data'!$B$7:$R$2292,12,0)</f>
        <v>6.1395999999999997</v>
      </c>
      <c r="I12" s="61">
        <f t="shared" si="2"/>
        <v>2</v>
      </c>
      <c r="J12" s="60">
        <f>VLOOKUP($A12,'Return Data'!$B$7:$R$2292,13,0)</f>
        <v>5.7359</v>
      </c>
      <c r="K12" s="61">
        <f t="shared" si="3"/>
        <v>4</v>
      </c>
      <c r="L12" s="60">
        <f>VLOOKUP($A12,'Return Data'!$B$7:$R$2292,17,0)</f>
        <v>6.8282999999999996</v>
      </c>
      <c r="M12" s="61">
        <f t="shared" si="4"/>
        <v>8</v>
      </c>
      <c r="N12" s="60">
        <f>VLOOKUP($A12,'Return Data'!$B$7:$R$2292,14,0)</f>
        <v>9.1395</v>
      </c>
      <c r="O12" s="61">
        <f t="shared" si="5"/>
        <v>7</v>
      </c>
      <c r="P12" s="60">
        <f>VLOOKUP($A12,'Return Data'!$B$7:$R$2292,15,0)</f>
        <v>7.9390999999999998</v>
      </c>
      <c r="Q12" s="61">
        <f t="shared" si="6"/>
        <v>6</v>
      </c>
      <c r="R12" s="60">
        <f>VLOOKUP($A12,'Return Data'!$B$7:$R$2292,16,0)</f>
        <v>9.2110000000000003</v>
      </c>
      <c r="S12" s="62">
        <f t="shared" si="7"/>
        <v>7</v>
      </c>
    </row>
    <row r="13" spans="1:20" x14ac:dyDescent="0.3">
      <c r="A13" s="58" t="s">
        <v>1145</v>
      </c>
      <c r="B13" s="59">
        <f>VLOOKUP($A13,'Return Data'!$B$7:$R$2292,3,0)</f>
        <v>44942</v>
      </c>
      <c r="C13" s="60">
        <f>VLOOKUP($A13,'Return Data'!$B$7:$R$2292,4,0)</f>
        <v>43.176600000000001</v>
      </c>
      <c r="D13" s="60">
        <f>VLOOKUP($A13,'Return Data'!$B$7:$R$2292,10,0)</f>
        <v>4.6016000000000004</v>
      </c>
      <c r="E13" s="61">
        <f t="shared" si="0"/>
        <v>6</v>
      </c>
      <c r="F13" s="60">
        <f>VLOOKUP($A13,'Return Data'!$B$7:$R$2292,11,0)</f>
        <v>9.5920000000000005</v>
      </c>
      <c r="G13" s="61">
        <f t="shared" si="1"/>
        <v>6</v>
      </c>
      <c r="H13" s="60">
        <f>VLOOKUP($A13,'Return Data'!$B$7:$R$2292,12,0)</f>
        <v>5.3085000000000004</v>
      </c>
      <c r="I13" s="61">
        <f t="shared" si="2"/>
        <v>6</v>
      </c>
      <c r="J13" s="60">
        <f>VLOOKUP($A13,'Return Data'!$B$7:$R$2292,13,0)</f>
        <v>6.6508000000000003</v>
      </c>
      <c r="K13" s="61">
        <f t="shared" si="3"/>
        <v>3</v>
      </c>
      <c r="L13" s="60">
        <f>VLOOKUP($A13,'Return Data'!$B$7:$R$2292,17,0)</f>
        <v>10.112399999999999</v>
      </c>
      <c r="M13" s="61">
        <f t="shared" si="4"/>
        <v>5</v>
      </c>
      <c r="N13" s="60">
        <f>VLOOKUP($A13,'Return Data'!$B$7:$R$2292,14,0)</f>
        <v>11.754200000000001</v>
      </c>
      <c r="O13" s="61">
        <f t="shared" si="5"/>
        <v>4</v>
      </c>
      <c r="P13" s="60">
        <f>VLOOKUP($A13,'Return Data'!$B$7:$R$2292,15,0)</f>
        <v>9.8727</v>
      </c>
      <c r="Q13" s="61">
        <f t="shared" si="6"/>
        <v>5</v>
      </c>
      <c r="R13" s="60">
        <f>VLOOKUP($A13,'Return Data'!$B$7:$R$2292,16,0)</f>
        <v>10.950900000000001</v>
      </c>
      <c r="S13" s="62">
        <f t="shared" si="7"/>
        <v>4</v>
      </c>
    </row>
    <row r="14" spans="1:20" x14ac:dyDescent="0.3">
      <c r="A14" s="58" t="s">
        <v>1147</v>
      </c>
      <c r="B14" s="59">
        <f>VLOOKUP($A14,'Return Data'!$B$7:$R$2292,3,0)</f>
        <v>44942</v>
      </c>
      <c r="C14" s="60">
        <f>VLOOKUP($A14,'Return Data'!$B$7:$R$2292,4,0)</f>
        <v>17.254000000000001</v>
      </c>
      <c r="D14" s="60">
        <f>VLOOKUP($A14,'Return Data'!$B$7:$R$2292,10,0)</f>
        <v>4.6673999999999998</v>
      </c>
      <c r="E14" s="61">
        <f t="shared" si="0"/>
        <v>4</v>
      </c>
      <c r="F14" s="60">
        <f>VLOOKUP($A14,'Return Data'!$B$7:$R$2292,11,0)</f>
        <v>11.483700000000001</v>
      </c>
      <c r="G14" s="61">
        <f t="shared" si="1"/>
        <v>4</v>
      </c>
      <c r="H14" s="60">
        <f>VLOOKUP($A14,'Return Data'!$B$7:$R$2292,12,0)</f>
        <v>5.8125</v>
      </c>
      <c r="I14" s="61">
        <f t="shared" si="2"/>
        <v>4</v>
      </c>
      <c r="J14" s="60">
        <f>VLOOKUP($A14,'Return Data'!$B$7:$R$2292,13,0)</f>
        <v>5.1559999999999997</v>
      </c>
      <c r="K14" s="61">
        <f t="shared" si="3"/>
        <v>5</v>
      </c>
      <c r="L14" s="60">
        <f>VLOOKUP($A14,'Return Data'!$B$7:$R$2292,17,0)</f>
        <v>14.873900000000001</v>
      </c>
      <c r="M14" s="61">
        <f t="shared" si="4"/>
        <v>3</v>
      </c>
      <c r="N14" s="60"/>
      <c r="O14" s="61"/>
      <c r="P14" s="60"/>
      <c r="Q14" s="61"/>
      <c r="R14" s="60">
        <f>VLOOKUP($A14,'Return Data'!$B$7:$R$2292,16,0)</f>
        <v>20.921800000000001</v>
      </c>
      <c r="S14" s="62">
        <f t="shared" si="7"/>
        <v>1</v>
      </c>
    </row>
    <row r="15" spans="1:20" x14ac:dyDescent="0.3">
      <c r="A15" s="58" t="s">
        <v>1149</v>
      </c>
      <c r="B15" s="59">
        <f>VLOOKUP($A15,'Return Data'!$B$7:$R$2292,3,0)</f>
        <v>44942</v>
      </c>
      <c r="C15" s="60">
        <f>VLOOKUP($A15,'Return Data'!$B$7:$R$2292,4,0)</f>
        <v>49.463000000000001</v>
      </c>
      <c r="D15" s="60">
        <f>VLOOKUP($A15,'Return Data'!$B$7:$R$2292,10,0)</f>
        <v>3.8288000000000002</v>
      </c>
      <c r="E15" s="61">
        <f t="shared" si="0"/>
        <v>7</v>
      </c>
      <c r="F15" s="60">
        <f>VLOOKUP($A15,'Return Data'!$B$7:$R$2292,11,0)</f>
        <v>10.7638</v>
      </c>
      <c r="G15" s="61">
        <f t="shared" si="1"/>
        <v>5</v>
      </c>
      <c r="H15" s="60">
        <f>VLOOKUP($A15,'Return Data'!$B$7:$R$2292,12,0)</f>
        <v>4.6322000000000001</v>
      </c>
      <c r="I15" s="61">
        <f t="shared" si="2"/>
        <v>7</v>
      </c>
      <c r="J15" s="60">
        <f>VLOOKUP($A15,'Return Data'!$B$7:$R$2292,13,0)</f>
        <v>2.8915999999999999</v>
      </c>
      <c r="K15" s="61">
        <f t="shared" si="3"/>
        <v>7</v>
      </c>
      <c r="L15" s="60">
        <f>VLOOKUP($A15,'Return Data'!$B$7:$R$2292,17,0)</f>
        <v>7.9489000000000001</v>
      </c>
      <c r="M15" s="61">
        <f t="shared" si="4"/>
        <v>7</v>
      </c>
      <c r="N15" s="60">
        <f>VLOOKUP($A15,'Return Data'!$B$7:$R$2292,14,0)</f>
        <v>9.9263999999999992</v>
      </c>
      <c r="O15" s="61">
        <f>RANK(N15,N$8:N$15,0)</f>
        <v>6</v>
      </c>
      <c r="P15" s="60">
        <f>VLOOKUP($A15,'Return Data'!$B$7:$R$2292,15,0)</f>
        <v>7.0658000000000003</v>
      </c>
      <c r="Q15" s="61">
        <f>RANK(P15,P$8:P$15,0)</f>
        <v>7</v>
      </c>
      <c r="R15" s="60">
        <f>VLOOKUP($A15,'Return Data'!$B$7:$R$2292,16,0)</f>
        <v>7.6344000000000003</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6.0640000000000001</v>
      </c>
      <c r="E17" s="69"/>
      <c r="F17" s="70">
        <f>AVERAGE(F8:F15)</f>
        <v>11.785837500000001</v>
      </c>
      <c r="G17" s="69"/>
      <c r="H17" s="70">
        <f>AVERAGE(H8:H15)</f>
        <v>4.7709875000000004</v>
      </c>
      <c r="I17" s="69"/>
      <c r="J17" s="70">
        <f>AVERAGE(J8:J15)</f>
        <v>4.8541375000000002</v>
      </c>
      <c r="K17" s="69"/>
      <c r="L17" s="70">
        <f>AVERAGE(L8:L15)</f>
        <v>14.800437499999997</v>
      </c>
      <c r="M17" s="69"/>
      <c r="N17" s="70">
        <f>AVERAGE(N8:N15)</f>
        <v>15.6425</v>
      </c>
      <c r="O17" s="69"/>
      <c r="P17" s="70">
        <f>AVERAGE(P8:P15)</f>
        <v>11.646285714285712</v>
      </c>
      <c r="Q17" s="69"/>
      <c r="R17" s="70">
        <f>AVERAGE(R8:R15)</f>
        <v>12.456587500000001</v>
      </c>
      <c r="S17" s="71"/>
    </row>
    <row r="18" spans="1:19" x14ac:dyDescent="0.3">
      <c r="A18" s="68" t="s">
        <v>28</v>
      </c>
      <c r="B18" s="69"/>
      <c r="C18" s="69"/>
      <c r="D18" s="70">
        <f>MIN(D8:D15)</f>
        <v>0.19819999999999999</v>
      </c>
      <c r="E18" s="69"/>
      <c r="F18" s="70">
        <f>MIN(F8:F15)</f>
        <v>5.5894000000000004</v>
      </c>
      <c r="G18" s="69"/>
      <c r="H18" s="70">
        <f>MIN(H8:H15)</f>
        <v>-3.0794999999999999</v>
      </c>
      <c r="I18" s="69"/>
      <c r="J18" s="70">
        <f>MIN(J8:J15)</f>
        <v>-8.2495999999999992</v>
      </c>
      <c r="K18" s="69"/>
      <c r="L18" s="70">
        <f>MIN(L8:L15)</f>
        <v>6.8282999999999996</v>
      </c>
      <c r="M18" s="69"/>
      <c r="N18" s="70">
        <f>MIN(N8:N15)</f>
        <v>9.1395</v>
      </c>
      <c r="O18" s="69"/>
      <c r="P18" s="70">
        <f>MIN(P8:P15)</f>
        <v>7.0658000000000003</v>
      </c>
      <c r="Q18" s="69"/>
      <c r="R18" s="70">
        <f>MIN(R8:R15)</f>
        <v>7.6344000000000003</v>
      </c>
      <c r="S18" s="71"/>
    </row>
    <row r="19" spans="1:19" ht="15" thickBot="1" x14ac:dyDescent="0.35">
      <c r="A19" s="72" t="s">
        <v>29</v>
      </c>
      <c r="B19" s="73"/>
      <c r="C19" s="73"/>
      <c r="D19" s="74">
        <f>MAX(D8:D15)</f>
        <v>16.977599999999999</v>
      </c>
      <c r="E19" s="73"/>
      <c r="F19" s="74">
        <f>MAX(F8:F15)</f>
        <v>18.811599999999999</v>
      </c>
      <c r="G19" s="73"/>
      <c r="H19" s="74">
        <f>MAX(H8:H15)</f>
        <v>8.0607000000000006</v>
      </c>
      <c r="I19" s="73"/>
      <c r="J19" s="74">
        <f>MAX(J8:J15)</f>
        <v>12.58</v>
      </c>
      <c r="K19" s="73"/>
      <c r="L19" s="74">
        <f>MAX(L8:L15)</f>
        <v>35.121699999999997</v>
      </c>
      <c r="M19" s="73"/>
      <c r="N19" s="74">
        <f>MAX(N8:N15)</f>
        <v>32.031100000000002</v>
      </c>
      <c r="O19" s="73"/>
      <c r="P19" s="74">
        <f>MAX(P8:P15)</f>
        <v>21.726500000000001</v>
      </c>
      <c r="Q19" s="73"/>
      <c r="R19" s="74">
        <f>MAX(R8:R15)</f>
        <v>20.921800000000001</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759</v>
      </c>
      <c r="B8" s="59">
        <f>VLOOKUP($A8,'Return Data'!$B$7:$R$2292,3,0)</f>
        <v>44942</v>
      </c>
      <c r="C8" s="60">
        <f>VLOOKUP($A8,'Return Data'!$B$7:$R$2292,4,0)</f>
        <v>295.01620000000003</v>
      </c>
      <c r="D8" s="60">
        <f>VLOOKUP($A8,'Return Data'!$B$7:$R$2292,5,0)</f>
        <v>5.9581</v>
      </c>
      <c r="E8" s="61">
        <f>RANK(D8,D$8:D$14,0)</f>
        <v>1</v>
      </c>
      <c r="F8" s="60">
        <f>VLOOKUP($A8,'Return Data'!$B$7:$R$2292,6,0)</f>
        <v>5.9581</v>
      </c>
      <c r="G8" s="61">
        <f>RANK(F8,F$8:F$14,0)</f>
        <v>1</v>
      </c>
      <c r="H8" s="60">
        <f>VLOOKUP($A8,'Return Data'!$B$7:$R$2292,7,0)</f>
        <v>5.5628000000000002</v>
      </c>
      <c r="I8" s="61">
        <f>RANK(H8,H$8:H$14,0)</f>
        <v>5</v>
      </c>
      <c r="J8" s="60">
        <f>VLOOKUP($A8,'Return Data'!$B$7:$R$2292,8,0)</f>
        <v>6.0968999999999998</v>
      </c>
      <c r="K8" s="61">
        <f>RANK(J8,J$8:J$14,0)</f>
        <v>5</v>
      </c>
      <c r="L8" s="60">
        <f>VLOOKUP($A8,'Return Data'!$B$7:$R$2292,9,0)</f>
        <v>6.6997</v>
      </c>
      <c r="M8" s="61">
        <f>RANK(L8,L$8:L$14,0)</f>
        <v>1</v>
      </c>
      <c r="N8" s="60">
        <f>VLOOKUP($A8,'Return Data'!$B$7:$R$2292,10,0)</f>
        <v>6.9603000000000002</v>
      </c>
      <c r="O8" s="61">
        <f>RANK(N8,N$8:N$14,0)</f>
        <v>4</v>
      </c>
      <c r="P8" s="60">
        <f>VLOOKUP($A8,'Return Data'!$B$7:$R$2292,11,0)</f>
        <v>6.0941000000000001</v>
      </c>
      <c r="Q8" s="61">
        <f>RANK(P8,P$8:P$14,0)</f>
        <v>5</v>
      </c>
      <c r="R8" s="60">
        <f>VLOOKUP($A8,'Return Data'!$B$7:$R$2292,12,0)</f>
        <v>5.2996999999999996</v>
      </c>
      <c r="S8" s="61">
        <f>RANK(R8,R$8:R$14,0)</f>
        <v>4</v>
      </c>
      <c r="T8" s="60">
        <f>VLOOKUP($A8,'Return Data'!$B$7:$R$2292,13,0)</f>
        <v>5.1247999999999996</v>
      </c>
      <c r="U8" s="61">
        <f>RANK(T8,T$8:T$14,0)</f>
        <v>2</v>
      </c>
      <c r="V8" s="60">
        <f>VLOOKUP($A8,'Return Data'!$B$7:$R$2292,17,0)</f>
        <v>4.6421999999999999</v>
      </c>
      <c r="W8" s="61">
        <f>RANK(V8,V$8:V$14,0)</f>
        <v>3</v>
      </c>
      <c r="X8" s="60">
        <f>VLOOKUP($A8,'Return Data'!$B$7:$R$2292,14,0)</f>
        <v>5.8263999999999996</v>
      </c>
      <c r="Y8" s="61">
        <f>RANK(X8,X$8:X$14,0)</f>
        <v>4</v>
      </c>
      <c r="Z8" s="60">
        <f>VLOOKUP($A8,'Return Data'!$B$7:$R$2292,16,0)</f>
        <v>7.9710000000000001</v>
      </c>
      <c r="AA8" s="62">
        <f>RANK(Z8,Z$8:Z$14,0)</f>
        <v>2</v>
      </c>
    </row>
    <row r="9" spans="1:27" x14ac:dyDescent="0.3">
      <c r="A9" s="58" t="s">
        <v>761</v>
      </c>
      <c r="B9" s="59">
        <f>VLOOKUP($A9,'Return Data'!$B$7:$R$2292,3,0)</f>
        <v>44942</v>
      </c>
      <c r="C9" s="60">
        <f>VLOOKUP($A9,'Return Data'!$B$7:$R$2292,4,0)</f>
        <v>36.085599999999999</v>
      </c>
      <c r="D9" s="60">
        <f>VLOOKUP($A9,'Return Data'!$B$7:$R$2292,5,0)</f>
        <v>2.9676999999999998</v>
      </c>
      <c r="E9" s="61">
        <f t="shared" ref="E9:E14" si="0">RANK(D9,D$8:D$14,0)</f>
        <v>5</v>
      </c>
      <c r="F9" s="60">
        <f>VLOOKUP($A9,'Return Data'!$B$7:$R$2292,6,0)</f>
        <v>2.9676999999999998</v>
      </c>
      <c r="G9" s="61">
        <f t="shared" ref="G9:G14" si="1">RANK(F9,F$8:F$14,0)</f>
        <v>5</v>
      </c>
      <c r="H9" s="60">
        <f>VLOOKUP($A9,'Return Data'!$B$7:$R$2292,7,0)</f>
        <v>6.2062999999999997</v>
      </c>
      <c r="I9" s="61">
        <f t="shared" ref="I9:I14" si="2">RANK(H9,H$8:H$14,0)</f>
        <v>3</v>
      </c>
      <c r="J9" s="60">
        <f>VLOOKUP($A9,'Return Data'!$B$7:$R$2292,8,0)</f>
        <v>6.6203000000000003</v>
      </c>
      <c r="K9" s="61">
        <f t="shared" ref="K9:K14" si="3">RANK(J9,J$8:J$14,0)</f>
        <v>3</v>
      </c>
      <c r="L9" s="60">
        <f>VLOOKUP($A9,'Return Data'!$B$7:$R$2292,9,0)</f>
        <v>6.4367000000000001</v>
      </c>
      <c r="M9" s="61">
        <f t="shared" ref="M9:M14" si="4">RANK(L9,L$8:L$14,0)</f>
        <v>3</v>
      </c>
      <c r="N9" s="60">
        <f>VLOOKUP($A9,'Return Data'!$B$7:$R$2292,10,0)</f>
        <v>7.3403</v>
      </c>
      <c r="O9" s="61">
        <f t="shared" ref="O9:O14" si="5">RANK(N9,N$8:N$14,0)</f>
        <v>2</v>
      </c>
      <c r="P9" s="60">
        <f>VLOOKUP($A9,'Return Data'!$B$7:$R$2292,11,0)</f>
        <v>6.9729000000000001</v>
      </c>
      <c r="Q9" s="61">
        <f t="shared" ref="Q9:Q14" si="6">RANK(P9,P$8:P$14,0)</f>
        <v>3</v>
      </c>
      <c r="R9" s="60">
        <f>VLOOKUP($A9,'Return Data'!$B$7:$R$2292,12,0)</f>
        <v>5.4042000000000003</v>
      </c>
      <c r="S9" s="61">
        <f t="shared" ref="S9:S14" si="7">RANK(R9,R$8:R$14,0)</f>
        <v>3</v>
      </c>
      <c r="T9" s="60">
        <f>VLOOKUP($A9,'Return Data'!$B$7:$R$2292,13,0)</f>
        <v>5.0461</v>
      </c>
      <c r="U9" s="61">
        <f t="shared" ref="U9:U14" si="8">RANK(T9,T$8:T$14,0)</f>
        <v>3</v>
      </c>
      <c r="V9" s="60">
        <f>VLOOKUP($A9,'Return Data'!$B$7:$R$2292,17,0)</f>
        <v>4.5452000000000004</v>
      </c>
      <c r="W9" s="61">
        <f t="shared" ref="W9:W13" si="9">RANK(V9,V$8:V$14,0)</f>
        <v>4</v>
      </c>
      <c r="X9" s="60">
        <f>VLOOKUP($A9,'Return Data'!$B$7:$R$2292,14,0)</f>
        <v>5.181</v>
      </c>
      <c r="Y9" s="61">
        <f t="shared" ref="Y9:Y13" si="10">RANK(X9,X$8:X$14,0)</f>
        <v>5</v>
      </c>
      <c r="Z9" s="60">
        <f>VLOOKUP($A9,'Return Data'!$B$7:$R$2292,16,0)</f>
        <v>6.7156000000000002</v>
      </c>
      <c r="AA9" s="62">
        <f t="shared" ref="AA9:AA14" si="11">RANK(Z9,Z$8:Z$14,0)</f>
        <v>5</v>
      </c>
    </row>
    <row r="10" spans="1:27" x14ac:dyDescent="0.3">
      <c r="A10" s="58" t="s">
        <v>763</v>
      </c>
      <c r="B10" s="59">
        <f>VLOOKUP($A10,'Return Data'!$B$7:$R$2292,3,0)</f>
        <v>44942</v>
      </c>
      <c r="C10" s="60">
        <f>VLOOKUP($A10,'Return Data'!$B$7:$R$2292,4,0)</f>
        <v>41.747199999999999</v>
      </c>
      <c r="D10" s="60">
        <f>VLOOKUP($A10,'Return Data'!$B$7:$R$2292,5,0)</f>
        <v>5.7732000000000001</v>
      </c>
      <c r="E10" s="61">
        <f t="shared" si="0"/>
        <v>3</v>
      </c>
      <c r="F10" s="60">
        <f>VLOOKUP($A10,'Return Data'!$B$7:$R$2292,6,0)</f>
        <v>5.7732000000000001</v>
      </c>
      <c r="G10" s="61">
        <f t="shared" si="1"/>
        <v>3</v>
      </c>
      <c r="H10" s="60">
        <f>VLOOKUP($A10,'Return Data'!$B$7:$R$2292,7,0)</f>
        <v>6.1147999999999998</v>
      </c>
      <c r="I10" s="61">
        <f t="shared" si="2"/>
        <v>4</v>
      </c>
      <c r="J10" s="60">
        <f>VLOOKUP($A10,'Return Data'!$B$7:$R$2292,8,0)</f>
        <v>6.5174000000000003</v>
      </c>
      <c r="K10" s="61">
        <f t="shared" si="3"/>
        <v>4</v>
      </c>
      <c r="L10" s="60">
        <f>VLOOKUP($A10,'Return Data'!$B$7:$R$2292,9,0)</f>
        <v>6.2434000000000003</v>
      </c>
      <c r="M10" s="61">
        <f t="shared" si="4"/>
        <v>4</v>
      </c>
      <c r="N10" s="60">
        <f>VLOOKUP($A10,'Return Data'!$B$7:$R$2292,10,0)</f>
        <v>6.6285999999999996</v>
      </c>
      <c r="O10" s="61">
        <f t="shared" si="5"/>
        <v>5</v>
      </c>
      <c r="P10" s="60">
        <f>VLOOKUP($A10,'Return Data'!$B$7:$R$2292,11,0)</f>
        <v>6.9882999999999997</v>
      </c>
      <c r="Q10" s="61">
        <f t="shared" si="6"/>
        <v>2</v>
      </c>
      <c r="R10" s="60">
        <f>VLOOKUP($A10,'Return Data'!$B$7:$R$2292,12,0)</f>
        <v>5.5324999999999998</v>
      </c>
      <c r="S10" s="61">
        <f t="shared" si="7"/>
        <v>2</v>
      </c>
      <c r="T10" s="60">
        <f>VLOOKUP($A10,'Return Data'!$B$7:$R$2292,13,0)</f>
        <v>4.9038000000000004</v>
      </c>
      <c r="U10" s="61">
        <f t="shared" si="8"/>
        <v>4</v>
      </c>
      <c r="V10" s="60">
        <f>VLOOKUP($A10,'Return Data'!$B$7:$R$2292,17,0)</f>
        <v>4.6825999999999999</v>
      </c>
      <c r="W10" s="61">
        <f t="shared" si="9"/>
        <v>2</v>
      </c>
      <c r="X10" s="60">
        <f>VLOOKUP($A10,'Return Data'!$B$7:$R$2292,14,0)</f>
        <v>6.1558999999999999</v>
      </c>
      <c r="Y10" s="61">
        <f t="shared" si="10"/>
        <v>3</v>
      </c>
      <c r="Z10" s="60">
        <f>VLOOKUP($A10,'Return Data'!$B$7:$R$2292,16,0)</f>
        <v>7.8</v>
      </c>
      <c r="AA10" s="62">
        <f t="shared" si="11"/>
        <v>4</v>
      </c>
    </row>
    <row r="11" spans="1:27" x14ac:dyDescent="0.3">
      <c r="A11" s="58" t="s">
        <v>765</v>
      </c>
      <c r="B11" s="59">
        <f>VLOOKUP($A11,'Return Data'!$B$7:$R$2292,3,0)</f>
        <v>44942</v>
      </c>
      <c r="C11" s="60">
        <f>VLOOKUP($A11,'Return Data'!$B$7:$R$2292,4,0)</f>
        <v>377.35379999999998</v>
      </c>
      <c r="D11" s="60">
        <f>VLOOKUP($A11,'Return Data'!$B$7:$R$2292,5,0)</f>
        <v>2.6896</v>
      </c>
      <c r="E11" s="61">
        <f t="shared" si="0"/>
        <v>6</v>
      </c>
      <c r="F11" s="60">
        <f>VLOOKUP($A11,'Return Data'!$B$7:$R$2292,6,0)</f>
        <v>2.6896</v>
      </c>
      <c r="G11" s="61">
        <f t="shared" si="1"/>
        <v>6</v>
      </c>
      <c r="H11" s="60">
        <f>VLOOKUP($A11,'Return Data'!$B$7:$R$2292,7,0)</f>
        <v>4.9127999999999998</v>
      </c>
      <c r="I11" s="61">
        <f t="shared" si="2"/>
        <v>6</v>
      </c>
      <c r="J11" s="60">
        <f>VLOOKUP($A11,'Return Data'!$B$7:$R$2292,8,0)</f>
        <v>5.9755000000000003</v>
      </c>
      <c r="K11" s="61">
        <f t="shared" si="3"/>
        <v>6</v>
      </c>
      <c r="L11" s="60">
        <f>VLOOKUP($A11,'Return Data'!$B$7:$R$2292,9,0)</f>
        <v>5.1837999999999997</v>
      </c>
      <c r="M11" s="61">
        <f t="shared" si="4"/>
        <v>7</v>
      </c>
      <c r="N11" s="60">
        <f>VLOOKUP($A11,'Return Data'!$B$7:$R$2292,10,0)</f>
        <v>6.5343</v>
      </c>
      <c r="O11" s="61">
        <f t="shared" si="5"/>
        <v>7</v>
      </c>
      <c r="P11" s="60">
        <f>VLOOKUP($A11,'Return Data'!$B$7:$R$2292,11,0)</f>
        <v>8.6568000000000005</v>
      </c>
      <c r="Q11" s="61">
        <f t="shared" si="6"/>
        <v>1</v>
      </c>
      <c r="R11" s="60">
        <f>VLOOKUP($A11,'Return Data'!$B$7:$R$2292,12,0)</f>
        <v>6.1744000000000003</v>
      </c>
      <c r="S11" s="61">
        <f t="shared" si="7"/>
        <v>1</v>
      </c>
      <c r="T11" s="60">
        <f>VLOOKUP($A11,'Return Data'!$B$7:$R$2292,13,0)</f>
        <v>5.2023999999999999</v>
      </c>
      <c r="U11" s="61">
        <f t="shared" si="8"/>
        <v>1</v>
      </c>
      <c r="V11" s="60">
        <f>VLOOKUP($A11,'Return Data'!$B$7:$R$2292,17,0)</f>
        <v>4.7733999999999996</v>
      </c>
      <c r="W11" s="61">
        <f t="shared" si="9"/>
        <v>1</v>
      </c>
      <c r="X11" s="60">
        <f>VLOOKUP($A11,'Return Data'!$B$7:$R$2292,14,0)</f>
        <v>6.5274000000000001</v>
      </c>
      <c r="Y11" s="61">
        <f t="shared" si="10"/>
        <v>2</v>
      </c>
      <c r="Z11" s="60">
        <f>VLOOKUP($A11,'Return Data'!$B$7:$R$2292,16,0)</f>
        <v>8.2230000000000008</v>
      </c>
      <c r="AA11" s="62">
        <f t="shared" si="11"/>
        <v>1</v>
      </c>
    </row>
    <row r="12" spans="1:27" x14ac:dyDescent="0.3">
      <c r="A12" s="58" t="s">
        <v>766</v>
      </c>
      <c r="B12" s="59">
        <f>VLOOKUP($A12,'Return Data'!$B$7:$R$2292,3,0)</f>
        <v>44942</v>
      </c>
      <c r="C12" s="60">
        <f>VLOOKUP($A12,'Return Data'!$B$7:$R$2292,4,0)</f>
        <v>1265.7357</v>
      </c>
      <c r="D12" s="60">
        <f>VLOOKUP($A12,'Return Data'!$B$7:$R$2292,5,0)</f>
        <v>5.6257999999999999</v>
      </c>
      <c r="E12" s="61">
        <f t="shared" si="0"/>
        <v>4</v>
      </c>
      <c r="F12" s="60">
        <f>VLOOKUP($A12,'Return Data'!$B$7:$R$2292,6,0)</f>
        <v>5.6257999999999999</v>
      </c>
      <c r="G12" s="61">
        <f t="shared" si="1"/>
        <v>4</v>
      </c>
      <c r="H12" s="60">
        <f>VLOOKUP($A12,'Return Data'!$B$7:$R$2292,7,0)</f>
        <v>7.1064999999999996</v>
      </c>
      <c r="I12" s="61">
        <f t="shared" si="2"/>
        <v>2</v>
      </c>
      <c r="J12" s="60">
        <f>VLOOKUP($A12,'Return Data'!$B$7:$R$2292,8,0)</f>
        <v>6.7882999999999996</v>
      </c>
      <c r="K12" s="61">
        <f t="shared" si="3"/>
        <v>2</v>
      </c>
      <c r="L12" s="60">
        <f>VLOOKUP($A12,'Return Data'!$B$7:$R$2292,9,0)</f>
        <v>5.5262000000000002</v>
      </c>
      <c r="M12" s="61">
        <f t="shared" si="4"/>
        <v>6</v>
      </c>
      <c r="N12" s="60">
        <f>VLOOKUP($A12,'Return Data'!$B$7:$R$2292,10,0)</f>
        <v>7.1412000000000004</v>
      </c>
      <c r="O12" s="61">
        <f t="shared" si="5"/>
        <v>3</v>
      </c>
      <c r="P12" s="60">
        <f>VLOOKUP($A12,'Return Data'!$B$7:$R$2292,11,0)</f>
        <v>6.2422000000000004</v>
      </c>
      <c r="Q12" s="61">
        <f t="shared" si="6"/>
        <v>4</v>
      </c>
      <c r="R12" s="60">
        <f>VLOOKUP($A12,'Return Data'!$B$7:$R$2292,12,0)</f>
        <v>4.6646999999999998</v>
      </c>
      <c r="S12" s="61">
        <f t="shared" si="7"/>
        <v>7</v>
      </c>
      <c r="T12" s="60">
        <f>VLOOKUP($A12,'Return Data'!$B$7:$R$2292,13,0)</f>
        <v>4.0258000000000003</v>
      </c>
      <c r="U12" s="61">
        <f t="shared" si="8"/>
        <v>7</v>
      </c>
      <c r="V12" s="60"/>
      <c r="W12" s="61"/>
      <c r="X12" s="60"/>
      <c r="Y12" s="61"/>
      <c r="Z12" s="60">
        <f>VLOOKUP($A12,'Return Data'!$B$7:$R$2292,16,0)</f>
        <v>6.6140999999999996</v>
      </c>
      <c r="AA12" s="62">
        <f t="shared" si="11"/>
        <v>6</v>
      </c>
    </row>
    <row r="13" spans="1:27" x14ac:dyDescent="0.3">
      <c r="A13" s="58" t="s">
        <v>769</v>
      </c>
      <c r="B13" s="59">
        <f>VLOOKUP($A13,'Return Data'!$B$7:$R$2292,3,0)</f>
        <v>44942</v>
      </c>
      <c r="C13" s="60">
        <f>VLOOKUP($A13,'Return Data'!$B$7:$R$2292,4,0)</f>
        <v>39.021099999999997</v>
      </c>
      <c r="D13" s="60">
        <f>VLOOKUP($A13,'Return Data'!$B$7:$R$2292,5,0)</f>
        <v>2.6509</v>
      </c>
      <c r="E13" s="61">
        <f t="shared" si="0"/>
        <v>7</v>
      </c>
      <c r="F13" s="60">
        <f>VLOOKUP($A13,'Return Data'!$B$7:$R$2292,6,0)</f>
        <v>2.6509</v>
      </c>
      <c r="G13" s="61">
        <f t="shared" si="1"/>
        <v>7</v>
      </c>
      <c r="H13" s="60">
        <f>VLOOKUP($A13,'Return Data'!$B$7:$R$2292,7,0)</f>
        <v>7.5609000000000002</v>
      </c>
      <c r="I13" s="61">
        <f t="shared" si="2"/>
        <v>1</v>
      </c>
      <c r="J13" s="60">
        <f>VLOOKUP($A13,'Return Data'!$B$7:$R$2292,8,0)</f>
        <v>7.3367000000000004</v>
      </c>
      <c r="K13" s="61">
        <f t="shared" si="3"/>
        <v>1</v>
      </c>
      <c r="L13" s="60">
        <f>VLOOKUP($A13,'Return Data'!$B$7:$R$2292,9,0)</f>
        <v>5.6757999999999997</v>
      </c>
      <c r="M13" s="61">
        <f t="shared" si="4"/>
        <v>5</v>
      </c>
      <c r="N13" s="60">
        <f>VLOOKUP($A13,'Return Data'!$B$7:$R$2292,10,0)</f>
        <v>7.7378</v>
      </c>
      <c r="O13" s="61">
        <f t="shared" si="5"/>
        <v>1</v>
      </c>
      <c r="P13" s="60">
        <f>VLOOKUP($A13,'Return Data'!$B$7:$R$2292,11,0)</f>
        <v>5.6675000000000004</v>
      </c>
      <c r="Q13" s="61">
        <f t="shared" si="6"/>
        <v>7</v>
      </c>
      <c r="R13" s="60">
        <f>VLOOKUP($A13,'Return Data'!$B$7:$R$2292,12,0)</f>
        <v>4.7051999999999996</v>
      </c>
      <c r="S13" s="61">
        <f t="shared" si="7"/>
        <v>6</v>
      </c>
      <c r="T13" s="60">
        <f>VLOOKUP($A13,'Return Data'!$B$7:$R$2292,13,0)</f>
        <v>4.2714999999999996</v>
      </c>
      <c r="U13" s="61">
        <f t="shared" si="8"/>
        <v>6</v>
      </c>
      <c r="V13" s="60">
        <f>VLOOKUP($A13,'Return Data'!$B$7:$R$2292,17,0)</f>
        <v>4.3930999999999996</v>
      </c>
      <c r="W13" s="61">
        <f t="shared" si="9"/>
        <v>5</v>
      </c>
      <c r="X13" s="60">
        <f>VLOOKUP($A13,'Return Data'!$B$7:$R$2292,14,0)</f>
        <v>6.5881999999999996</v>
      </c>
      <c r="Y13" s="61">
        <f t="shared" si="10"/>
        <v>1</v>
      </c>
      <c r="Z13" s="60">
        <f>VLOOKUP($A13,'Return Data'!$B$7:$R$2292,16,0)</f>
        <v>7.9280999999999997</v>
      </c>
      <c r="AA13" s="62">
        <f t="shared" si="11"/>
        <v>3</v>
      </c>
    </row>
    <row r="14" spans="1:27" x14ac:dyDescent="0.3">
      <c r="A14" s="58" t="s">
        <v>770</v>
      </c>
      <c r="B14" s="59">
        <f>VLOOKUP($A14,'Return Data'!$B$7:$R$2292,3,0)</f>
        <v>44942</v>
      </c>
      <c r="C14" s="60">
        <f>VLOOKUP($A14,'Return Data'!$B$7:$R$2292,4,0)</f>
        <v>1305.3396</v>
      </c>
      <c r="D14" s="60">
        <f>VLOOKUP($A14,'Return Data'!$B$7:$R$2292,5,0)</f>
        <v>5.8441000000000001</v>
      </c>
      <c r="E14" s="61">
        <f t="shared" si="0"/>
        <v>2</v>
      </c>
      <c r="F14" s="60">
        <f>VLOOKUP($A14,'Return Data'!$B$7:$R$2292,6,0)</f>
        <v>5.8441000000000001</v>
      </c>
      <c r="G14" s="61">
        <f t="shared" si="1"/>
        <v>2</v>
      </c>
      <c r="H14" s="60">
        <f>VLOOKUP($A14,'Return Data'!$B$7:$R$2292,7,0)</f>
        <v>4.6910999999999996</v>
      </c>
      <c r="I14" s="61">
        <f t="shared" si="2"/>
        <v>7</v>
      </c>
      <c r="J14" s="60">
        <f>VLOOKUP($A14,'Return Data'!$B$7:$R$2292,8,0)</f>
        <v>5.7027000000000001</v>
      </c>
      <c r="K14" s="61">
        <f t="shared" si="3"/>
        <v>7</v>
      </c>
      <c r="L14" s="60">
        <f>VLOOKUP($A14,'Return Data'!$B$7:$R$2292,9,0)</f>
        <v>6.6070000000000002</v>
      </c>
      <c r="M14" s="61">
        <f t="shared" si="4"/>
        <v>2</v>
      </c>
      <c r="N14" s="60">
        <f>VLOOKUP($A14,'Return Data'!$B$7:$R$2292,10,0)</f>
        <v>6.5423999999999998</v>
      </c>
      <c r="O14" s="61">
        <f t="shared" si="5"/>
        <v>6</v>
      </c>
      <c r="P14" s="60">
        <f>VLOOKUP($A14,'Return Data'!$B$7:$R$2292,11,0)</f>
        <v>5.7069000000000001</v>
      </c>
      <c r="Q14" s="61">
        <f t="shared" si="6"/>
        <v>6</v>
      </c>
      <c r="R14" s="60">
        <f>VLOOKUP($A14,'Return Data'!$B$7:$R$2292,12,0)</f>
        <v>5.0129000000000001</v>
      </c>
      <c r="S14" s="61">
        <f t="shared" si="7"/>
        <v>5</v>
      </c>
      <c r="T14" s="60">
        <f>VLOOKUP($A14,'Return Data'!$B$7:$R$2292,13,0)</f>
        <v>4.3808999999999996</v>
      </c>
      <c r="U14" s="61">
        <f t="shared" si="8"/>
        <v>5</v>
      </c>
      <c r="V14" s="60">
        <f>VLOOKUP($A14,'Return Data'!$B$7:$R$2292,17,0)</f>
        <v>4.2736999999999998</v>
      </c>
      <c r="W14" s="61">
        <f t="shared" ref="W14" si="12">RANK(V14,V$8:V$14,0)</f>
        <v>6</v>
      </c>
      <c r="X14" s="60"/>
      <c r="Y14" s="61"/>
      <c r="Z14" s="60">
        <f>VLOOKUP($A14,'Return Data'!$B$7:$R$2292,16,0)</f>
        <v>6.5236000000000001</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4.5013428571428564</v>
      </c>
      <c r="E16" s="69"/>
      <c r="F16" s="70">
        <f>AVERAGE(F8:F14)</f>
        <v>4.5013428571428564</v>
      </c>
      <c r="G16" s="69"/>
      <c r="H16" s="70">
        <f>AVERAGE(H8:H14)</f>
        <v>6.0221714285714283</v>
      </c>
      <c r="I16" s="69"/>
      <c r="J16" s="70">
        <f>AVERAGE(J8:J14)</f>
        <v>6.4339714285714278</v>
      </c>
      <c r="K16" s="69"/>
      <c r="L16" s="70">
        <f>AVERAGE(L8:L14)</f>
        <v>6.053228571428571</v>
      </c>
      <c r="M16" s="69"/>
      <c r="N16" s="70">
        <f>AVERAGE(N8:N14)</f>
        <v>6.9835571428571424</v>
      </c>
      <c r="O16" s="69"/>
      <c r="P16" s="70">
        <f>AVERAGE(P8:P14)</f>
        <v>6.618385714285715</v>
      </c>
      <c r="Q16" s="69"/>
      <c r="R16" s="70">
        <f>AVERAGE(R8:R14)</f>
        <v>5.2562285714285721</v>
      </c>
      <c r="S16" s="69"/>
      <c r="T16" s="70">
        <f>AVERAGE(T8:T14)</f>
        <v>4.7079000000000004</v>
      </c>
      <c r="U16" s="69"/>
      <c r="V16" s="70">
        <f>AVERAGE(V8:V14)</f>
        <v>4.5517000000000003</v>
      </c>
      <c r="W16" s="69"/>
      <c r="X16" s="70">
        <f>AVERAGE(X8:X14)</f>
        <v>6.0557800000000004</v>
      </c>
      <c r="Y16" s="69"/>
      <c r="Z16" s="70">
        <f>AVERAGE(Z8:Z14)</f>
        <v>7.3964857142857152</v>
      </c>
      <c r="AA16" s="71"/>
    </row>
    <row r="17" spans="1:27" x14ac:dyDescent="0.3">
      <c r="A17" s="68" t="s">
        <v>28</v>
      </c>
      <c r="B17" s="69"/>
      <c r="C17" s="69"/>
      <c r="D17" s="70">
        <f>MIN(D8:D14)</f>
        <v>2.6509</v>
      </c>
      <c r="E17" s="69"/>
      <c r="F17" s="70">
        <f>MIN(F8:F14)</f>
        <v>2.6509</v>
      </c>
      <c r="G17" s="69"/>
      <c r="H17" s="70">
        <f>MIN(H8:H14)</f>
        <v>4.6910999999999996</v>
      </c>
      <c r="I17" s="69"/>
      <c r="J17" s="70">
        <f>MIN(J8:J14)</f>
        <v>5.7027000000000001</v>
      </c>
      <c r="K17" s="69"/>
      <c r="L17" s="70">
        <f>MIN(L8:L14)</f>
        <v>5.1837999999999997</v>
      </c>
      <c r="M17" s="69"/>
      <c r="N17" s="70">
        <f>MIN(N8:N14)</f>
        <v>6.5343</v>
      </c>
      <c r="O17" s="69"/>
      <c r="P17" s="70">
        <f>MIN(P8:P14)</f>
        <v>5.6675000000000004</v>
      </c>
      <c r="Q17" s="69"/>
      <c r="R17" s="70">
        <f>MIN(R8:R14)</f>
        <v>4.6646999999999998</v>
      </c>
      <c r="S17" s="69"/>
      <c r="T17" s="70">
        <f>MIN(T8:T14)</f>
        <v>4.0258000000000003</v>
      </c>
      <c r="U17" s="69"/>
      <c r="V17" s="70">
        <f>MIN(V8:V14)</f>
        <v>4.2736999999999998</v>
      </c>
      <c r="W17" s="69"/>
      <c r="X17" s="70">
        <f>MIN(X8:X14)</f>
        <v>5.181</v>
      </c>
      <c r="Y17" s="69"/>
      <c r="Z17" s="70">
        <f>MIN(Z8:Z14)</f>
        <v>6.5236000000000001</v>
      </c>
      <c r="AA17" s="71"/>
    </row>
    <row r="18" spans="1:27" ht="15" thickBot="1" x14ac:dyDescent="0.35">
      <c r="A18" s="72" t="s">
        <v>29</v>
      </c>
      <c r="B18" s="73"/>
      <c r="C18" s="73"/>
      <c r="D18" s="74">
        <f>MAX(D8:D14)</f>
        <v>5.9581</v>
      </c>
      <c r="E18" s="73"/>
      <c r="F18" s="74">
        <f>MAX(F8:F14)</f>
        <v>5.9581</v>
      </c>
      <c r="G18" s="73"/>
      <c r="H18" s="74">
        <f>MAX(H8:H14)</f>
        <v>7.5609000000000002</v>
      </c>
      <c r="I18" s="73"/>
      <c r="J18" s="74">
        <f>MAX(J8:J14)</f>
        <v>7.3367000000000004</v>
      </c>
      <c r="K18" s="73"/>
      <c r="L18" s="74">
        <f>MAX(L8:L14)</f>
        <v>6.6997</v>
      </c>
      <c r="M18" s="73"/>
      <c r="N18" s="74">
        <f>MAX(N8:N14)</f>
        <v>7.7378</v>
      </c>
      <c r="O18" s="73"/>
      <c r="P18" s="74">
        <f>MAX(P8:P14)</f>
        <v>8.6568000000000005</v>
      </c>
      <c r="Q18" s="73"/>
      <c r="R18" s="74">
        <f>MAX(R8:R14)</f>
        <v>6.1744000000000003</v>
      </c>
      <c r="S18" s="73"/>
      <c r="T18" s="74">
        <f>MAX(T8:T14)</f>
        <v>5.2023999999999999</v>
      </c>
      <c r="U18" s="73"/>
      <c r="V18" s="74">
        <f>MAX(V8:V14)</f>
        <v>4.7733999999999996</v>
      </c>
      <c r="W18" s="73"/>
      <c r="X18" s="74">
        <f>MAX(X8:X14)</f>
        <v>6.5881999999999996</v>
      </c>
      <c r="Y18" s="73"/>
      <c r="Z18" s="74">
        <f>MAX(Z8:Z14)</f>
        <v>8.2230000000000008</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758</v>
      </c>
      <c r="B8" s="59">
        <f>VLOOKUP($A8,'Return Data'!$B$7:$R$2292,3,0)</f>
        <v>44942</v>
      </c>
      <c r="C8" s="60">
        <f>VLOOKUP($A8,'Return Data'!$B$7:$R$2292,4,0)</f>
        <v>288.60840000000002</v>
      </c>
      <c r="D8" s="60">
        <f>VLOOKUP($A8,'Return Data'!$B$7:$R$2292,5,0)</f>
        <v>5.7317</v>
      </c>
      <c r="E8" s="61">
        <f>RANK(D8,D$8:D$14,0)</f>
        <v>1</v>
      </c>
      <c r="F8" s="60">
        <f>VLOOKUP($A8,'Return Data'!$B$7:$R$2292,6,0)</f>
        <v>5.7317</v>
      </c>
      <c r="G8" s="61">
        <f>RANK(F8,F$8:F$14,0)</f>
        <v>1</v>
      </c>
      <c r="H8" s="60">
        <f>VLOOKUP($A8,'Return Data'!$B$7:$R$2292,7,0)</f>
        <v>5.3369999999999997</v>
      </c>
      <c r="I8" s="61">
        <f>RANK(H8,H$8:H$14,0)</f>
        <v>5</v>
      </c>
      <c r="J8" s="60">
        <f>VLOOKUP($A8,'Return Data'!$B$7:$R$2292,8,0)</f>
        <v>5.8714000000000004</v>
      </c>
      <c r="K8" s="61">
        <f>RANK(J8,J$8:J$14,0)</f>
        <v>4</v>
      </c>
      <c r="L8" s="60">
        <f>VLOOKUP($A8,'Return Data'!$B$7:$R$2292,9,0)</f>
        <v>6.4734999999999996</v>
      </c>
      <c r="M8" s="61">
        <f>RANK(L8,L$8:L$14,0)</f>
        <v>1</v>
      </c>
      <c r="N8" s="60">
        <f>VLOOKUP($A8,'Return Data'!$B$7:$R$2292,10,0)</f>
        <v>6.7316000000000003</v>
      </c>
      <c r="O8" s="61">
        <f>RANK(N8,N$8:N$14,0)</f>
        <v>2</v>
      </c>
      <c r="P8" s="60">
        <f>VLOOKUP($A8,'Return Data'!$B$7:$R$2292,11,0)</f>
        <v>5.8616999999999999</v>
      </c>
      <c r="Q8" s="61">
        <f>RANK(P8,P$8:P$14,0)</f>
        <v>4</v>
      </c>
      <c r="R8" s="60">
        <f>VLOOKUP($A8,'Return Data'!$B$7:$R$2292,12,0)</f>
        <v>5.0549999999999997</v>
      </c>
      <c r="S8" s="61">
        <f>RANK(R8,R$8:R$14,0)</f>
        <v>3</v>
      </c>
      <c r="T8" s="60">
        <f>VLOOKUP($A8,'Return Data'!$B$7:$R$2292,13,0)</f>
        <v>4.8754999999999997</v>
      </c>
      <c r="U8" s="61">
        <f>RANK(T8,T$8:T$14,0)</f>
        <v>1</v>
      </c>
      <c r="V8" s="60">
        <f>VLOOKUP($A8,'Return Data'!$B$7:$R$2292,17,0)</f>
        <v>4.4272</v>
      </c>
      <c r="W8" s="61">
        <f>RANK(V8,V$8:V$14,0)</f>
        <v>2</v>
      </c>
      <c r="X8" s="60">
        <f>VLOOKUP($A8,'Return Data'!$B$7:$R$2292,14,0)</f>
        <v>5.6161000000000003</v>
      </c>
      <c r="Y8" s="61">
        <f>RANK(X8,X$8:X$14,0)</f>
        <v>4</v>
      </c>
      <c r="Z8" s="60">
        <f>VLOOKUP($A8,'Return Data'!$B$7:$R$2292,16,0)</f>
        <v>7.9683000000000002</v>
      </c>
      <c r="AA8" s="62">
        <f>RANK(Z8,Z$8:Z$14,0)</f>
        <v>1</v>
      </c>
    </row>
    <row r="9" spans="1:27" x14ac:dyDescent="0.3">
      <c r="A9" s="58" t="s">
        <v>760</v>
      </c>
      <c r="B9" s="59">
        <f>VLOOKUP($A9,'Return Data'!$B$7:$R$2292,3,0)</f>
        <v>44942</v>
      </c>
      <c r="C9" s="60">
        <f>VLOOKUP($A9,'Return Data'!$B$7:$R$2292,4,0)</f>
        <v>33.650199999999998</v>
      </c>
      <c r="D9" s="60">
        <f>VLOOKUP($A9,'Return Data'!$B$7:$R$2292,5,0)</f>
        <v>2.2059000000000002</v>
      </c>
      <c r="E9" s="61">
        <f t="shared" ref="E9:E14" si="0">RANK(D9,D$8:D$14,0)</f>
        <v>6</v>
      </c>
      <c r="F9" s="60">
        <f>VLOOKUP($A9,'Return Data'!$B$7:$R$2292,6,0)</f>
        <v>2.2059000000000002</v>
      </c>
      <c r="G9" s="61">
        <f t="shared" ref="G9:G14" si="1">RANK(F9,F$8:F$14,0)</f>
        <v>6</v>
      </c>
      <c r="H9" s="60">
        <f>VLOOKUP($A9,'Return Data'!$B$7:$R$2292,7,0)</f>
        <v>5.4291</v>
      </c>
      <c r="I9" s="61">
        <f t="shared" ref="I9:I14" si="2">RANK(H9,H$8:H$14,0)</f>
        <v>4</v>
      </c>
      <c r="J9" s="60">
        <f>VLOOKUP($A9,'Return Data'!$B$7:$R$2292,8,0)</f>
        <v>5.8548999999999998</v>
      </c>
      <c r="K9" s="61">
        <f t="shared" ref="K9:K14" si="3">RANK(J9,J$8:J$14,0)</f>
        <v>5</v>
      </c>
      <c r="L9" s="60">
        <f>VLOOKUP($A9,'Return Data'!$B$7:$R$2292,9,0)</f>
        <v>5.6675000000000004</v>
      </c>
      <c r="M9" s="61">
        <f t="shared" ref="M9:M14" si="4">RANK(L9,L$8:L$14,0)</f>
        <v>4</v>
      </c>
      <c r="N9" s="60">
        <f>VLOOKUP($A9,'Return Data'!$B$7:$R$2292,10,0)</f>
        <v>6.5987999999999998</v>
      </c>
      <c r="O9" s="61">
        <f t="shared" ref="O9:O14" si="5">RANK(N9,N$8:N$14,0)</f>
        <v>4</v>
      </c>
      <c r="P9" s="60">
        <f>VLOOKUP($A9,'Return Data'!$B$7:$R$2292,11,0)</f>
        <v>6.2354000000000003</v>
      </c>
      <c r="Q9" s="61">
        <f t="shared" ref="Q9:Q14" si="6">RANK(P9,P$8:P$14,0)</f>
        <v>3</v>
      </c>
      <c r="R9" s="60">
        <f>VLOOKUP($A9,'Return Data'!$B$7:$R$2292,12,0)</f>
        <v>4.6700999999999997</v>
      </c>
      <c r="S9" s="61">
        <f t="shared" ref="S9:S14" si="7">RANK(R9,R$8:R$14,0)</f>
        <v>4</v>
      </c>
      <c r="T9" s="60">
        <f>VLOOKUP($A9,'Return Data'!$B$7:$R$2292,13,0)</f>
        <v>4.3158000000000003</v>
      </c>
      <c r="U9" s="61">
        <f t="shared" ref="U9:U14" si="8">RANK(T9,T$8:T$14,0)</f>
        <v>4</v>
      </c>
      <c r="V9" s="60">
        <f>VLOOKUP($A9,'Return Data'!$B$7:$R$2292,17,0)</f>
        <v>3.8439999999999999</v>
      </c>
      <c r="W9" s="61">
        <f t="shared" ref="W9:W11" si="9">RANK(V9,V$8:V$14,0)</f>
        <v>5</v>
      </c>
      <c r="X9" s="60">
        <f>VLOOKUP($A9,'Return Data'!$B$7:$R$2292,14,0)</f>
        <v>4.4577</v>
      </c>
      <c r="Y9" s="61">
        <f t="shared" ref="Y9:Y11" si="10">RANK(X9,X$8:X$14,0)</f>
        <v>5</v>
      </c>
      <c r="Z9" s="60">
        <f>VLOOKUP($A9,'Return Data'!$B$7:$R$2292,16,0)</f>
        <v>5.7381000000000002</v>
      </c>
      <c r="AA9" s="62">
        <f t="shared" ref="AA9:AA14" si="11">RANK(Z9,Z$8:Z$14,0)</f>
        <v>6</v>
      </c>
    </row>
    <row r="10" spans="1:27" x14ac:dyDescent="0.3">
      <c r="A10" s="58" t="s">
        <v>762</v>
      </c>
      <c r="B10" s="59">
        <f>VLOOKUP($A10,'Return Data'!$B$7:$R$2292,3,0)</f>
        <v>44942</v>
      </c>
      <c r="C10" s="60">
        <f>VLOOKUP($A10,'Return Data'!$B$7:$R$2292,4,0)</f>
        <v>41.156599999999997</v>
      </c>
      <c r="D10" s="60">
        <f>VLOOKUP($A10,'Return Data'!$B$7:$R$2292,5,0)</f>
        <v>5.5305999999999997</v>
      </c>
      <c r="E10" s="61">
        <f t="shared" si="0"/>
        <v>2</v>
      </c>
      <c r="F10" s="60">
        <f>VLOOKUP($A10,'Return Data'!$B$7:$R$2292,6,0)</f>
        <v>5.5305999999999997</v>
      </c>
      <c r="G10" s="61">
        <f t="shared" si="1"/>
        <v>2</v>
      </c>
      <c r="H10" s="60">
        <f>VLOOKUP($A10,'Return Data'!$B$7:$R$2292,7,0)</f>
        <v>5.8978999999999999</v>
      </c>
      <c r="I10" s="61">
        <f t="shared" si="2"/>
        <v>3</v>
      </c>
      <c r="J10" s="60">
        <f>VLOOKUP($A10,'Return Data'!$B$7:$R$2292,8,0)</f>
        <v>6.2927999999999997</v>
      </c>
      <c r="K10" s="61">
        <f t="shared" si="3"/>
        <v>3</v>
      </c>
      <c r="L10" s="60">
        <f>VLOOKUP($A10,'Return Data'!$B$7:$R$2292,9,0)</f>
        <v>6.0212000000000003</v>
      </c>
      <c r="M10" s="61">
        <f t="shared" si="4"/>
        <v>3</v>
      </c>
      <c r="N10" s="60">
        <f>VLOOKUP($A10,'Return Data'!$B$7:$R$2292,10,0)</f>
        <v>6.4034000000000004</v>
      </c>
      <c r="O10" s="61">
        <f t="shared" si="5"/>
        <v>5</v>
      </c>
      <c r="P10" s="60">
        <f>VLOOKUP($A10,'Return Data'!$B$7:$R$2292,11,0)</f>
        <v>6.7567000000000004</v>
      </c>
      <c r="Q10" s="61">
        <f t="shared" si="6"/>
        <v>2</v>
      </c>
      <c r="R10" s="60">
        <f>VLOOKUP($A10,'Return Data'!$B$7:$R$2292,12,0)</f>
        <v>5.2986000000000004</v>
      </c>
      <c r="S10" s="61">
        <f t="shared" si="7"/>
        <v>2</v>
      </c>
      <c r="T10" s="60">
        <f>VLOOKUP($A10,'Return Data'!$B$7:$R$2292,13,0)</f>
        <v>4.6619000000000002</v>
      </c>
      <c r="U10" s="61">
        <f t="shared" si="8"/>
        <v>2</v>
      </c>
      <c r="V10" s="60">
        <f>VLOOKUP($A10,'Return Data'!$B$7:$R$2292,17,0)</f>
        <v>4.4314</v>
      </c>
      <c r="W10" s="61">
        <f t="shared" si="9"/>
        <v>1</v>
      </c>
      <c r="X10" s="60">
        <f>VLOOKUP($A10,'Return Data'!$B$7:$R$2292,14,0)</f>
        <v>5.9123000000000001</v>
      </c>
      <c r="Y10" s="61">
        <f t="shared" si="10"/>
        <v>2</v>
      </c>
      <c r="Z10" s="60">
        <f>VLOOKUP($A10,'Return Data'!$B$7:$R$2292,16,0)</f>
        <v>7.7546999999999997</v>
      </c>
      <c r="AA10" s="62">
        <f t="shared" si="11"/>
        <v>2</v>
      </c>
    </row>
    <row r="11" spans="1:27" x14ac:dyDescent="0.3">
      <c r="A11" s="58" t="s">
        <v>764</v>
      </c>
      <c r="B11" s="59">
        <f>VLOOKUP($A11,'Return Data'!$B$7:$R$2292,3,0)</f>
        <v>44942</v>
      </c>
      <c r="C11" s="60">
        <f>VLOOKUP($A11,'Return Data'!$B$7:$R$2292,4,0)</f>
        <v>350.98480000000001</v>
      </c>
      <c r="D11" s="60">
        <f>VLOOKUP($A11,'Return Data'!$B$7:$R$2292,5,0)</f>
        <v>2.0282</v>
      </c>
      <c r="E11" s="61">
        <f t="shared" si="0"/>
        <v>7</v>
      </c>
      <c r="F11" s="60">
        <f>VLOOKUP($A11,'Return Data'!$B$7:$R$2292,6,0)</f>
        <v>2.0282</v>
      </c>
      <c r="G11" s="61">
        <f t="shared" si="1"/>
        <v>7</v>
      </c>
      <c r="H11" s="60">
        <f>VLOOKUP($A11,'Return Data'!$B$7:$R$2292,7,0)</f>
        <v>4.2523</v>
      </c>
      <c r="I11" s="61">
        <f t="shared" si="2"/>
        <v>6</v>
      </c>
      <c r="J11" s="60">
        <f>VLOOKUP($A11,'Return Data'!$B$7:$R$2292,8,0)</f>
        <v>5.3136999999999999</v>
      </c>
      <c r="K11" s="61">
        <f t="shared" si="3"/>
        <v>6</v>
      </c>
      <c r="L11" s="60">
        <f>VLOOKUP($A11,'Return Data'!$B$7:$R$2292,9,0)</f>
        <v>4.5209000000000001</v>
      </c>
      <c r="M11" s="61">
        <f t="shared" si="4"/>
        <v>7</v>
      </c>
      <c r="N11" s="60">
        <f>VLOOKUP($A11,'Return Data'!$B$7:$R$2292,10,0)</f>
        <v>5.8381999999999996</v>
      </c>
      <c r="O11" s="61">
        <f t="shared" si="5"/>
        <v>7</v>
      </c>
      <c r="P11" s="60">
        <f>VLOOKUP($A11,'Return Data'!$B$7:$R$2292,11,0)</f>
        <v>7.9351000000000003</v>
      </c>
      <c r="Q11" s="61">
        <f t="shared" si="6"/>
        <v>1</v>
      </c>
      <c r="R11" s="60">
        <f>VLOOKUP($A11,'Return Data'!$B$7:$R$2292,12,0)</f>
        <v>5.4448999999999996</v>
      </c>
      <c r="S11" s="61">
        <f t="shared" si="7"/>
        <v>1</v>
      </c>
      <c r="T11" s="60">
        <f>VLOOKUP($A11,'Return Data'!$B$7:$R$2292,13,0)</f>
        <v>4.4644000000000004</v>
      </c>
      <c r="U11" s="61">
        <f t="shared" si="8"/>
        <v>3</v>
      </c>
      <c r="V11" s="60">
        <f>VLOOKUP($A11,'Return Data'!$B$7:$R$2292,17,0)</f>
        <v>4.0301999999999998</v>
      </c>
      <c r="W11" s="61">
        <f t="shared" si="9"/>
        <v>4</v>
      </c>
      <c r="X11" s="60">
        <f>VLOOKUP($A11,'Return Data'!$B$7:$R$2292,14,0)</f>
        <v>5.7672999999999996</v>
      </c>
      <c r="Y11" s="61">
        <f t="shared" si="10"/>
        <v>3</v>
      </c>
      <c r="Z11" s="60">
        <f>VLOOKUP($A11,'Return Data'!$B$7:$R$2292,16,0)</f>
        <v>7.5842000000000001</v>
      </c>
      <c r="AA11" s="62">
        <f t="shared" si="11"/>
        <v>3</v>
      </c>
    </row>
    <row r="12" spans="1:27" x14ac:dyDescent="0.3">
      <c r="A12" s="58" t="s">
        <v>767</v>
      </c>
      <c r="B12" s="59">
        <f>VLOOKUP($A12,'Return Data'!$B$7:$R$2292,3,0)</f>
        <v>44942</v>
      </c>
      <c r="C12" s="60">
        <f>VLOOKUP($A12,'Return Data'!$B$7:$R$2292,4,0)</f>
        <v>1248.8317999999999</v>
      </c>
      <c r="D12" s="60">
        <f>VLOOKUP($A12,'Return Data'!$B$7:$R$2292,5,0)</f>
        <v>5.2173999999999996</v>
      </c>
      <c r="E12" s="61">
        <f t="shared" si="0"/>
        <v>4</v>
      </c>
      <c r="F12" s="60">
        <f>VLOOKUP($A12,'Return Data'!$B$7:$R$2292,6,0)</f>
        <v>5.2173999999999996</v>
      </c>
      <c r="G12" s="61">
        <f t="shared" si="1"/>
        <v>4</v>
      </c>
      <c r="H12" s="60">
        <f>VLOOKUP($A12,'Return Data'!$B$7:$R$2292,7,0)</f>
        <v>6.6986999999999997</v>
      </c>
      <c r="I12" s="61">
        <f t="shared" si="2"/>
        <v>2</v>
      </c>
      <c r="J12" s="60">
        <f>VLOOKUP($A12,'Return Data'!$B$7:$R$2292,8,0)</f>
        <v>6.3813000000000004</v>
      </c>
      <c r="K12" s="61">
        <f t="shared" si="3"/>
        <v>2</v>
      </c>
      <c r="L12" s="60">
        <f>VLOOKUP($A12,'Return Data'!$B$7:$R$2292,9,0)</f>
        <v>5.1189</v>
      </c>
      <c r="M12" s="61">
        <f t="shared" si="4"/>
        <v>6</v>
      </c>
      <c r="N12" s="60">
        <f>VLOOKUP($A12,'Return Data'!$B$7:$R$2292,10,0)</f>
        <v>6.7302</v>
      </c>
      <c r="O12" s="61">
        <f t="shared" si="5"/>
        <v>3</v>
      </c>
      <c r="P12" s="60">
        <f>VLOOKUP($A12,'Return Data'!$B$7:$R$2292,11,0)</f>
        <v>5.8278999999999996</v>
      </c>
      <c r="Q12" s="61">
        <f t="shared" si="6"/>
        <v>5</v>
      </c>
      <c r="R12" s="60">
        <f>VLOOKUP($A12,'Return Data'!$B$7:$R$2292,12,0)</f>
        <v>4.2496999999999998</v>
      </c>
      <c r="S12" s="61">
        <f t="shared" si="7"/>
        <v>7</v>
      </c>
      <c r="T12" s="60">
        <f>VLOOKUP($A12,'Return Data'!$B$7:$R$2292,13,0)</f>
        <v>3.6093000000000002</v>
      </c>
      <c r="U12" s="61">
        <f t="shared" si="8"/>
        <v>7</v>
      </c>
      <c r="V12" s="60"/>
      <c r="W12" s="61"/>
      <c r="X12" s="60"/>
      <c r="Y12" s="61"/>
      <c r="Z12" s="60">
        <f>VLOOKUP($A12,'Return Data'!$B$7:$R$2292,16,0)</f>
        <v>6.2252999999999998</v>
      </c>
      <c r="AA12" s="62">
        <f t="shared" si="11"/>
        <v>5</v>
      </c>
    </row>
    <row r="13" spans="1:27" x14ac:dyDescent="0.3">
      <c r="A13" s="58" t="s">
        <v>768</v>
      </c>
      <c r="B13" s="59">
        <f>VLOOKUP($A13,'Return Data'!$B$7:$R$2292,3,0)</f>
        <v>44942</v>
      </c>
      <c r="C13" s="60">
        <f>VLOOKUP($A13,'Return Data'!$B$7:$R$2292,4,0)</f>
        <v>37.3568</v>
      </c>
      <c r="D13" s="60">
        <f>VLOOKUP($A13,'Return Data'!$B$7:$R$2292,5,0)</f>
        <v>2.3128000000000002</v>
      </c>
      <c r="E13" s="61">
        <f t="shared" si="0"/>
        <v>5</v>
      </c>
      <c r="F13" s="60">
        <f>VLOOKUP($A13,'Return Data'!$B$7:$R$2292,6,0)</f>
        <v>2.3128000000000002</v>
      </c>
      <c r="G13" s="61">
        <f t="shared" si="1"/>
        <v>5</v>
      </c>
      <c r="H13" s="60">
        <f>VLOOKUP($A13,'Return Data'!$B$7:$R$2292,7,0)</f>
        <v>7.2263000000000002</v>
      </c>
      <c r="I13" s="61">
        <f t="shared" si="2"/>
        <v>1</v>
      </c>
      <c r="J13" s="60">
        <f>VLOOKUP($A13,'Return Data'!$B$7:$R$2292,8,0)</f>
        <v>6.9977999999999998</v>
      </c>
      <c r="K13" s="61">
        <f t="shared" si="3"/>
        <v>1</v>
      </c>
      <c r="L13" s="60">
        <f>VLOOKUP($A13,'Return Data'!$B$7:$R$2292,9,0)</f>
        <v>5.3411999999999997</v>
      </c>
      <c r="M13" s="61">
        <f t="shared" si="4"/>
        <v>5</v>
      </c>
      <c r="N13" s="60">
        <f>VLOOKUP($A13,'Return Data'!$B$7:$R$2292,10,0)</f>
        <v>7.4009</v>
      </c>
      <c r="O13" s="61">
        <f t="shared" si="5"/>
        <v>1</v>
      </c>
      <c r="P13" s="60">
        <f>VLOOKUP($A13,'Return Data'!$B$7:$R$2292,11,0)</f>
        <v>5.3280000000000003</v>
      </c>
      <c r="Q13" s="61">
        <f t="shared" si="6"/>
        <v>6</v>
      </c>
      <c r="R13" s="60">
        <f>VLOOKUP($A13,'Return Data'!$B$7:$R$2292,12,0)</f>
        <v>4.3635000000000002</v>
      </c>
      <c r="S13" s="61">
        <f t="shared" si="7"/>
        <v>6</v>
      </c>
      <c r="T13" s="60">
        <f>VLOOKUP($A13,'Return Data'!$B$7:$R$2292,13,0)</f>
        <v>3.9278</v>
      </c>
      <c r="U13" s="61">
        <f t="shared" si="8"/>
        <v>5</v>
      </c>
      <c r="V13" s="60">
        <f>VLOOKUP($A13,'Return Data'!$B$7:$R$2292,17,0)</f>
        <v>4.0477999999999996</v>
      </c>
      <c r="W13" s="61">
        <f t="shared" ref="W13:W14" si="12">RANK(V13,V$8:V$14,0)</f>
        <v>3</v>
      </c>
      <c r="X13" s="60">
        <f>VLOOKUP($A13,'Return Data'!$B$7:$R$2292,14,0)</f>
        <v>6.2262000000000004</v>
      </c>
      <c r="Y13" s="61">
        <f t="shared" ref="Y13" si="13">RANK(X13,X$8:X$14,0)</f>
        <v>1</v>
      </c>
      <c r="Z13" s="60">
        <f>VLOOKUP($A13,'Return Data'!$B$7:$R$2292,16,0)</f>
        <v>7.4322999999999997</v>
      </c>
      <c r="AA13" s="62">
        <f t="shared" si="11"/>
        <v>4</v>
      </c>
    </row>
    <row r="14" spans="1:27" x14ac:dyDescent="0.3">
      <c r="A14" s="58" t="s">
        <v>771</v>
      </c>
      <c r="B14" s="59">
        <f>VLOOKUP($A14,'Return Data'!$B$7:$R$2292,3,0)</f>
        <v>44942</v>
      </c>
      <c r="C14" s="60">
        <f>VLOOKUP($A14,'Return Data'!$B$7:$R$2292,4,0)</f>
        <v>1261.7997</v>
      </c>
      <c r="D14" s="60">
        <f>VLOOKUP($A14,'Return Data'!$B$7:$R$2292,5,0)</f>
        <v>5.3441999999999998</v>
      </c>
      <c r="E14" s="61">
        <f t="shared" si="0"/>
        <v>3</v>
      </c>
      <c r="F14" s="60">
        <f>VLOOKUP($A14,'Return Data'!$B$7:$R$2292,6,0)</f>
        <v>5.3441999999999998</v>
      </c>
      <c r="G14" s="61">
        <f t="shared" si="1"/>
        <v>3</v>
      </c>
      <c r="H14" s="60">
        <f>VLOOKUP($A14,'Return Data'!$B$7:$R$2292,7,0)</f>
        <v>4.1906999999999996</v>
      </c>
      <c r="I14" s="61">
        <f t="shared" si="2"/>
        <v>7</v>
      </c>
      <c r="J14" s="60">
        <f>VLOOKUP($A14,'Return Data'!$B$7:$R$2292,8,0)</f>
        <v>5.2016999999999998</v>
      </c>
      <c r="K14" s="61">
        <f t="shared" si="3"/>
        <v>7</v>
      </c>
      <c r="L14" s="60">
        <f>VLOOKUP($A14,'Return Data'!$B$7:$R$2292,9,0)</f>
        <v>6.1043000000000003</v>
      </c>
      <c r="M14" s="61">
        <f t="shared" si="4"/>
        <v>2</v>
      </c>
      <c r="N14" s="60">
        <f>VLOOKUP($A14,'Return Data'!$B$7:$R$2292,10,0)</f>
        <v>6.0343</v>
      </c>
      <c r="O14" s="61">
        <f t="shared" si="5"/>
        <v>6</v>
      </c>
      <c r="P14" s="60">
        <f>VLOOKUP($A14,'Return Data'!$B$7:$R$2292,11,0)</f>
        <v>5.1931000000000003</v>
      </c>
      <c r="Q14" s="61">
        <f t="shared" si="6"/>
        <v>7</v>
      </c>
      <c r="R14" s="60">
        <f>VLOOKUP($A14,'Return Data'!$B$7:$R$2292,12,0)</f>
        <v>4.4947999999999997</v>
      </c>
      <c r="S14" s="61">
        <f t="shared" si="7"/>
        <v>5</v>
      </c>
      <c r="T14" s="60">
        <f>VLOOKUP($A14,'Return Data'!$B$7:$R$2292,13,0)</f>
        <v>3.8601999999999999</v>
      </c>
      <c r="U14" s="61">
        <f t="shared" si="8"/>
        <v>6</v>
      </c>
      <c r="V14" s="60">
        <f>VLOOKUP($A14,'Return Data'!$B$7:$R$2292,17,0)</f>
        <v>3.6353</v>
      </c>
      <c r="W14" s="61">
        <f t="shared" si="12"/>
        <v>6</v>
      </c>
      <c r="X14" s="60"/>
      <c r="Y14" s="61"/>
      <c r="Z14" s="60">
        <f>VLOOKUP($A14,'Return Data'!$B$7:$R$2292,16,0)</f>
        <v>5.67</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4.0529714285714284</v>
      </c>
      <c r="E16" s="69"/>
      <c r="F16" s="70">
        <f>AVERAGE(F8:F14)</f>
        <v>4.0529714285714284</v>
      </c>
      <c r="G16" s="69"/>
      <c r="H16" s="70">
        <f>AVERAGE(H8:H14)</f>
        <v>5.5759999999999996</v>
      </c>
      <c r="I16" s="69"/>
      <c r="J16" s="70">
        <f>AVERAGE(J8:J14)</f>
        <v>5.9876571428571435</v>
      </c>
      <c r="K16" s="69"/>
      <c r="L16" s="70">
        <f>AVERAGE(L8:L14)</f>
        <v>5.6067857142857145</v>
      </c>
      <c r="M16" s="69"/>
      <c r="N16" s="70">
        <f>AVERAGE(N8:N14)</f>
        <v>6.5339142857142862</v>
      </c>
      <c r="O16" s="69"/>
      <c r="P16" s="70">
        <f>AVERAGE(P8:P14)</f>
        <v>6.1625571428571435</v>
      </c>
      <c r="Q16" s="69"/>
      <c r="R16" s="70">
        <f>AVERAGE(R8:R14)</f>
        <v>4.7966571428571427</v>
      </c>
      <c r="S16" s="69"/>
      <c r="T16" s="70">
        <f>AVERAGE(T8:T14)</f>
        <v>4.2449857142857148</v>
      </c>
      <c r="U16" s="69"/>
      <c r="V16" s="70">
        <f>AVERAGE(V8:V14)</f>
        <v>4.0693166666666665</v>
      </c>
      <c r="W16" s="69"/>
      <c r="X16" s="70">
        <f>AVERAGE(X8:X14)</f>
        <v>5.5959199999999996</v>
      </c>
      <c r="Y16" s="69"/>
      <c r="Z16" s="70">
        <f>AVERAGE(Z8:Z14)</f>
        <v>6.9104142857142863</v>
      </c>
      <c r="AA16" s="71"/>
    </row>
    <row r="17" spans="1:27" x14ac:dyDescent="0.3">
      <c r="A17" s="68" t="s">
        <v>28</v>
      </c>
      <c r="B17" s="69"/>
      <c r="C17" s="69"/>
      <c r="D17" s="70">
        <f>MIN(D8:D14)</f>
        <v>2.0282</v>
      </c>
      <c r="E17" s="69"/>
      <c r="F17" s="70">
        <f>MIN(F8:F14)</f>
        <v>2.0282</v>
      </c>
      <c r="G17" s="69"/>
      <c r="H17" s="70">
        <f>MIN(H8:H14)</f>
        <v>4.1906999999999996</v>
      </c>
      <c r="I17" s="69"/>
      <c r="J17" s="70">
        <f>MIN(J8:J14)</f>
        <v>5.2016999999999998</v>
      </c>
      <c r="K17" s="69"/>
      <c r="L17" s="70">
        <f>MIN(L8:L14)</f>
        <v>4.5209000000000001</v>
      </c>
      <c r="M17" s="69"/>
      <c r="N17" s="70">
        <f>MIN(N8:N14)</f>
        <v>5.8381999999999996</v>
      </c>
      <c r="O17" s="69"/>
      <c r="P17" s="70">
        <f>MIN(P8:P14)</f>
        <v>5.1931000000000003</v>
      </c>
      <c r="Q17" s="69"/>
      <c r="R17" s="70">
        <f>MIN(R8:R14)</f>
        <v>4.2496999999999998</v>
      </c>
      <c r="S17" s="69"/>
      <c r="T17" s="70">
        <f>MIN(T8:T14)</f>
        <v>3.6093000000000002</v>
      </c>
      <c r="U17" s="69"/>
      <c r="V17" s="70">
        <f>MIN(V8:V14)</f>
        <v>3.6353</v>
      </c>
      <c r="W17" s="69"/>
      <c r="X17" s="70">
        <f>MIN(X8:X14)</f>
        <v>4.4577</v>
      </c>
      <c r="Y17" s="69"/>
      <c r="Z17" s="70">
        <f>MIN(Z8:Z14)</f>
        <v>5.67</v>
      </c>
      <c r="AA17" s="71"/>
    </row>
    <row r="18" spans="1:27" ht="15" thickBot="1" x14ac:dyDescent="0.35">
      <c r="A18" s="72" t="s">
        <v>29</v>
      </c>
      <c r="B18" s="73"/>
      <c r="C18" s="73"/>
      <c r="D18" s="74">
        <f>MAX(D8:D14)</f>
        <v>5.7317</v>
      </c>
      <c r="E18" s="73"/>
      <c r="F18" s="74">
        <f>MAX(F8:F14)</f>
        <v>5.7317</v>
      </c>
      <c r="G18" s="73"/>
      <c r="H18" s="74">
        <f>MAX(H8:H14)</f>
        <v>7.2263000000000002</v>
      </c>
      <c r="I18" s="73"/>
      <c r="J18" s="74">
        <f>MAX(J8:J14)</f>
        <v>6.9977999999999998</v>
      </c>
      <c r="K18" s="73"/>
      <c r="L18" s="74">
        <f>MAX(L8:L14)</f>
        <v>6.4734999999999996</v>
      </c>
      <c r="M18" s="73"/>
      <c r="N18" s="74">
        <f>MAX(N8:N14)</f>
        <v>7.4009</v>
      </c>
      <c r="O18" s="73"/>
      <c r="P18" s="74">
        <f>MAX(P8:P14)</f>
        <v>7.9351000000000003</v>
      </c>
      <c r="Q18" s="73"/>
      <c r="R18" s="74">
        <f>MAX(R8:R14)</f>
        <v>5.4448999999999996</v>
      </c>
      <c r="S18" s="73"/>
      <c r="T18" s="74">
        <f>MAX(T8:T14)</f>
        <v>4.8754999999999997</v>
      </c>
      <c r="U18" s="73"/>
      <c r="V18" s="74">
        <f>MAX(V8:V14)</f>
        <v>4.4314</v>
      </c>
      <c r="W18" s="73"/>
      <c r="X18" s="74">
        <f>MAX(X8:X14)</f>
        <v>6.2262000000000004</v>
      </c>
      <c r="Y18" s="73"/>
      <c r="Z18" s="74">
        <f>MAX(Z8:Z14)</f>
        <v>7.9683000000000002</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44942</v>
      </c>
      <c r="C8" s="60">
        <f>VLOOKUP($A8,'Return Data'!$B$7:$R$2292,4,0)</f>
        <v>357.88130000000001</v>
      </c>
      <c r="D8" s="60">
        <f>VLOOKUP($A8,'Return Data'!$B$7:$R$2292,5,0)</f>
        <v>5.8754999999999997</v>
      </c>
      <c r="E8" s="61">
        <f t="shared" ref="E8:E43" si="0">RANK(D8,D$8:D$43,0)</f>
        <v>12</v>
      </c>
      <c r="F8" s="60">
        <f>VLOOKUP($A8,'Return Data'!$B$7:$R$2292,6,0)</f>
        <v>6.2516999999999996</v>
      </c>
      <c r="G8" s="61">
        <f t="shared" ref="G8:G43" si="1">RANK(F8,F$8:F$43,0)</f>
        <v>5</v>
      </c>
      <c r="H8" s="60">
        <f>VLOOKUP($A8,'Return Data'!$B$7:$R$2292,7,0)</f>
        <v>5.5994000000000002</v>
      </c>
      <c r="I8" s="61">
        <f t="shared" ref="I8:I43" si="2">RANK(H8,H$8:H$43,0)</f>
        <v>28</v>
      </c>
      <c r="J8" s="60">
        <f>VLOOKUP($A8,'Return Data'!$B$7:$R$2292,8,0)</f>
        <v>6.1616</v>
      </c>
      <c r="K8" s="61">
        <f t="shared" ref="K8:K43" si="3">RANK(J8,J$8:J$43,0)</f>
        <v>8</v>
      </c>
      <c r="L8" s="60">
        <f>VLOOKUP($A8,'Return Data'!$B$7:$R$2292,9,0)</f>
        <v>6.8685</v>
      </c>
      <c r="M8" s="61">
        <f t="shared" ref="M8:M43" si="4">RANK(L8,L$8:L$43,0)</f>
        <v>2</v>
      </c>
      <c r="N8" s="60">
        <f>VLOOKUP($A8,'Return Data'!$B$7:$R$2292,10,0)</f>
        <v>6.6135999999999999</v>
      </c>
      <c r="O8" s="61">
        <f t="shared" ref="O8:O43" si="5">RANK(N8,N$8:N$43,0)</f>
        <v>2</v>
      </c>
      <c r="P8" s="60">
        <f>VLOOKUP($A8,'Return Data'!$B$7:$R$2292,11,0)</f>
        <v>5.9974999999999996</v>
      </c>
      <c r="Q8" s="61">
        <f t="shared" ref="Q8:Q43" si="6">RANK(P8,P$8:P$43,0)</f>
        <v>9</v>
      </c>
      <c r="R8" s="60">
        <f>VLOOKUP($A8,'Return Data'!$B$7:$R$2292,12,0)</f>
        <v>5.4812000000000003</v>
      </c>
      <c r="S8" s="61">
        <f t="shared" ref="S8:S43" si="7">RANK(R8,R$8:R$43,0)</f>
        <v>8</v>
      </c>
      <c r="T8" s="60">
        <f>VLOOKUP($A8,'Return Data'!$B$7:$R$2292,13,0)</f>
        <v>5.0742000000000003</v>
      </c>
      <c r="U8" s="61">
        <f t="shared" ref="U8:U43" si="8">RANK(T8,T$8:T$43,0)</f>
        <v>9</v>
      </c>
      <c r="V8" s="60">
        <f>VLOOKUP($A8,'Return Data'!$B$7:$R$2292,17,0)</f>
        <v>4.2500999999999998</v>
      </c>
      <c r="W8" s="61">
        <f t="shared" ref="W8:W43" si="9">RANK(V8,V$8:V$43,0)</f>
        <v>8</v>
      </c>
      <c r="X8" s="60">
        <f>VLOOKUP($A8,'Return Data'!$B$7:$R$2292,14,0)</f>
        <v>4.2569999999999997</v>
      </c>
      <c r="Y8" s="61">
        <f t="shared" ref="Y8:Y23" si="10">RANK(X8,X$8:X$43,0)</f>
        <v>6</v>
      </c>
      <c r="Z8" s="60">
        <f>VLOOKUP($A8,'Return Data'!$B$7:$R$2292,16,0)</f>
        <v>6.8456999999999999</v>
      </c>
      <c r="AA8" s="62">
        <f t="shared" ref="AA8:AA43" si="11">RANK(Z8,Z$8:Z$43,0)</f>
        <v>3</v>
      </c>
    </row>
    <row r="9" spans="1:27" x14ac:dyDescent="0.3">
      <c r="A9" s="58" t="s">
        <v>119</v>
      </c>
      <c r="B9" s="59">
        <f>VLOOKUP($A9,'Return Data'!$B$7:$R$2292,3,0)</f>
        <v>44942</v>
      </c>
      <c r="C9" s="60">
        <f>VLOOKUP($A9,'Return Data'!$B$7:$R$2292,4,0)</f>
        <v>2465.9288000000001</v>
      </c>
      <c r="D9" s="60">
        <f>VLOOKUP($A9,'Return Data'!$B$7:$R$2292,5,0)</f>
        <v>5.7321</v>
      </c>
      <c r="E9" s="61">
        <f t="shared" si="0"/>
        <v>21</v>
      </c>
      <c r="F9" s="60">
        <f>VLOOKUP($A9,'Return Data'!$B$7:$R$2292,6,0)</f>
        <v>6.1521999999999997</v>
      </c>
      <c r="G9" s="61">
        <f t="shared" si="1"/>
        <v>20</v>
      </c>
      <c r="H9" s="60">
        <f>VLOOKUP($A9,'Return Data'!$B$7:$R$2292,7,0)</f>
        <v>5.7226999999999997</v>
      </c>
      <c r="I9" s="61">
        <f t="shared" si="2"/>
        <v>12</v>
      </c>
      <c r="J9" s="60">
        <f>VLOOKUP($A9,'Return Data'!$B$7:$R$2292,8,0)</f>
        <v>6.1597999999999997</v>
      </c>
      <c r="K9" s="61">
        <f t="shared" si="3"/>
        <v>9</v>
      </c>
      <c r="L9" s="60">
        <f>VLOOKUP($A9,'Return Data'!$B$7:$R$2292,9,0)</f>
        <v>6.8132000000000001</v>
      </c>
      <c r="M9" s="61">
        <f t="shared" si="4"/>
        <v>8</v>
      </c>
      <c r="N9" s="60">
        <f>VLOOKUP($A9,'Return Data'!$B$7:$R$2292,10,0)</f>
        <v>6.5891999999999999</v>
      </c>
      <c r="O9" s="61">
        <f t="shared" si="5"/>
        <v>4</v>
      </c>
      <c r="P9" s="60">
        <f>VLOOKUP($A9,'Return Data'!$B$7:$R$2292,11,0)</f>
        <v>6.0010000000000003</v>
      </c>
      <c r="Q9" s="61">
        <f t="shared" si="6"/>
        <v>6</v>
      </c>
      <c r="R9" s="60">
        <f>VLOOKUP($A9,'Return Data'!$B$7:$R$2292,12,0)</f>
        <v>5.4916999999999998</v>
      </c>
      <c r="S9" s="61">
        <f t="shared" si="7"/>
        <v>5</v>
      </c>
      <c r="T9" s="60">
        <f>VLOOKUP($A9,'Return Data'!$B$7:$R$2292,13,0)</f>
        <v>5.0796999999999999</v>
      </c>
      <c r="U9" s="61">
        <f t="shared" si="8"/>
        <v>8</v>
      </c>
      <c r="V9" s="60">
        <f>VLOOKUP($A9,'Return Data'!$B$7:$R$2292,17,0)</f>
        <v>4.2389000000000001</v>
      </c>
      <c r="W9" s="61">
        <f t="shared" si="9"/>
        <v>12</v>
      </c>
      <c r="X9" s="60">
        <f>VLOOKUP($A9,'Return Data'!$B$7:$R$2292,14,0)</f>
        <v>4.2312000000000003</v>
      </c>
      <c r="Y9" s="61">
        <f t="shared" si="10"/>
        <v>12</v>
      </c>
      <c r="Z9" s="60">
        <f>VLOOKUP($A9,'Return Data'!$B$7:$R$2292,16,0)</f>
        <v>6.8010000000000002</v>
      </c>
      <c r="AA9" s="62">
        <f t="shared" si="11"/>
        <v>10</v>
      </c>
    </row>
    <row r="10" spans="1:27" x14ac:dyDescent="0.3">
      <c r="A10" s="58" t="s">
        <v>1923</v>
      </c>
      <c r="B10" s="59">
        <f>VLOOKUP($A10,'Return Data'!$B$7:$R$2292,3,0)</f>
        <v>44942</v>
      </c>
      <c r="C10" s="60">
        <f>VLOOKUP($A10,'Return Data'!$B$7:$R$2292,4,0)</f>
        <v>2559.2098999999998</v>
      </c>
      <c r="D10" s="60">
        <f>VLOOKUP($A10,'Return Data'!$B$7:$R$2292,5,0)</f>
        <v>5.9355000000000002</v>
      </c>
      <c r="E10" s="61">
        <f t="shared" si="0"/>
        <v>7</v>
      </c>
      <c r="F10" s="60">
        <f>VLOOKUP($A10,'Return Data'!$B$7:$R$2292,6,0)</f>
        <v>6.2024999999999997</v>
      </c>
      <c r="G10" s="61">
        <f t="shared" si="1"/>
        <v>14</v>
      </c>
      <c r="H10" s="60">
        <f>VLOOKUP($A10,'Return Data'!$B$7:$R$2292,7,0)</f>
        <v>5.8826999999999998</v>
      </c>
      <c r="I10" s="61">
        <f t="shared" si="2"/>
        <v>2</v>
      </c>
      <c r="J10" s="60">
        <f>VLOOKUP($A10,'Return Data'!$B$7:$R$2292,8,0)</f>
        <v>6.1494</v>
      </c>
      <c r="K10" s="61">
        <f t="shared" si="3"/>
        <v>10</v>
      </c>
      <c r="L10" s="60">
        <f>VLOOKUP($A10,'Return Data'!$B$7:$R$2292,9,0)</f>
        <v>6.8101000000000003</v>
      </c>
      <c r="M10" s="61">
        <f t="shared" si="4"/>
        <v>10</v>
      </c>
      <c r="N10" s="60">
        <f>VLOOKUP($A10,'Return Data'!$B$7:$R$2292,10,0)</f>
        <v>6.5761000000000003</v>
      </c>
      <c r="O10" s="61">
        <f t="shared" si="5"/>
        <v>8</v>
      </c>
      <c r="P10" s="60">
        <f>VLOOKUP($A10,'Return Data'!$B$7:$R$2292,11,0)</f>
        <v>6.0058999999999996</v>
      </c>
      <c r="Q10" s="61">
        <f t="shared" si="6"/>
        <v>5</v>
      </c>
      <c r="R10" s="60">
        <f>VLOOKUP($A10,'Return Data'!$B$7:$R$2292,12,0)</f>
        <v>5.5213000000000001</v>
      </c>
      <c r="S10" s="61">
        <f t="shared" si="7"/>
        <v>3</v>
      </c>
      <c r="T10" s="60">
        <f>VLOOKUP($A10,'Return Data'!$B$7:$R$2292,13,0)</f>
        <v>5.1193999999999997</v>
      </c>
      <c r="U10" s="61">
        <f t="shared" si="8"/>
        <v>2</v>
      </c>
      <c r="V10" s="60">
        <f>VLOOKUP($A10,'Return Data'!$B$7:$R$2292,17,0)</f>
        <v>4.2906000000000004</v>
      </c>
      <c r="W10" s="61">
        <f t="shared" si="9"/>
        <v>3</v>
      </c>
      <c r="X10" s="60">
        <f>VLOOKUP($A10,'Return Data'!$B$7:$R$2292,14,0)</f>
        <v>4.2310999999999996</v>
      </c>
      <c r="Y10" s="61">
        <f t="shared" si="10"/>
        <v>13</v>
      </c>
      <c r="Z10" s="60">
        <f>VLOOKUP($A10,'Return Data'!$B$7:$R$2292,16,0)</f>
        <v>6.8409000000000004</v>
      </c>
      <c r="AA10" s="62">
        <f t="shared" si="11"/>
        <v>4</v>
      </c>
    </row>
    <row r="11" spans="1:27" x14ac:dyDescent="0.3">
      <c r="A11" s="58" t="s">
        <v>1978</v>
      </c>
      <c r="B11" s="59">
        <f>VLOOKUP($A11,'Return Data'!$B$7:$R$2292,3,0)</f>
        <v>44942</v>
      </c>
      <c r="C11" s="60">
        <f>VLOOKUP($A11,'Return Data'!$B$7:$R$2292,4,0)</f>
        <v>2555.4265</v>
      </c>
      <c r="D11" s="60">
        <f>VLOOKUP($A11,'Return Data'!$B$7:$R$2292,5,0)</f>
        <v>6.0086000000000004</v>
      </c>
      <c r="E11" s="61">
        <f t="shared" si="0"/>
        <v>4</v>
      </c>
      <c r="F11" s="60">
        <f>VLOOKUP($A11,'Return Data'!$B$7:$R$2292,6,0)</f>
        <v>6.2626999999999997</v>
      </c>
      <c r="G11" s="61">
        <f t="shared" si="1"/>
        <v>3</v>
      </c>
      <c r="H11" s="60">
        <f>VLOOKUP($A11,'Return Data'!$B$7:$R$2292,7,0)</f>
        <v>5.6210000000000004</v>
      </c>
      <c r="I11" s="61">
        <f t="shared" si="2"/>
        <v>25</v>
      </c>
      <c r="J11" s="60">
        <f>VLOOKUP($A11,'Return Data'!$B$7:$R$2292,8,0)</f>
        <v>6.0850999999999997</v>
      </c>
      <c r="K11" s="61">
        <f t="shared" si="3"/>
        <v>17</v>
      </c>
      <c r="L11" s="60">
        <f>VLOOKUP($A11,'Return Data'!$B$7:$R$2292,9,0)</f>
        <v>6.8258000000000001</v>
      </c>
      <c r="M11" s="61">
        <f t="shared" si="4"/>
        <v>6</v>
      </c>
      <c r="N11" s="60">
        <f>VLOOKUP($A11,'Return Data'!$B$7:$R$2292,10,0)</f>
        <v>6.6502999999999997</v>
      </c>
      <c r="O11" s="61">
        <f t="shared" si="5"/>
        <v>1</v>
      </c>
      <c r="P11" s="60">
        <f>VLOOKUP($A11,'Return Data'!$B$7:$R$2292,11,0)</f>
        <v>6.0250000000000004</v>
      </c>
      <c r="Q11" s="61">
        <f t="shared" si="6"/>
        <v>2</v>
      </c>
      <c r="R11" s="60">
        <f>VLOOKUP($A11,'Return Data'!$B$7:$R$2292,12,0)</f>
        <v>5.5275999999999996</v>
      </c>
      <c r="S11" s="61">
        <f t="shared" si="7"/>
        <v>2</v>
      </c>
      <c r="T11" s="60">
        <f>VLOOKUP($A11,'Return Data'!$B$7:$R$2292,13,0)</f>
        <v>5.1167999999999996</v>
      </c>
      <c r="U11" s="61">
        <f t="shared" si="8"/>
        <v>4</v>
      </c>
      <c r="V11" s="60">
        <f>VLOOKUP($A11,'Return Data'!$B$7:$R$2292,17,0)</f>
        <v>4.2523999999999997</v>
      </c>
      <c r="W11" s="61">
        <f t="shared" si="9"/>
        <v>6</v>
      </c>
      <c r="X11" s="60">
        <f>VLOOKUP($A11,'Return Data'!$B$7:$R$2292,14,0)</f>
        <v>4.1938000000000004</v>
      </c>
      <c r="Y11" s="61">
        <f t="shared" si="10"/>
        <v>17</v>
      </c>
      <c r="Z11" s="60">
        <f>VLOOKUP($A11,'Return Data'!$B$7:$R$2292,16,0)</f>
        <v>6.7774999999999999</v>
      </c>
      <c r="AA11" s="62">
        <f t="shared" si="11"/>
        <v>14</v>
      </c>
    </row>
    <row r="12" spans="1:27" x14ac:dyDescent="0.3">
      <c r="A12" s="58" t="s">
        <v>123</v>
      </c>
      <c r="B12" s="59">
        <f>VLOOKUP($A12,'Return Data'!$B$7:$R$2292,3,0)</f>
        <v>44942</v>
      </c>
      <c r="C12" s="60">
        <f>VLOOKUP($A12,'Return Data'!$B$7:$R$2292,4,0)</f>
        <v>2659.2946000000002</v>
      </c>
      <c r="D12" s="60">
        <f>VLOOKUP($A12,'Return Data'!$B$7:$R$2292,5,0)</f>
        <v>6.0018000000000002</v>
      </c>
      <c r="E12" s="61">
        <f t="shared" si="0"/>
        <v>5</v>
      </c>
      <c r="F12" s="60">
        <f>VLOOKUP($A12,'Return Data'!$B$7:$R$2292,6,0)</f>
        <v>6.2313000000000001</v>
      </c>
      <c r="G12" s="61">
        <f t="shared" si="1"/>
        <v>9</v>
      </c>
      <c r="H12" s="60">
        <f>VLOOKUP($A12,'Return Data'!$B$7:$R$2292,7,0)</f>
        <v>5.8051000000000004</v>
      </c>
      <c r="I12" s="61">
        <f t="shared" si="2"/>
        <v>5</v>
      </c>
      <c r="J12" s="60">
        <f>VLOOKUP($A12,'Return Data'!$B$7:$R$2292,8,0)</f>
        <v>6.1654</v>
      </c>
      <c r="K12" s="61">
        <f t="shared" si="3"/>
        <v>7</v>
      </c>
      <c r="L12" s="60">
        <f>VLOOKUP($A12,'Return Data'!$B$7:$R$2292,9,0)</f>
        <v>6.8311000000000002</v>
      </c>
      <c r="M12" s="61">
        <f t="shared" si="4"/>
        <v>5</v>
      </c>
      <c r="N12" s="60">
        <f>VLOOKUP($A12,'Return Data'!$B$7:$R$2292,10,0)</f>
        <v>6.5838000000000001</v>
      </c>
      <c r="O12" s="61">
        <f t="shared" si="5"/>
        <v>6</v>
      </c>
      <c r="P12" s="60">
        <f>VLOOKUP($A12,'Return Data'!$B$7:$R$2292,11,0)</f>
        <v>6.0159000000000002</v>
      </c>
      <c r="Q12" s="61">
        <f t="shared" si="6"/>
        <v>4</v>
      </c>
      <c r="R12" s="60">
        <f>VLOOKUP($A12,'Return Data'!$B$7:$R$2292,12,0)</f>
        <v>5.4894999999999996</v>
      </c>
      <c r="S12" s="61">
        <f t="shared" si="7"/>
        <v>6</v>
      </c>
      <c r="T12" s="60">
        <f>VLOOKUP($A12,'Return Data'!$B$7:$R$2292,13,0)</f>
        <v>5.0418000000000003</v>
      </c>
      <c r="U12" s="61">
        <f t="shared" si="8"/>
        <v>18</v>
      </c>
      <c r="V12" s="60">
        <f>VLOOKUP($A12,'Return Data'!$B$7:$R$2292,17,0)</f>
        <v>4.1628999999999996</v>
      </c>
      <c r="W12" s="61">
        <f t="shared" si="9"/>
        <v>28</v>
      </c>
      <c r="X12" s="60">
        <f>VLOOKUP($A12,'Return Data'!$B$7:$R$2292,14,0)</f>
        <v>3.9729000000000001</v>
      </c>
      <c r="Y12" s="61">
        <f t="shared" si="10"/>
        <v>29</v>
      </c>
      <c r="Z12" s="60">
        <f>VLOOKUP($A12,'Return Data'!$B$7:$R$2292,16,0)</f>
        <v>6.6165000000000003</v>
      </c>
      <c r="AA12" s="62">
        <f t="shared" si="11"/>
        <v>26</v>
      </c>
    </row>
    <row r="13" spans="1:27" x14ac:dyDescent="0.3">
      <c r="A13" s="58" t="s">
        <v>124</v>
      </c>
      <c r="B13" s="59">
        <f>VLOOKUP($A13,'Return Data'!$B$7:$R$2292,3,0)</f>
        <v>44942</v>
      </c>
      <c r="C13" s="60">
        <f>VLOOKUP($A13,'Return Data'!$B$7:$R$2292,4,0)</f>
        <v>3172.8966</v>
      </c>
      <c r="D13" s="60">
        <f>VLOOKUP($A13,'Return Data'!$B$7:$R$2292,5,0)</f>
        <v>5.8240999999999996</v>
      </c>
      <c r="E13" s="61">
        <f t="shared" si="0"/>
        <v>16</v>
      </c>
      <c r="F13" s="60">
        <f>VLOOKUP($A13,'Return Data'!$B$7:$R$2292,6,0)</f>
        <v>6.2336</v>
      </c>
      <c r="G13" s="61">
        <f t="shared" si="1"/>
        <v>8</v>
      </c>
      <c r="H13" s="60">
        <f>VLOOKUP($A13,'Return Data'!$B$7:$R$2292,7,0)</f>
        <v>5.6296999999999997</v>
      </c>
      <c r="I13" s="61">
        <f t="shared" si="2"/>
        <v>23</v>
      </c>
      <c r="J13" s="60">
        <f>VLOOKUP($A13,'Return Data'!$B$7:$R$2292,8,0)</f>
        <v>5.9987000000000004</v>
      </c>
      <c r="K13" s="61">
        <f t="shared" si="3"/>
        <v>27</v>
      </c>
      <c r="L13" s="60">
        <f>VLOOKUP($A13,'Return Data'!$B$7:$R$2292,9,0)</f>
        <v>6.6717000000000004</v>
      </c>
      <c r="M13" s="61">
        <f t="shared" si="4"/>
        <v>25</v>
      </c>
      <c r="N13" s="60">
        <f>VLOOKUP($A13,'Return Data'!$B$7:$R$2292,10,0)</f>
        <v>6.4923999999999999</v>
      </c>
      <c r="O13" s="61">
        <f t="shared" si="5"/>
        <v>23</v>
      </c>
      <c r="P13" s="60">
        <f>VLOOKUP($A13,'Return Data'!$B$7:$R$2292,11,0)</f>
        <v>5.9459</v>
      </c>
      <c r="Q13" s="61">
        <f t="shared" si="6"/>
        <v>16</v>
      </c>
      <c r="R13" s="60">
        <f>VLOOKUP($A13,'Return Data'!$B$7:$R$2292,12,0)</f>
        <v>5.4416000000000002</v>
      </c>
      <c r="S13" s="61">
        <f t="shared" si="7"/>
        <v>18</v>
      </c>
      <c r="T13" s="60">
        <f>VLOOKUP($A13,'Return Data'!$B$7:$R$2292,13,0)</f>
        <v>5.0354000000000001</v>
      </c>
      <c r="U13" s="61">
        <f t="shared" si="8"/>
        <v>19</v>
      </c>
      <c r="V13" s="60">
        <f>VLOOKUP($A13,'Return Data'!$B$7:$R$2292,17,0)</f>
        <v>4.2145999999999999</v>
      </c>
      <c r="W13" s="61">
        <f t="shared" si="9"/>
        <v>19</v>
      </c>
      <c r="X13" s="60">
        <f>VLOOKUP($A13,'Return Data'!$B$7:$R$2292,14,0)</f>
        <v>4.1877000000000004</v>
      </c>
      <c r="Y13" s="61">
        <f t="shared" si="10"/>
        <v>18</v>
      </c>
      <c r="Z13" s="60">
        <f>VLOOKUP($A13,'Return Data'!$B$7:$R$2292,16,0)</f>
        <v>6.7638999999999996</v>
      </c>
      <c r="AA13" s="62">
        <f t="shared" si="11"/>
        <v>16</v>
      </c>
    </row>
    <row r="14" spans="1:27" x14ac:dyDescent="0.3">
      <c r="A14" s="58" t="s">
        <v>125</v>
      </c>
      <c r="B14" s="59">
        <f>VLOOKUP($A14,'Return Data'!$B$7:$R$2292,3,0)</f>
        <v>44942</v>
      </c>
      <c r="C14" s="60">
        <f>VLOOKUP($A14,'Return Data'!$B$7:$R$2292,4,0)</f>
        <v>2865.0846999999999</v>
      </c>
      <c r="D14" s="60">
        <f>VLOOKUP($A14,'Return Data'!$B$7:$R$2292,5,0)</f>
        <v>5.6394000000000002</v>
      </c>
      <c r="E14" s="61">
        <f t="shared" si="0"/>
        <v>29</v>
      </c>
      <c r="F14" s="60">
        <f>VLOOKUP($A14,'Return Data'!$B$7:$R$2292,6,0)</f>
        <v>6.1661000000000001</v>
      </c>
      <c r="G14" s="61">
        <f t="shared" si="1"/>
        <v>17</v>
      </c>
      <c r="H14" s="60">
        <f>VLOOKUP($A14,'Return Data'!$B$7:$R$2292,7,0)</f>
        <v>5.3882000000000003</v>
      </c>
      <c r="I14" s="61">
        <f t="shared" si="2"/>
        <v>33</v>
      </c>
      <c r="J14" s="60">
        <f>VLOOKUP($A14,'Return Data'!$B$7:$R$2292,8,0)</f>
        <v>5.9953000000000003</v>
      </c>
      <c r="K14" s="61">
        <f t="shared" si="3"/>
        <v>28</v>
      </c>
      <c r="L14" s="60">
        <f>VLOOKUP($A14,'Return Data'!$B$7:$R$2292,9,0)</f>
        <v>6.7453000000000003</v>
      </c>
      <c r="M14" s="61">
        <f t="shared" si="4"/>
        <v>19</v>
      </c>
      <c r="N14" s="60">
        <f>VLOOKUP($A14,'Return Data'!$B$7:$R$2292,10,0)</f>
        <v>6.5925000000000002</v>
      </c>
      <c r="O14" s="61">
        <f t="shared" si="5"/>
        <v>3</v>
      </c>
      <c r="P14" s="60">
        <f>VLOOKUP($A14,'Return Data'!$B$7:$R$2292,11,0)</f>
        <v>6.0167000000000002</v>
      </c>
      <c r="Q14" s="61">
        <f t="shared" si="6"/>
        <v>3</v>
      </c>
      <c r="R14" s="60">
        <f>VLOOKUP($A14,'Return Data'!$B$7:$R$2292,12,0)</f>
        <v>5.4588999999999999</v>
      </c>
      <c r="S14" s="61">
        <f t="shared" si="7"/>
        <v>14</v>
      </c>
      <c r="T14" s="60">
        <f>VLOOKUP($A14,'Return Data'!$B$7:$R$2292,13,0)</f>
        <v>5.0321999999999996</v>
      </c>
      <c r="U14" s="61">
        <f t="shared" si="8"/>
        <v>21</v>
      </c>
      <c r="V14" s="60">
        <f>VLOOKUP($A14,'Return Data'!$B$7:$R$2292,17,0)</f>
        <v>4.2767999999999997</v>
      </c>
      <c r="W14" s="61">
        <f t="shared" si="9"/>
        <v>5</v>
      </c>
      <c r="X14" s="60">
        <f>VLOOKUP($A14,'Return Data'!$B$7:$R$2292,14,0)</f>
        <v>4.2751999999999999</v>
      </c>
      <c r="Y14" s="61">
        <f t="shared" si="10"/>
        <v>4</v>
      </c>
      <c r="Z14" s="60">
        <f>VLOOKUP($A14,'Return Data'!$B$7:$R$2292,16,0)</f>
        <v>6.7294</v>
      </c>
      <c r="AA14" s="62">
        <f t="shared" si="11"/>
        <v>24</v>
      </c>
    </row>
    <row r="15" spans="1:27" x14ac:dyDescent="0.3">
      <c r="A15" s="58" t="s">
        <v>127</v>
      </c>
      <c r="B15" s="59">
        <f>VLOOKUP($A15,'Return Data'!$B$7:$R$2292,3,0)</f>
        <v>44942</v>
      </c>
      <c r="C15" s="60">
        <f>VLOOKUP($A15,'Return Data'!$B$7:$R$2292,4,0)</f>
        <v>3335.8445999999999</v>
      </c>
      <c r="D15" s="60">
        <f>VLOOKUP($A15,'Return Data'!$B$7:$R$2292,5,0)</f>
        <v>5.9608999999999996</v>
      </c>
      <c r="E15" s="61">
        <f t="shared" si="0"/>
        <v>6</v>
      </c>
      <c r="F15" s="60">
        <f>VLOOKUP($A15,'Return Data'!$B$7:$R$2292,6,0)</f>
        <v>6.1542000000000003</v>
      </c>
      <c r="G15" s="61">
        <f t="shared" si="1"/>
        <v>19</v>
      </c>
      <c r="H15" s="60">
        <f>VLOOKUP($A15,'Return Data'!$B$7:$R$2292,7,0)</f>
        <v>5.7008000000000001</v>
      </c>
      <c r="I15" s="61">
        <f t="shared" si="2"/>
        <v>14</v>
      </c>
      <c r="J15" s="60">
        <f>VLOOKUP($A15,'Return Data'!$B$7:$R$2292,8,0)</f>
        <v>6.1215000000000002</v>
      </c>
      <c r="K15" s="61">
        <f t="shared" si="3"/>
        <v>11</v>
      </c>
      <c r="L15" s="60">
        <f>VLOOKUP($A15,'Return Data'!$B$7:$R$2292,9,0)</f>
        <v>6.7595000000000001</v>
      </c>
      <c r="M15" s="61">
        <f t="shared" si="4"/>
        <v>17</v>
      </c>
      <c r="N15" s="60">
        <f>VLOOKUP($A15,'Return Data'!$B$7:$R$2292,10,0)</f>
        <v>6.5444000000000004</v>
      </c>
      <c r="O15" s="61">
        <f t="shared" si="5"/>
        <v>16</v>
      </c>
      <c r="P15" s="60">
        <f>VLOOKUP($A15,'Return Data'!$B$7:$R$2292,11,0)</f>
        <v>5.9817999999999998</v>
      </c>
      <c r="Q15" s="61">
        <f t="shared" si="6"/>
        <v>11</v>
      </c>
      <c r="R15" s="60">
        <f>VLOOKUP($A15,'Return Data'!$B$7:$R$2292,12,0)</f>
        <v>5.4557000000000002</v>
      </c>
      <c r="S15" s="61">
        <f t="shared" si="7"/>
        <v>15</v>
      </c>
      <c r="T15" s="60">
        <f>VLOOKUP($A15,'Return Data'!$B$7:$R$2292,13,0)</f>
        <v>5.0467000000000004</v>
      </c>
      <c r="U15" s="61">
        <f t="shared" si="8"/>
        <v>14</v>
      </c>
      <c r="V15" s="60">
        <f>VLOOKUP($A15,'Return Data'!$B$7:$R$2292,17,0)</f>
        <v>4.2157</v>
      </c>
      <c r="W15" s="61">
        <f t="shared" si="9"/>
        <v>18</v>
      </c>
      <c r="X15" s="60">
        <f>VLOOKUP($A15,'Return Data'!$B$7:$R$2292,14,0)</f>
        <v>4.2415000000000003</v>
      </c>
      <c r="Y15" s="61">
        <f t="shared" si="10"/>
        <v>8</v>
      </c>
      <c r="Z15" s="60">
        <f>VLOOKUP($A15,'Return Data'!$B$7:$R$2292,16,0)</f>
        <v>6.8785999999999996</v>
      </c>
      <c r="AA15" s="62">
        <f t="shared" si="11"/>
        <v>2</v>
      </c>
    </row>
    <row r="16" spans="1:27" x14ac:dyDescent="0.3">
      <c r="A16" s="58" t="s">
        <v>128</v>
      </c>
      <c r="B16" s="59">
        <f>VLOOKUP($A16,'Return Data'!$B$7:$R$2292,3,0)</f>
        <v>44942</v>
      </c>
      <c r="C16" s="60">
        <f>VLOOKUP($A16,'Return Data'!$B$7:$R$2292,4,0)</f>
        <v>4362.1140999999998</v>
      </c>
      <c r="D16" s="60">
        <f>VLOOKUP($A16,'Return Data'!$B$7:$R$2292,5,0)</f>
        <v>5.6866000000000003</v>
      </c>
      <c r="E16" s="61">
        <f t="shared" si="0"/>
        <v>26</v>
      </c>
      <c r="F16" s="60">
        <f>VLOOKUP($A16,'Return Data'!$B$7:$R$2292,6,0)</f>
        <v>6.1135999999999999</v>
      </c>
      <c r="G16" s="61">
        <f t="shared" si="1"/>
        <v>27</v>
      </c>
      <c r="H16" s="60">
        <f>VLOOKUP($A16,'Return Data'!$B$7:$R$2292,7,0)</f>
        <v>5.6456</v>
      </c>
      <c r="I16" s="61">
        <f t="shared" si="2"/>
        <v>19</v>
      </c>
      <c r="J16" s="60">
        <f>VLOOKUP($A16,'Return Data'!$B$7:$R$2292,8,0)</f>
        <v>6.1161000000000003</v>
      </c>
      <c r="K16" s="61">
        <f t="shared" si="3"/>
        <v>13</v>
      </c>
      <c r="L16" s="60">
        <f>VLOOKUP($A16,'Return Data'!$B$7:$R$2292,9,0)</f>
        <v>6.7686999999999999</v>
      </c>
      <c r="M16" s="61">
        <f t="shared" si="4"/>
        <v>16</v>
      </c>
      <c r="N16" s="60">
        <f>VLOOKUP($A16,'Return Data'!$B$7:$R$2292,10,0)</f>
        <v>6.5457000000000001</v>
      </c>
      <c r="O16" s="61">
        <f t="shared" si="5"/>
        <v>15</v>
      </c>
      <c r="P16" s="60">
        <f>VLOOKUP($A16,'Return Data'!$B$7:$R$2292,11,0)</f>
        <v>5.9195000000000002</v>
      </c>
      <c r="Q16" s="61">
        <f t="shared" si="6"/>
        <v>23</v>
      </c>
      <c r="R16" s="60">
        <f>VLOOKUP($A16,'Return Data'!$B$7:$R$2292,12,0)</f>
        <v>5.4073000000000002</v>
      </c>
      <c r="S16" s="61">
        <f t="shared" si="7"/>
        <v>24</v>
      </c>
      <c r="T16" s="60">
        <f>VLOOKUP($A16,'Return Data'!$B$7:$R$2292,13,0)</f>
        <v>5.0046999999999997</v>
      </c>
      <c r="U16" s="61">
        <f t="shared" si="8"/>
        <v>25</v>
      </c>
      <c r="V16" s="60">
        <f>VLOOKUP($A16,'Return Data'!$B$7:$R$2292,17,0)</f>
        <v>4.1828000000000003</v>
      </c>
      <c r="W16" s="61">
        <f t="shared" si="9"/>
        <v>27</v>
      </c>
      <c r="X16" s="60">
        <f>VLOOKUP($A16,'Return Data'!$B$7:$R$2292,14,0)</f>
        <v>4.1502999999999997</v>
      </c>
      <c r="Y16" s="61">
        <f t="shared" si="10"/>
        <v>21</v>
      </c>
      <c r="Z16" s="60">
        <f>VLOOKUP($A16,'Return Data'!$B$7:$R$2292,16,0)</f>
        <v>6.7378999999999998</v>
      </c>
      <c r="AA16" s="62">
        <f t="shared" si="11"/>
        <v>20</v>
      </c>
    </row>
    <row r="17" spans="1:27" x14ac:dyDescent="0.3">
      <c r="A17" s="58" t="s">
        <v>2036</v>
      </c>
      <c r="B17" s="59">
        <f>VLOOKUP($A17,'Return Data'!$B$7:$R$2292,3,0)</f>
        <v>44942</v>
      </c>
      <c r="C17" s="60">
        <f>VLOOKUP($A17,'Return Data'!$B$7:$R$2292,4,0)</f>
        <v>2210.9097000000002</v>
      </c>
      <c r="D17" s="60">
        <f>VLOOKUP($A17,'Return Data'!$B$7:$R$2292,5,0)</f>
        <v>5.8105000000000002</v>
      </c>
      <c r="E17" s="61">
        <f t="shared" si="0"/>
        <v>19</v>
      </c>
      <c r="F17" s="60">
        <f>VLOOKUP($A17,'Return Data'!$B$7:$R$2292,6,0)</f>
        <v>6.1642999999999999</v>
      </c>
      <c r="G17" s="61">
        <f t="shared" si="1"/>
        <v>18</v>
      </c>
      <c r="H17" s="60">
        <f>VLOOKUP($A17,'Return Data'!$B$7:$R$2292,7,0)</f>
        <v>5.8270999999999997</v>
      </c>
      <c r="I17" s="61">
        <f t="shared" si="2"/>
        <v>3</v>
      </c>
      <c r="J17" s="60">
        <f>VLOOKUP($A17,'Return Data'!$B$7:$R$2292,8,0)</f>
        <v>6.2434000000000003</v>
      </c>
      <c r="K17" s="61">
        <f t="shared" si="3"/>
        <v>2</v>
      </c>
      <c r="L17" s="60">
        <f>VLOOKUP($A17,'Return Data'!$B$7:$R$2292,9,0)</f>
        <v>6.8334999999999999</v>
      </c>
      <c r="M17" s="61">
        <f t="shared" si="4"/>
        <v>4</v>
      </c>
      <c r="N17" s="60">
        <f>VLOOKUP($A17,'Return Data'!$B$7:$R$2292,10,0)</f>
        <v>6.5716000000000001</v>
      </c>
      <c r="O17" s="61">
        <f t="shared" si="5"/>
        <v>9</v>
      </c>
      <c r="P17" s="60">
        <f>VLOOKUP($A17,'Return Data'!$B$7:$R$2292,11,0)</f>
        <v>5.9875999999999996</v>
      </c>
      <c r="Q17" s="61">
        <f t="shared" si="6"/>
        <v>10</v>
      </c>
      <c r="R17" s="60">
        <f>VLOOKUP($A17,'Return Data'!$B$7:$R$2292,12,0)</f>
        <v>5.4637000000000002</v>
      </c>
      <c r="S17" s="61">
        <f t="shared" si="7"/>
        <v>11</v>
      </c>
      <c r="T17" s="60">
        <f>VLOOKUP($A17,'Return Data'!$B$7:$R$2292,13,0)</f>
        <v>5.0651999999999999</v>
      </c>
      <c r="U17" s="61">
        <f t="shared" si="8"/>
        <v>12</v>
      </c>
      <c r="V17" s="60">
        <f>VLOOKUP($A17,'Return Data'!$B$7:$R$2292,17,0)</f>
        <v>4.2275</v>
      </c>
      <c r="W17" s="61">
        <f t="shared" si="9"/>
        <v>16</v>
      </c>
      <c r="X17" s="60">
        <f>VLOOKUP($A17,'Return Data'!$B$7:$R$2292,14,0)</f>
        <v>4.1489000000000003</v>
      </c>
      <c r="Y17" s="61">
        <f t="shared" si="10"/>
        <v>22</v>
      </c>
      <c r="Z17" s="60">
        <f>VLOOKUP($A17,'Return Data'!$B$7:$R$2292,16,0)</f>
        <v>6.7624000000000004</v>
      </c>
      <c r="AA17" s="62">
        <f t="shared" si="11"/>
        <v>17</v>
      </c>
    </row>
    <row r="18" spans="1:27" x14ac:dyDescent="0.3">
      <c r="A18" s="58" t="s">
        <v>130</v>
      </c>
      <c r="B18" s="59">
        <f>VLOOKUP($A18,'Return Data'!$B$7:$R$2292,3,0)</f>
        <v>44942</v>
      </c>
      <c r="C18" s="60">
        <f>VLOOKUP($A18,'Return Data'!$B$7:$R$2292,4,0)</f>
        <v>328.55759999999998</v>
      </c>
      <c r="D18" s="60">
        <f>VLOOKUP($A18,'Return Data'!$B$7:$R$2292,5,0)</f>
        <v>5.8109999999999999</v>
      </c>
      <c r="E18" s="61">
        <f t="shared" si="0"/>
        <v>18</v>
      </c>
      <c r="F18" s="60">
        <f>VLOOKUP($A18,'Return Data'!$B$7:$R$2292,6,0)</f>
        <v>6.1391</v>
      </c>
      <c r="G18" s="61">
        <f t="shared" si="1"/>
        <v>23</v>
      </c>
      <c r="H18" s="60">
        <f>VLOOKUP($A18,'Return Data'!$B$7:$R$2292,7,0)</f>
        <v>5.6416000000000004</v>
      </c>
      <c r="I18" s="61">
        <f t="shared" si="2"/>
        <v>20</v>
      </c>
      <c r="J18" s="60">
        <f>VLOOKUP($A18,'Return Data'!$B$7:$R$2292,8,0)</f>
        <v>6.1077000000000004</v>
      </c>
      <c r="K18" s="61">
        <f t="shared" si="3"/>
        <v>14</v>
      </c>
      <c r="L18" s="60">
        <f>VLOOKUP($A18,'Return Data'!$B$7:$R$2292,9,0)</f>
        <v>6.8103999999999996</v>
      </c>
      <c r="M18" s="61">
        <f t="shared" si="4"/>
        <v>9</v>
      </c>
      <c r="N18" s="60">
        <f>VLOOKUP($A18,'Return Data'!$B$7:$R$2292,10,0)</f>
        <v>6.5008999999999997</v>
      </c>
      <c r="O18" s="61">
        <f t="shared" si="5"/>
        <v>22</v>
      </c>
      <c r="P18" s="60">
        <f>VLOOKUP($A18,'Return Data'!$B$7:$R$2292,11,0)</f>
        <v>5.8978999999999999</v>
      </c>
      <c r="Q18" s="61">
        <f t="shared" si="6"/>
        <v>25</v>
      </c>
      <c r="R18" s="60">
        <f>VLOOKUP($A18,'Return Data'!$B$7:$R$2292,12,0)</f>
        <v>5.3818999999999999</v>
      </c>
      <c r="S18" s="61">
        <f t="shared" si="7"/>
        <v>26</v>
      </c>
      <c r="T18" s="60">
        <f>VLOOKUP($A18,'Return Data'!$B$7:$R$2292,13,0)</f>
        <v>4.9813999999999998</v>
      </c>
      <c r="U18" s="61">
        <f t="shared" si="8"/>
        <v>28</v>
      </c>
      <c r="V18" s="60">
        <f>VLOOKUP($A18,'Return Data'!$B$7:$R$2292,17,0)</f>
        <v>4.1852999999999998</v>
      </c>
      <c r="W18" s="61">
        <f t="shared" si="9"/>
        <v>25</v>
      </c>
      <c r="X18" s="60">
        <f>VLOOKUP($A18,'Return Data'!$B$7:$R$2292,14,0)</f>
        <v>4.2157</v>
      </c>
      <c r="Y18" s="61">
        <f t="shared" si="10"/>
        <v>15</v>
      </c>
      <c r="Z18" s="60">
        <f>VLOOKUP($A18,'Return Data'!$B$7:$R$2292,16,0)</f>
        <v>6.7850000000000001</v>
      </c>
      <c r="AA18" s="62">
        <f t="shared" si="11"/>
        <v>12</v>
      </c>
    </row>
    <row r="19" spans="1:27" x14ac:dyDescent="0.3">
      <c r="A19" s="58" t="s">
        <v>131</v>
      </c>
      <c r="B19" s="59">
        <f>VLOOKUP($A19,'Return Data'!$B$7:$R$2292,3,0)</f>
        <v>44942</v>
      </c>
      <c r="C19" s="60">
        <f>VLOOKUP($A19,'Return Data'!$B$7:$R$2292,4,0)</f>
        <v>2388.9310999999998</v>
      </c>
      <c r="D19" s="60">
        <f>VLOOKUP($A19,'Return Data'!$B$7:$R$2292,5,0)</f>
        <v>5.5929000000000002</v>
      </c>
      <c r="E19" s="61">
        <f t="shared" si="0"/>
        <v>30</v>
      </c>
      <c r="F19" s="60">
        <f>VLOOKUP($A19,'Return Data'!$B$7:$R$2292,6,0)</f>
        <v>6.2180999999999997</v>
      </c>
      <c r="G19" s="61">
        <f t="shared" si="1"/>
        <v>12</v>
      </c>
      <c r="H19" s="60">
        <f>VLOOKUP($A19,'Return Data'!$B$7:$R$2292,7,0)</f>
        <v>5.5564999999999998</v>
      </c>
      <c r="I19" s="61">
        <f t="shared" si="2"/>
        <v>29</v>
      </c>
      <c r="J19" s="60">
        <f>VLOOKUP($A19,'Return Data'!$B$7:$R$2292,8,0)</f>
        <v>5.9756999999999998</v>
      </c>
      <c r="K19" s="61">
        <f t="shared" si="3"/>
        <v>30</v>
      </c>
      <c r="L19" s="60">
        <f>VLOOKUP($A19,'Return Data'!$B$7:$R$2292,9,0)</f>
        <v>6.5031999999999996</v>
      </c>
      <c r="M19" s="61">
        <f t="shared" si="4"/>
        <v>30</v>
      </c>
      <c r="N19" s="60">
        <f>VLOOKUP($A19,'Return Data'!$B$7:$R$2292,10,0)</f>
        <v>6.4722999999999997</v>
      </c>
      <c r="O19" s="61">
        <f t="shared" si="5"/>
        <v>25</v>
      </c>
      <c r="P19" s="60">
        <f>VLOOKUP($A19,'Return Data'!$B$7:$R$2292,11,0)</f>
        <v>5.9360999999999997</v>
      </c>
      <c r="Q19" s="61">
        <f t="shared" si="6"/>
        <v>20</v>
      </c>
      <c r="R19" s="60">
        <f>VLOOKUP($A19,'Return Data'!$B$7:$R$2292,12,0)</f>
        <v>5.4359999999999999</v>
      </c>
      <c r="S19" s="61">
        <f t="shared" si="7"/>
        <v>21</v>
      </c>
      <c r="T19" s="60">
        <f>VLOOKUP($A19,'Return Data'!$B$7:$R$2292,13,0)</f>
        <v>5.0445000000000002</v>
      </c>
      <c r="U19" s="61">
        <f t="shared" si="8"/>
        <v>16</v>
      </c>
      <c r="V19" s="60">
        <f>VLOOKUP($A19,'Return Data'!$B$7:$R$2292,17,0)</f>
        <v>4.2504</v>
      </c>
      <c r="W19" s="61">
        <f t="shared" si="9"/>
        <v>7</v>
      </c>
      <c r="X19" s="60">
        <f>VLOOKUP($A19,'Return Data'!$B$7:$R$2292,14,0)</f>
        <v>4.3201999999999998</v>
      </c>
      <c r="Y19" s="61">
        <f t="shared" si="10"/>
        <v>2</v>
      </c>
      <c r="Z19" s="60">
        <f>VLOOKUP($A19,'Return Data'!$B$7:$R$2292,16,0)</f>
        <v>6.8056000000000001</v>
      </c>
      <c r="AA19" s="62">
        <f t="shared" si="11"/>
        <v>9</v>
      </c>
    </row>
    <row r="20" spans="1:27" x14ac:dyDescent="0.3">
      <c r="A20" s="58" t="s">
        <v>132</v>
      </c>
      <c r="B20" s="59">
        <f>VLOOKUP($A20,'Return Data'!$B$7:$R$2292,3,0)</f>
        <v>44942</v>
      </c>
      <c r="C20" s="60">
        <f>VLOOKUP($A20,'Return Data'!$B$7:$R$2292,4,0)</f>
        <v>2680.7011000000002</v>
      </c>
      <c r="D20" s="60">
        <f>VLOOKUP($A20,'Return Data'!$B$7:$R$2292,5,0)</f>
        <v>5.8871000000000002</v>
      </c>
      <c r="E20" s="61">
        <f t="shared" si="0"/>
        <v>11</v>
      </c>
      <c r="F20" s="60">
        <f>VLOOKUP($A20,'Return Data'!$B$7:$R$2292,6,0)</f>
        <v>6.2187999999999999</v>
      </c>
      <c r="G20" s="61">
        <f t="shared" si="1"/>
        <v>11</v>
      </c>
      <c r="H20" s="60">
        <f>VLOOKUP($A20,'Return Data'!$B$7:$R$2292,7,0)</f>
        <v>5.7671999999999999</v>
      </c>
      <c r="I20" s="61">
        <f t="shared" si="2"/>
        <v>7</v>
      </c>
      <c r="J20" s="60">
        <f>VLOOKUP($A20,'Return Data'!$B$7:$R$2292,8,0)</f>
        <v>6.0723000000000003</v>
      </c>
      <c r="K20" s="61">
        <f t="shared" si="3"/>
        <v>21</v>
      </c>
      <c r="L20" s="60">
        <f>VLOOKUP($A20,'Return Data'!$B$7:$R$2292,9,0)</f>
        <v>6.6886000000000001</v>
      </c>
      <c r="M20" s="61">
        <f t="shared" si="4"/>
        <v>23</v>
      </c>
      <c r="N20" s="60">
        <f>VLOOKUP($A20,'Return Data'!$B$7:$R$2292,10,0)</f>
        <v>6.4874000000000001</v>
      </c>
      <c r="O20" s="61">
        <f t="shared" si="5"/>
        <v>24</v>
      </c>
      <c r="P20" s="60">
        <f>VLOOKUP($A20,'Return Data'!$B$7:$R$2292,11,0)</f>
        <v>5.9347000000000003</v>
      </c>
      <c r="Q20" s="61">
        <f t="shared" si="6"/>
        <v>21</v>
      </c>
      <c r="R20" s="60">
        <f>VLOOKUP($A20,'Return Data'!$B$7:$R$2292,12,0)</f>
        <v>5.4435000000000002</v>
      </c>
      <c r="S20" s="61">
        <f t="shared" si="7"/>
        <v>17</v>
      </c>
      <c r="T20" s="60">
        <f>VLOOKUP($A20,'Return Data'!$B$7:$R$2292,13,0)</f>
        <v>5.0327000000000002</v>
      </c>
      <c r="U20" s="61">
        <f t="shared" si="8"/>
        <v>20</v>
      </c>
      <c r="V20" s="60">
        <f>VLOOKUP($A20,'Return Data'!$B$7:$R$2292,17,0)</f>
        <v>4.1840000000000002</v>
      </c>
      <c r="W20" s="61">
        <f t="shared" si="9"/>
        <v>26</v>
      </c>
      <c r="X20" s="60">
        <f>VLOOKUP($A20,'Return Data'!$B$7:$R$2292,14,0)</f>
        <v>4.1158999999999999</v>
      </c>
      <c r="Y20" s="61">
        <f t="shared" si="10"/>
        <v>26</v>
      </c>
      <c r="Z20" s="60">
        <f>VLOOKUP($A20,'Return Data'!$B$7:$R$2292,16,0)</f>
        <v>6.7042000000000002</v>
      </c>
      <c r="AA20" s="62">
        <f t="shared" si="11"/>
        <v>25</v>
      </c>
    </row>
    <row r="21" spans="1:27" x14ac:dyDescent="0.3">
      <c r="A21" s="58" t="s">
        <v>133</v>
      </c>
      <c r="B21" s="59">
        <f>VLOOKUP($A21,'Return Data'!$B$7:$R$2292,3,0)</f>
        <v>44942</v>
      </c>
      <c r="C21" s="60">
        <f>VLOOKUP($A21,'Return Data'!$B$7:$R$2292,4,0)</f>
        <v>1709.6032</v>
      </c>
      <c r="D21" s="60">
        <f>VLOOKUP($A21,'Return Data'!$B$7:$R$2292,5,0)</f>
        <v>5.9127999999999998</v>
      </c>
      <c r="E21" s="61">
        <f t="shared" si="0"/>
        <v>9</v>
      </c>
      <c r="F21" s="60">
        <f>VLOOKUP($A21,'Return Data'!$B$7:$R$2292,6,0)</f>
        <v>6.1334</v>
      </c>
      <c r="G21" s="61">
        <f t="shared" si="1"/>
        <v>25</v>
      </c>
      <c r="H21" s="60">
        <f>VLOOKUP($A21,'Return Data'!$B$7:$R$2292,7,0)</f>
        <v>5.7885999999999997</v>
      </c>
      <c r="I21" s="61">
        <f t="shared" si="2"/>
        <v>6</v>
      </c>
      <c r="J21" s="60">
        <f>VLOOKUP($A21,'Return Data'!$B$7:$R$2292,8,0)</f>
        <v>5.9866999999999999</v>
      </c>
      <c r="K21" s="61">
        <f t="shared" si="3"/>
        <v>29</v>
      </c>
      <c r="L21" s="60">
        <f>VLOOKUP($A21,'Return Data'!$B$7:$R$2292,9,0)</f>
        <v>6.5852000000000004</v>
      </c>
      <c r="M21" s="61">
        <f t="shared" si="4"/>
        <v>28</v>
      </c>
      <c r="N21" s="60">
        <f>VLOOKUP($A21,'Return Data'!$B$7:$R$2292,10,0)</f>
        <v>6.4298000000000002</v>
      </c>
      <c r="O21" s="61">
        <f t="shared" si="5"/>
        <v>27</v>
      </c>
      <c r="P21" s="60">
        <f>VLOOKUP($A21,'Return Data'!$B$7:$R$2292,11,0)</f>
        <v>5.8434999999999997</v>
      </c>
      <c r="Q21" s="61">
        <f t="shared" si="6"/>
        <v>29</v>
      </c>
      <c r="R21" s="60">
        <f>VLOOKUP($A21,'Return Data'!$B$7:$R$2292,12,0)</f>
        <v>5.3117999999999999</v>
      </c>
      <c r="S21" s="61">
        <f t="shared" si="7"/>
        <v>30</v>
      </c>
      <c r="T21" s="60">
        <f>VLOOKUP($A21,'Return Data'!$B$7:$R$2292,13,0)</f>
        <v>4.9055</v>
      </c>
      <c r="U21" s="61">
        <f t="shared" si="8"/>
        <v>30</v>
      </c>
      <c r="V21" s="60">
        <f>VLOOKUP($A21,'Return Data'!$B$7:$R$2292,17,0)</f>
        <v>3.9904999999999999</v>
      </c>
      <c r="W21" s="61">
        <f t="shared" si="9"/>
        <v>33</v>
      </c>
      <c r="X21" s="60">
        <f>VLOOKUP($A21,'Return Data'!$B$7:$R$2292,14,0)</f>
        <v>3.7911000000000001</v>
      </c>
      <c r="Y21" s="61">
        <f t="shared" si="10"/>
        <v>32</v>
      </c>
      <c r="Z21" s="60">
        <f>VLOOKUP($A21,'Return Data'!$B$7:$R$2292,16,0)</f>
        <v>6.0124000000000004</v>
      </c>
      <c r="AA21" s="62">
        <f t="shared" si="11"/>
        <v>29</v>
      </c>
    </row>
    <row r="22" spans="1:27" x14ac:dyDescent="0.3">
      <c r="A22" s="58" t="s">
        <v>134</v>
      </c>
      <c r="B22" s="59">
        <f>VLOOKUP($A22,'Return Data'!$B$7:$R$2292,3,0)</f>
        <v>44942</v>
      </c>
      <c r="C22" s="60">
        <f>VLOOKUP($A22,'Return Data'!$B$7:$R$2292,4,0)</f>
        <v>2154.8879999999999</v>
      </c>
      <c r="D22" s="60">
        <f>VLOOKUP($A22,'Return Data'!$B$7:$R$2292,5,0)</f>
        <v>5.2906000000000004</v>
      </c>
      <c r="E22" s="61">
        <f t="shared" si="0"/>
        <v>32</v>
      </c>
      <c r="F22" s="60">
        <f>VLOOKUP($A22,'Return Data'!$B$7:$R$2292,6,0)</f>
        <v>5.7972999999999999</v>
      </c>
      <c r="G22" s="61">
        <f t="shared" si="1"/>
        <v>33</v>
      </c>
      <c r="H22" s="60">
        <f>VLOOKUP($A22,'Return Data'!$B$7:$R$2292,7,0)</f>
        <v>5.7605000000000004</v>
      </c>
      <c r="I22" s="61">
        <f t="shared" si="2"/>
        <v>8</v>
      </c>
      <c r="J22" s="60">
        <f>VLOOKUP($A22,'Return Data'!$B$7:$R$2292,8,0)</f>
        <v>6.0726000000000004</v>
      </c>
      <c r="K22" s="61">
        <f t="shared" si="3"/>
        <v>20</v>
      </c>
      <c r="L22" s="60">
        <f>VLOOKUP($A22,'Return Data'!$B$7:$R$2292,9,0)</f>
        <v>6.6140999999999996</v>
      </c>
      <c r="M22" s="61">
        <f t="shared" si="4"/>
        <v>27</v>
      </c>
      <c r="N22" s="60">
        <f>VLOOKUP($A22,'Return Data'!$B$7:$R$2292,10,0)</f>
        <v>6.3616999999999999</v>
      </c>
      <c r="O22" s="61">
        <f t="shared" si="5"/>
        <v>30</v>
      </c>
      <c r="P22" s="60">
        <f>VLOOKUP($A22,'Return Data'!$B$7:$R$2292,11,0)</f>
        <v>5.8342999999999998</v>
      </c>
      <c r="Q22" s="61">
        <f t="shared" si="6"/>
        <v>30</v>
      </c>
      <c r="R22" s="60">
        <f>VLOOKUP($A22,'Return Data'!$B$7:$R$2292,12,0)</f>
        <v>5.2798999999999996</v>
      </c>
      <c r="S22" s="61">
        <f t="shared" si="7"/>
        <v>31</v>
      </c>
      <c r="T22" s="60">
        <f>VLOOKUP($A22,'Return Data'!$B$7:$R$2292,13,0)</f>
        <v>4.8364000000000003</v>
      </c>
      <c r="U22" s="61">
        <f t="shared" si="8"/>
        <v>31</v>
      </c>
      <c r="V22" s="60">
        <f>VLOOKUP($A22,'Return Data'!$B$7:$R$2292,17,0)</f>
        <v>4.0435999999999996</v>
      </c>
      <c r="W22" s="61">
        <f t="shared" si="9"/>
        <v>29</v>
      </c>
      <c r="X22" s="60">
        <f>VLOOKUP($A22,'Return Data'!$B$7:$R$2292,14,0)</f>
        <v>3.9771999999999998</v>
      </c>
      <c r="Y22" s="61">
        <f t="shared" si="10"/>
        <v>28</v>
      </c>
      <c r="Z22" s="60">
        <f>VLOOKUP($A22,'Return Data'!$B$7:$R$2292,16,0)</f>
        <v>6.7560000000000002</v>
      </c>
      <c r="AA22" s="62">
        <f t="shared" si="11"/>
        <v>19</v>
      </c>
    </row>
    <row r="23" spans="1:27" x14ac:dyDescent="0.3">
      <c r="A23" s="58" t="s">
        <v>139</v>
      </c>
      <c r="B23" s="59">
        <f>VLOOKUP($A23,'Return Data'!$B$7:$R$2292,3,0)</f>
        <v>44942</v>
      </c>
      <c r="C23" s="60">
        <f>VLOOKUP($A23,'Return Data'!$B$7:$R$2292,4,0)</f>
        <v>3047.8683999999998</v>
      </c>
      <c r="D23" s="60">
        <f>VLOOKUP($A23,'Return Data'!$B$7:$R$2292,5,0)</f>
        <v>5.6497999999999999</v>
      </c>
      <c r="E23" s="61">
        <f t="shared" si="0"/>
        <v>28</v>
      </c>
      <c r="F23" s="60">
        <f>VLOOKUP($A23,'Return Data'!$B$7:$R$2292,6,0)</f>
        <v>6.0906000000000002</v>
      </c>
      <c r="G23" s="61">
        <f t="shared" si="1"/>
        <v>29</v>
      </c>
      <c r="H23" s="60">
        <f>VLOOKUP($A23,'Return Data'!$B$7:$R$2292,7,0)</f>
        <v>5.6734</v>
      </c>
      <c r="I23" s="61">
        <f t="shared" si="2"/>
        <v>15</v>
      </c>
      <c r="J23" s="60">
        <f>VLOOKUP($A23,'Return Data'!$B$7:$R$2292,8,0)</f>
        <v>6.0773000000000001</v>
      </c>
      <c r="K23" s="61">
        <f t="shared" si="3"/>
        <v>18</v>
      </c>
      <c r="L23" s="60">
        <f>VLOOKUP($A23,'Return Data'!$B$7:$R$2292,9,0)</f>
        <v>6.6833</v>
      </c>
      <c r="M23" s="61">
        <f t="shared" si="4"/>
        <v>24</v>
      </c>
      <c r="N23" s="60">
        <f>VLOOKUP($A23,'Return Data'!$B$7:$R$2292,10,0)</f>
        <v>6.5324</v>
      </c>
      <c r="O23" s="61">
        <f t="shared" si="5"/>
        <v>19</v>
      </c>
      <c r="P23" s="60">
        <f>VLOOKUP($A23,'Return Data'!$B$7:$R$2292,11,0)</f>
        <v>5.9419000000000004</v>
      </c>
      <c r="Q23" s="61">
        <f t="shared" si="6"/>
        <v>18</v>
      </c>
      <c r="R23" s="60">
        <f>VLOOKUP($A23,'Return Data'!$B$7:$R$2292,12,0)</f>
        <v>5.4364999999999997</v>
      </c>
      <c r="S23" s="61">
        <f t="shared" si="7"/>
        <v>20</v>
      </c>
      <c r="T23" s="60">
        <f>VLOOKUP($A23,'Return Data'!$B$7:$R$2292,13,0)</f>
        <v>5.0282</v>
      </c>
      <c r="U23" s="61">
        <f t="shared" si="8"/>
        <v>22</v>
      </c>
      <c r="V23" s="60">
        <f>VLOOKUP($A23,'Return Data'!$B$7:$R$2292,17,0)</f>
        <v>4.1951999999999998</v>
      </c>
      <c r="W23" s="61">
        <f t="shared" si="9"/>
        <v>22</v>
      </c>
      <c r="X23" s="60">
        <f>VLOOKUP($A23,'Return Data'!$B$7:$R$2292,14,0)</f>
        <v>4.1454000000000004</v>
      </c>
      <c r="Y23" s="61">
        <f t="shared" si="10"/>
        <v>23</v>
      </c>
      <c r="Z23" s="60">
        <f>VLOOKUP($A23,'Return Data'!$B$7:$R$2292,16,0)</f>
        <v>6.7624000000000004</v>
      </c>
      <c r="AA23" s="62">
        <f t="shared" si="11"/>
        <v>17</v>
      </c>
    </row>
    <row r="24" spans="1:27" x14ac:dyDescent="0.3">
      <c r="A24" s="58" t="s">
        <v>140</v>
      </c>
      <c r="B24" s="59">
        <f>VLOOKUP($A24,'Return Data'!$B$7:$R$2292,3,0)</f>
        <v>44942</v>
      </c>
      <c r="C24" s="60">
        <f>VLOOKUP($A24,'Return Data'!$B$7:$R$2292,4,0)</f>
        <v>1161.9078999999999</v>
      </c>
      <c r="D24" s="60">
        <f>VLOOKUP($A24,'Return Data'!$B$7:$R$2292,5,0)</f>
        <v>6.3277999999999999</v>
      </c>
      <c r="E24" s="61">
        <f t="shared" si="0"/>
        <v>1</v>
      </c>
      <c r="F24" s="60">
        <f>VLOOKUP($A24,'Return Data'!$B$7:$R$2292,6,0)</f>
        <v>6.3059000000000003</v>
      </c>
      <c r="G24" s="61">
        <f t="shared" si="1"/>
        <v>2</v>
      </c>
      <c r="H24" s="60">
        <f>VLOOKUP($A24,'Return Data'!$B$7:$R$2292,7,0)</f>
        <v>5.2882999999999996</v>
      </c>
      <c r="I24" s="61">
        <f t="shared" si="2"/>
        <v>34</v>
      </c>
      <c r="J24" s="60">
        <f>VLOOKUP($A24,'Return Data'!$B$7:$R$2292,8,0)</f>
        <v>5.9570999999999996</v>
      </c>
      <c r="K24" s="61">
        <f t="shared" si="3"/>
        <v>31</v>
      </c>
      <c r="L24" s="60">
        <f>VLOOKUP($A24,'Return Data'!$B$7:$R$2292,9,0)</f>
        <v>6.7106000000000003</v>
      </c>
      <c r="M24" s="61">
        <f t="shared" si="4"/>
        <v>22</v>
      </c>
      <c r="N24" s="60">
        <f>VLOOKUP($A24,'Return Data'!$B$7:$R$2292,10,0)</f>
        <v>6.2339000000000002</v>
      </c>
      <c r="O24" s="61">
        <f t="shared" si="5"/>
        <v>33</v>
      </c>
      <c r="P24" s="60">
        <f>VLOOKUP($A24,'Return Data'!$B$7:$R$2292,11,0)</f>
        <v>5.7796000000000003</v>
      </c>
      <c r="Q24" s="61">
        <f t="shared" si="6"/>
        <v>31</v>
      </c>
      <c r="R24" s="60">
        <f>VLOOKUP($A24,'Return Data'!$B$7:$R$2292,12,0)</f>
        <v>5.3456999999999999</v>
      </c>
      <c r="S24" s="61">
        <f t="shared" si="7"/>
        <v>29</v>
      </c>
      <c r="T24" s="60">
        <f>VLOOKUP($A24,'Return Data'!$B$7:$R$2292,13,0)</f>
        <v>4.9324000000000003</v>
      </c>
      <c r="U24" s="61">
        <f t="shared" si="8"/>
        <v>29</v>
      </c>
      <c r="V24" s="60">
        <f>VLOOKUP($A24,'Return Data'!$B$7:$R$2292,17,0)</f>
        <v>4.0366999999999997</v>
      </c>
      <c r="W24" s="61">
        <f t="shared" si="9"/>
        <v>30</v>
      </c>
      <c r="X24" s="60"/>
      <c r="Y24" s="61"/>
      <c r="Z24" s="60">
        <f>VLOOKUP($A24,'Return Data'!$B$7:$R$2292,16,0)</f>
        <v>4.0979999999999999</v>
      </c>
      <c r="AA24" s="62">
        <f t="shared" si="11"/>
        <v>35</v>
      </c>
    </row>
    <row r="25" spans="1:27" x14ac:dyDescent="0.3">
      <c r="A25" s="58" t="s">
        <v>141</v>
      </c>
      <c r="B25" s="59">
        <f>VLOOKUP($A25,'Return Data'!$B$7:$R$2292,3,0)</f>
        <v>44942</v>
      </c>
      <c r="C25" s="60">
        <f>VLOOKUP($A25,'Return Data'!$B$7:$R$2292,4,0)</f>
        <v>60.701099999999997</v>
      </c>
      <c r="D25" s="60">
        <f>VLOOKUP($A25,'Return Data'!$B$7:$R$2292,5,0)</f>
        <v>5.7133000000000003</v>
      </c>
      <c r="E25" s="61">
        <f t="shared" si="0"/>
        <v>23</v>
      </c>
      <c r="F25" s="60">
        <f>VLOOKUP($A25,'Return Data'!$B$7:$R$2292,6,0)</f>
        <v>6.1364000000000001</v>
      </c>
      <c r="G25" s="61">
        <f t="shared" si="1"/>
        <v>24</v>
      </c>
      <c r="H25" s="60">
        <f>VLOOKUP($A25,'Return Data'!$B$7:$R$2292,7,0)</f>
        <v>5.6067999999999998</v>
      </c>
      <c r="I25" s="61">
        <f t="shared" si="2"/>
        <v>27</v>
      </c>
      <c r="J25" s="60">
        <f>VLOOKUP($A25,'Return Data'!$B$7:$R$2292,8,0)</f>
        <v>6.0227000000000004</v>
      </c>
      <c r="K25" s="61">
        <f t="shared" si="3"/>
        <v>23</v>
      </c>
      <c r="L25" s="60">
        <f>VLOOKUP($A25,'Return Data'!$B$7:$R$2292,9,0)</f>
        <v>6.6596000000000002</v>
      </c>
      <c r="M25" s="61">
        <f t="shared" si="4"/>
        <v>26</v>
      </c>
      <c r="N25" s="60">
        <f>VLOOKUP($A25,'Return Data'!$B$7:$R$2292,10,0)</f>
        <v>6.4420999999999999</v>
      </c>
      <c r="O25" s="61">
        <f t="shared" si="5"/>
        <v>26</v>
      </c>
      <c r="P25" s="60">
        <f>VLOOKUP($A25,'Return Data'!$B$7:$R$2292,11,0)</f>
        <v>5.9375999999999998</v>
      </c>
      <c r="Q25" s="61">
        <f t="shared" si="6"/>
        <v>19</v>
      </c>
      <c r="R25" s="60">
        <f>VLOOKUP($A25,'Return Data'!$B$7:$R$2292,12,0)</f>
        <v>5.4557000000000002</v>
      </c>
      <c r="S25" s="61">
        <f t="shared" si="7"/>
        <v>15</v>
      </c>
      <c r="T25" s="60">
        <f>VLOOKUP($A25,'Return Data'!$B$7:$R$2292,13,0)</f>
        <v>5.0465999999999998</v>
      </c>
      <c r="U25" s="61">
        <f t="shared" si="8"/>
        <v>15</v>
      </c>
      <c r="V25" s="60">
        <f>VLOOKUP($A25,'Return Data'!$B$7:$R$2292,17,0)</f>
        <v>4.2356999999999996</v>
      </c>
      <c r="W25" s="61">
        <f t="shared" si="9"/>
        <v>14</v>
      </c>
      <c r="X25" s="60">
        <f>VLOOKUP($A25,'Return Data'!$B$7:$R$2292,14,0)</f>
        <v>4.1421999999999999</v>
      </c>
      <c r="Y25" s="61">
        <f t="shared" ref="Y25:Y43" si="12">RANK(X25,X$8:X$43,0)</f>
        <v>24</v>
      </c>
      <c r="Z25" s="60">
        <f>VLOOKUP($A25,'Return Data'!$B$7:$R$2292,16,0)</f>
        <v>6.8085000000000004</v>
      </c>
      <c r="AA25" s="62">
        <f t="shared" si="11"/>
        <v>7</v>
      </c>
    </row>
    <row r="26" spans="1:27" x14ac:dyDescent="0.3">
      <c r="A26" s="58" t="s">
        <v>142</v>
      </c>
      <c r="B26" s="59">
        <f>VLOOKUP($A26,'Return Data'!$B$7:$R$2292,3,0)</f>
        <v>44942</v>
      </c>
      <c r="C26" s="60">
        <f>VLOOKUP($A26,'Return Data'!$B$7:$R$2292,4,0)</f>
        <v>4485.2008999999998</v>
      </c>
      <c r="D26" s="60">
        <f>VLOOKUP($A26,'Return Data'!$B$7:$R$2292,5,0)</f>
        <v>5.6558999999999999</v>
      </c>
      <c r="E26" s="61">
        <f t="shared" si="0"/>
        <v>27</v>
      </c>
      <c r="F26" s="60">
        <f>VLOOKUP($A26,'Return Data'!$B$7:$R$2292,6,0)</f>
        <v>6.1151999999999997</v>
      </c>
      <c r="G26" s="61">
        <f t="shared" si="1"/>
        <v>26</v>
      </c>
      <c r="H26" s="60">
        <f>VLOOKUP($A26,'Return Data'!$B$7:$R$2292,7,0)</f>
        <v>5.6090999999999998</v>
      </c>
      <c r="I26" s="61">
        <f t="shared" si="2"/>
        <v>26</v>
      </c>
      <c r="J26" s="60">
        <f>VLOOKUP($A26,'Return Data'!$B$7:$R$2292,8,0)</f>
        <v>6.0144000000000002</v>
      </c>
      <c r="K26" s="61">
        <f t="shared" si="3"/>
        <v>24</v>
      </c>
      <c r="L26" s="60">
        <f>VLOOKUP($A26,'Return Data'!$B$7:$R$2292,9,0)</f>
        <v>6.7404999999999999</v>
      </c>
      <c r="M26" s="61">
        <f t="shared" si="4"/>
        <v>21</v>
      </c>
      <c r="N26" s="60">
        <f>VLOOKUP($A26,'Return Data'!$B$7:$R$2292,10,0)</f>
        <v>6.5270000000000001</v>
      </c>
      <c r="O26" s="61">
        <f t="shared" si="5"/>
        <v>21</v>
      </c>
      <c r="P26" s="60">
        <f>VLOOKUP($A26,'Return Data'!$B$7:$R$2292,11,0)</f>
        <v>5.8939000000000004</v>
      </c>
      <c r="Q26" s="61">
        <f t="shared" si="6"/>
        <v>27</v>
      </c>
      <c r="R26" s="60">
        <f>VLOOKUP($A26,'Return Data'!$B$7:$R$2292,12,0)</f>
        <v>5.3792</v>
      </c>
      <c r="S26" s="61">
        <f t="shared" si="7"/>
        <v>27</v>
      </c>
      <c r="T26" s="60">
        <f>VLOOKUP($A26,'Return Data'!$B$7:$R$2292,13,0)</f>
        <v>4.9926000000000004</v>
      </c>
      <c r="U26" s="61">
        <f t="shared" si="8"/>
        <v>27</v>
      </c>
      <c r="V26" s="60">
        <f>VLOOKUP($A26,'Return Data'!$B$7:$R$2292,17,0)</f>
        <v>4.1942000000000004</v>
      </c>
      <c r="W26" s="61">
        <f t="shared" si="9"/>
        <v>23</v>
      </c>
      <c r="X26" s="60">
        <f>VLOOKUP($A26,'Return Data'!$B$7:$R$2292,14,0)</f>
        <v>4.1532999999999998</v>
      </c>
      <c r="Y26" s="61">
        <f t="shared" si="12"/>
        <v>20</v>
      </c>
      <c r="Z26" s="60">
        <f>VLOOKUP($A26,'Return Data'!$B$7:$R$2292,16,0)</f>
        <v>6.7342000000000004</v>
      </c>
      <c r="AA26" s="62">
        <f t="shared" si="11"/>
        <v>22</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44942</v>
      </c>
      <c r="C28" s="60">
        <f>VLOOKUP($A28,'Return Data'!$B$7:$R$2292,4,0)</f>
        <v>4031.0405999999998</v>
      </c>
      <c r="D28" s="60">
        <f>VLOOKUP($A28,'Return Data'!$B$7:$R$2292,5,0)</f>
        <v>5.7072000000000003</v>
      </c>
      <c r="E28" s="61">
        <f t="shared" si="0"/>
        <v>24</v>
      </c>
      <c r="F28" s="60">
        <f>VLOOKUP($A28,'Return Data'!$B$7:$R$2292,6,0)</f>
        <v>6.2495000000000003</v>
      </c>
      <c r="G28" s="61">
        <f t="shared" si="1"/>
        <v>6</v>
      </c>
      <c r="H28" s="60">
        <f>VLOOKUP($A28,'Return Data'!$B$7:$R$2292,7,0)</f>
        <v>5.7504</v>
      </c>
      <c r="I28" s="61">
        <f t="shared" si="2"/>
        <v>11</v>
      </c>
      <c r="J28" s="60">
        <f>VLOOKUP($A28,'Return Data'!$B$7:$R$2292,8,0)</f>
        <v>6.1843000000000004</v>
      </c>
      <c r="K28" s="61">
        <f t="shared" si="3"/>
        <v>4</v>
      </c>
      <c r="L28" s="60">
        <f>VLOOKUP($A28,'Return Data'!$B$7:$R$2292,9,0)</f>
        <v>6.7752999999999997</v>
      </c>
      <c r="M28" s="61">
        <f t="shared" si="4"/>
        <v>13</v>
      </c>
      <c r="N28" s="60">
        <f>VLOOKUP($A28,'Return Data'!$B$7:$R$2292,10,0)</f>
        <v>6.5270999999999999</v>
      </c>
      <c r="O28" s="61">
        <f t="shared" si="5"/>
        <v>20</v>
      </c>
      <c r="P28" s="60">
        <f>VLOOKUP($A28,'Return Data'!$B$7:$R$2292,11,0)</f>
        <v>5.9335000000000004</v>
      </c>
      <c r="Q28" s="61">
        <f t="shared" si="6"/>
        <v>22</v>
      </c>
      <c r="R28" s="60">
        <f>VLOOKUP($A28,'Return Data'!$B$7:$R$2292,12,0)</f>
        <v>5.4233000000000002</v>
      </c>
      <c r="S28" s="61">
        <f t="shared" si="7"/>
        <v>22</v>
      </c>
      <c r="T28" s="60">
        <f>VLOOKUP($A28,'Return Data'!$B$7:$R$2292,13,0)</f>
        <v>5.0147000000000004</v>
      </c>
      <c r="U28" s="61">
        <f t="shared" si="8"/>
        <v>23</v>
      </c>
      <c r="V28" s="60">
        <f>VLOOKUP($A28,'Return Data'!$B$7:$R$2292,17,0)</f>
        <v>4.2203999999999997</v>
      </c>
      <c r="W28" s="61">
        <f t="shared" si="9"/>
        <v>17</v>
      </c>
      <c r="X28" s="60">
        <f>VLOOKUP($A28,'Return Data'!$B$7:$R$2292,14,0)</f>
        <v>4.2483000000000004</v>
      </c>
      <c r="Y28" s="61">
        <f t="shared" si="12"/>
        <v>7</v>
      </c>
      <c r="Z28" s="60">
        <f>VLOOKUP($A28,'Return Data'!$B$7:$R$2292,16,0)</f>
        <v>6.7808999999999999</v>
      </c>
      <c r="AA28" s="62">
        <f t="shared" si="11"/>
        <v>13</v>
      </c>
    </row>
    <row r="29" spans="1:27" x14ac:dyDescent="0.3">
      <c r="A29" s="58" t="s">
        <v>432</v>
      </c>
      <c r="B29" s="59">
        <f>VLOOKUP($A29,'Return Data'!$B$7:$R$2292,3,0)</f>
        <v>44942</v>
      </c>
      <c r="C29" s="60">
        <f>VLOOKUP($A29,'Return Data'!$B$7:$R$2292,4,0)</f>
        <v>1444.2355</v>
      </c>
      <c r="D29" s="60">
        <f>VLOOKUP($A29,'Return Data'!$B$7:$R$2292,5,0)</f>
        <v>6.1018999999999997</v>
      </c>
      <c r="E29" s="61">
        <f t="shared" si="0"/>
        <v>3</v>
      </c>
      <c r="F29" s="60">
        <f>VLOOKUP($A29,'Return Data'!$B$7:$R$2292,6,0)</f>
        <v>6.3239999999999998</v>
      </c>
      <c r="G29" s="61">
        <f t="shared" si="1"/>
        <v>1</v>
      </c>
      <c r="H29" s="60">
        <f>VLOOKUP($A29,'Return Data'!$B$7:$R$2292,7,0)</f>
        <v>5.7552000000000003</v>
      </c>
      <c r="I29" s="61">
        <f t="shared" si="2"/>
        <v>10</v>
      </c>
      <c r="J29" s="60">
        <f>VLOOKUP($A29,'Return Data'!$B$7:$R$2292,8,0)</f>
        <v>6.1794000000000002</v>
      </c>
      <c r="K29" s="61">
        <f t="shared" si="3"/>
        <v>5</v>
      </c>
      <c r="L29" s="60">
        <f>VLOOKUP($A29,'Return Data'!$B$7:$R$2292,9,0)</f>
        <v>6.7731000000000003</v>
      </c>
      <c r="M29" s="61">
        <f t="shared" si="4"/>
        <v>14</v>
      </c>
      <c r="N29" s="60">
        <f>VLOOKUP($A29,'Return Data'!$B$7:$R$2292,10,0)</f>
        <v>6.5860000000000003</v>
      </c>
      <c r="O29" s="61">
        <f t="shared" si="5"/>
        <v>5</v>
      </c>
      <c r="P29" s="60">
        <f>VLOOKUP($A29,'Return Data'!$B$7:$R$2292,11,0)</f>
        <v>6.0256999999999996</v>
      </c>
      <c r="Q29" s="61">
        <f t="shared" si="6"/>
        <v>1</v>
      </c>
      <c r="R29" s="60">
        <f>VLOOKUP($A29,'Return Data'!$B$7:$R$2292,12,0)</f>
        <v>5.5334000000000003</v>
      </c>
      <c r="S29" s="61">
        <f t="shared" si="7"/>
        <v>1</v>
      </c>
      <c r="T29" s="60">
        <f>VLOOKUP($A29,'Return Data'!$B$7:$R$2292,13,0)</f>
        <v>5.1105</v>
      </c>
      <c r="U29" s="61">
        <f t="shared" si="8"/>
        <v>5</v>
      </c>
      <c r="V29" s="60">
        <f>VLOOKUP($A29,'Return Data'!$B$7:$R$2292,17,0)</f>
        <v>4.2838000000000003</v>
      </c>
      <c r="W29" s="61">
        <f t="shared" si="9"/>
        <v>4</v>
      </c>
      <c r="X29" s="60">
        <f>VLOOKUP($A29,'Return Data'!$B$7:$R$2292,14,0)</f>
        <v>4.2809999999999997</v>
      </c>
      <c r="Y29" s="61">
        <f t="shared" si="12"/>
        <v>3</v>
      </c>
      <c r="Z29" s="60">
        <f>VLOOKUP($A29,'Return Data'!$B$7:$R$2292,16,0)</f>
        <v>5.7790999999999997</v>
      </c>
      <c r="AA29" s="62">
        <f t="shared" si="11"/>
        <v>30</v>
      </c>
    </row>
    <row r="30" spans="1:27" x14ac:dyDescent="0.3">
      <c r="A30" s="58" t="s">
        <v>146</v>
      </c>
      <c r="B30" s="59">
        <f>VLOOKUP($A30,'Return Data'!$B$7:$R$2292,3,0)</f>
        <v>44942</v>
      </c>
      <c r="C30" s="60">
        <f>VLOOKUP($A30,'Return Data'!$B$7:$R$2292,4,0)</f>
        <v>2343.6298999999999</v>
      </c>
      <c r="D30" s="60">
        <f>VLOOKUP($A30,'Return Data'!$B$7:$R$2292,5,0)</f>
        <v>5.8288000000000002</v>
      </c>
      <c r="E30" s="61">
        <f t="shared" si="0"/>
        <v>15</v>
      </c>
      <c r="F30" s="60">
        <f>VLOOKUP($A30,'Return Data'!$B$7:$R$2292,6,0)</f>
        <v>6.1844999999999999</v>
      </c>
      <c r="G30" s="61">
        <f t="shared" si="1"/>
        <v>15</v>
      </c>
      <c r="H30" s="60">
        <f>VLOOKUP($A30,'Return Data'!$B$7:$R$2292,7,0)</f>
        <v>5.7579000000000002</v>
      </c>
      <c r="I30" s="61">
        <f t="shared" si="2"/>
        <v>9</v>
      </c>
      <c r="J30" s="60">
        <f>VLOOKUP($A30,'Return Data'!$B$7:$R$2292,8,0)</f>
        <v>6.1670999999999996</v>
      </c>
      <c r="K30" s="61">
        <f t="shared" si="3"/>
        <v>6</v>
      </c>
      <c r="L30" s="60">
        <f>VLOOKUP($A30,'Return Data'!$B$7:$R$2292,9,0)</f>
        <v>6.7839999999999998</v>
      </c>
      <c r="M30" s="61">
        <f t="shared" si="4"/>
        <v>12</v>
      </c>
      <c r="N30" s="60">
        <f>VLOOKUP($A30,'Return Data'!$B$7:$R$2292,10,0)</f>
        <v>6.5597000000000003</v>
      </c>
      <c r="O30" s="61">
        <f t="shared" si="5"/>
        <v>11</v>
      </c>
      <c r="P30" s="60">
        <f>VLOOKUP($A30,'Return Data'!$B$7:$R$2292,11,0)</f>
        <v>5.9603999999999999</v>
      </c>
      <c r="Q30" s="61">
        <f t="shared" si="6"/>
        <v>15</v>
      </c>
      <c r="R30" s="60">
        <f>VLOOKUP($A30,'Return Data'!$B$7:$R$2292,12,0)</f>
        <v>5.4669999999999996</v>
      </c>
      <c r="S30" s="61">
        <f t="shared" si="7"/>
        <v>10</v>
      </c>
      <c r="T30" s="60">
        <f>VLOOKUP($A30,'Return Data'!$B$7:$R$2292,13,0)</f>
        <v>5.0662000000000003</v>
      </c>
      <c r="U30" s="61">
        <f t="shared" si="8"/>
        <v>10</v>
      </c>
      <c r="V30" s="60">
        <f>VLOOKUP($A30,'Return Data'!$B$7:$R$2292,17,0)</f>
        <v>4.2487000000000004</v>
      </c>
      <c r="W30" s="61">
        <f t="shared" si="9"/>
        <v>9</v>
      </c>
      <c r="X30" s="60">
        <f>VLOOKUP($A30,'Return Data'!$B$7:$R$2292,14,0)</f>
        <v>4.2253999999999996</v>
      </c>
      <c r="Y30" s="61">
        <f t="shared" si="12"/>
        <v>14</v>
      </c>
      <c r="Z30" s="60">
        <f>VLOOKUP($A30,'Return Data'!$B$7:$R$2292,16,0)</f>
        <v>6.6071999999999997</v>
      </c>
      <c r="AA30" s="62">
        <f t="shared" si="11"/>
        <v>27</v>
      </c>
    </row>
    <row r="31" spans="1:27" x14ac:dyDescent="0.3">
      <c r="A31" s="58" t="s">
        <v>147</v>
      </c>
      <c r="B31" s="59">
        <f>VLOOKUP($A31,'Return Data'!$B$7:$R$2292,3,0)</f>
        <v>44942</v>
      </c>
      <c r="C31" s="60">
        <f>VLOOKUP($A31,'Return Data'!$B$7:$R$2292,4,0)</f>
        <v>11.8444</v>
      </c>
      <c r="D31" s="60">
        <f>VLOOKUP($A31,'Return Data'!$B$7:$R$2292,5,0)</f>
        <v>5.2394999999999996</v>
      </c>
      <c r="E31" s="61">
        <f t="shared" si="0"/>
        <v>34</v>
      </c>
      <c r="F31" s="60">
        <f>VLOOKUP($A31,'Return Data'!$B$7:$R$2292,6,0)</f>
        <v>5.7550999999999997</v>
      </c>
      <c r="G31" s="61">
        <f t="shared" si="1"/>
        <v>35</v>
      </c>
      <c r="H31" s="60">
        <f>VLOOKUP($A31,'Return Data'!$B$7:$R$2292,7,0)</f>
        <v>5.2881</v>
      </c>
      <c r="I31" s="61">
        <f t="shared" si="2"/>
        <v>35</v>
      </c>
      <c r="J31" s="60">
        <f>VLOOKUP($A31,'Return Data'!$B$7:$R$2292,8,0)</f>
        <v>5.6913999999999998</v>
      </c>
      <c r="K31" s="61">
        <f t="shared" si="3"/>
        <v>35</v>
      </c>
      <c r="L31" s="60">
        <f>VLOOKUP($A31,'Return Data'!$B$7:$R$2292,9,0)</f>
        <v>6.2458999999999998</v>
      </c>
      <c r="M31" s="61">
        <f t="shared" si="4"/>
        <v>35</v>
      </c>
      <c r="N31" s="60">
        <f>VLOOKUP($A31,'Return Data'!$B$7:$R$2292,10,0)</f>
        <v>6.1672000000000002</v>
      </c>
      <c r="O31" s="61">
        <f t="shared" si="5"/>
        <v>34</v>
      </c>
      <c r="P31" s="60">
        <f>VLOOKUP($A31,'Return Data'!$B$7:$R$2292,11,0)</f>
        <v>5.5347</v>
      </c>
      <c r="Q31" s="61">
        <f t="shared" si="6"/>
        <v>35</v>
      </c>
      <c r="R31" s="60">
        <f>VLOOKUP($A31,'Return Data'!$B$7:$R$2292,12,0)</f>
        <v>5.0799000000000003</v>
      </c>
      <c r="S31" s="61">
        <f t="shared" si="7"/>
        <v>35</v>
      </c>
      <c r="T31" s="60">
        <f>VLOOKUP($A31,'Return Data'!$B$7:$R$2292,13,0)</f>
        <v>4.7073999999999998</v>
      </c>
      <c r="U31" s="61">
        <f t="shared" si="8"/>
        <v>35</v>
      </c>
      <c r="V31" s="60">
        <f>VLOOKUP($A31,'Return Data'!$B$7:$R$2292,17,0)</f>
        <v>3.9167999999999998</v>
      </c>
      <c r="W31" s="61">
        <f t="shared" si="9"/>
        <v>34</v>
      </c>
      <c r="X31" s="60">
        <f>VLOOKUP($A31,'Return Data'!$B$7:$R$2292,14,0)</f>
        <v>3.7488999999999999</v>
      </c>
      <c r="Y31" s="61">
        <f t="shared" si="12"/>
        <v>34</v>
      </c>
      <c r="Z31" s="60">
        <f>VLOOKUP($A31,'Return Data'!$B$7:$R$2292,16,0)</f>
        <v>4.2366000000000001</v>
      </c>
      <c r="AA31" s="62">
        <f t="shared" si="11"/>
        <v>34</v>
      </c>
    </row>
    <row r="32" spans="1:27" x14ac:dyDescent="0.3">
      <c r="A32" s="58" t="s">
        <v>1822</v>
      </c>
      <c r="B32" s="59">
        <f>VLOOKUP($A32,'Return Data'!$B$7:$R$2292,3,0)</f>
        <v>44942</v>
      </c>
      <c r="C32" s="60">
        <f>VLOOKUP($A32,'Return Data'!$B$7:$R$2292,4,0)</f>
        <v>24.336300000000001</v>
      </c>
      <c r="D32" s="60">
        <f>VLOOKUP($A32,'Return Data'!$B$7:$R$2292,5,0)</f>
        <v>6.1502999999999997</v>
      </c>
      <c r="E32" s="61">
        <f t="shared" si="0"/>
        <v>2</v>
      </c>
      <c r="F32" s="60">
        <f>VLOOKUP($A32,'Return Data'!$B$7:$R$2292,6,0)</f>
        <v>6.2523999999999997</v>
      </c>
      <c r="G32" s="61">
        <f t="shared" si="1"/>
        <v>4</v>
      </c>
      <c r="H32" s="60">
        <f>VLOOKUP($A32,'Return Data'!$B$7:$R$2292,7,0)</f>
        <v>5.8987999999999996</v>
      </c>
      <c r="I32" s="61">
        <f t="shared" si="2"/>
        <v>1</v>
      </c>
      <c r="J32" s="60">
        <f>VLOOKUP($A32,'Return Data'!$B$7:$R$2292,8,0)</f>
        <v>6.0023</v>
      </c>
      <c r="K32" s="61">
        <f t="shared" si="3"/>
        <v>25</v>
      </c>
      <c r="L32" s="60">
        <f>VLOOKUP($A32,'Return Data'!$B$7:$R$2292,9,0)</f>
        <v>6.4993999999999996</v>
      </c>
      <c r="M32" s="61">
        <f t="shared" si="4"/>
        <v>31</v>
      </c>
      <c r="N32" s="60">
        <f>VLOOKUP($A32,'Return Data'!$B$7:$R$2292,10,0)</f>
        <v>6.3528000000000002</v>
      </c>
      <c r="O32" s="61">
        <f t="shared" si="5"/>
        <v>31</v>
      </c>
      <c r="P32" s="60">
        <f>VLOOKUP($A32,'Return Data'!$B$7:$R$2292,11,0)</f>
        <v>5.8967999999999998</v>
      </c>
      <c r="Q32" s="61">
        <f t="shared" si="6"/>
        <v>26</v>
      </c>
      <c r="R32" s="60">
        <f>VLOOKUP($A32,'Return Data'!$B$7:$R$2292,12,0)</f>
        <v>5.4619</v>
      </c>
      <c r="S32" s="61">
        <f t="shared" si="7"/>
        <v>12</v>
      </c>
      <c r="T32" s="60">
        <f>VLOOKUP($A32,'Return Data'!$B$7:$R$2292,13,0)</f>
        <v>5.2381000000000002</v>
      </c>
      <c r="U32" s="61">
        <f t="shared" si="8"/>
        <v>1</v>
      </c>
      <c r="V32" s="60">
        <f>VLOOKUP($A32,'Return Data'!$B$7:$R$2292,17,0)</f>
        <v>4.3647999999999998</v>
      </c>
      <c r="W32" s="61">
        <f t="shared" si="9"/>
        <v>2</v>
      </c>
      <c r="X32" s="60">
        <f>VLOOKUP($A32,'Return Data'!$B$7:$R$2292,14,0)</f>
        <v>4.1162999999999998</v>
      </c>
      <c r="Y32" s="61">
        <f t="shared" si="12"/>
        <v>25</v>
      </c>
      <c r="Z32" s="60">
        <f>VLOOKUP($A32,'Return Data'!$B$7:$R$2292,16,0)</f>
        <v>6.8003</v>
      </c>
      <c r="AA32" s="62">
        <f t="shared" si="11"/>
        <v>11</v>
      </c>
    </row>
    <row r="33" spans="1:27" x14ac:dyDescent="0.3">
      <c r="A33" s="58" t="s">
        <v>148</v>
      </c>
      <c r="B33" s="59">
        <f>VLOOKUP($A33,'Return Data'!$B$7:$R$2292,3,0)</f>
        <v>44942</v>
      </c>
      <c r="C33" s="60">
        <f>VLOOKUP($A33,'Return Data'!$B$7:$R$2292,4,0)</f>
        <v>5430.0151999999998</v>
      </c>
      <c r="D33" s="60">
        <f>VLOOKUP($A33,'Return Data'!$B$7:$R$2292,5,0)</f>
        <v>5.6916000000000002</v>
      </c>
      <c r="E33" s="61">
        <f t="shared" si="0"/>
        <v>25</v>
      </c>
      <c r="F33" s="60">
        <f>VLOOKUP($A33,'Return Data'!$B$7:$R$2292,6,0)</f>
        <v>6.0662000000000003</v>
      </c>
      <c r="G33" s="61">
        <f t="shared" si="1"/>
        <v>30</v>
      </c>
      <c r="H33" s="60">
        <f>VLOOKUP($A33,'Return Data'!$B$7:$R$2292,7,0)</f>
        <v>5.6220999999999997</v>
      </c>
      <c r="I33" s="61">
        <f t="shared" si="2"/>
        <v>24</v>
      </c>
      <c r="J33" s="60">
        <f>VLOOKUP($A33,'Return Data'!$B$7:$R$2292,8,0)</f>
        <v>6.0693000000000001</v>
      </c>
      <c r="K33" s="61">
        <f t="shared" si="3"/>
        <v>22</v>
      </c>
      <c r="L33" s="60">
        <f>VLOOKUP($A33,'Return Data'!$B$7:$R$2292,9,0)</f>
        <v>6.7873999999999999</v>
      </c>
      <c r="M33" s="61">
        <f t="shared" si="4"/>
        <v>11</v>
      </c>
      <c r="N33" s="60">
        <f>VLOOKUP($A33,'Return Data'!$B$7:$R$2292,10,0)</f>
        <v>6.5659000000000001</v>
      </c>
      <c r="O33" s="61">
        <f t="shared" si="5"/>
        <v>10</v>
      </c>
      <c r="P33" s="60">
        <f>VLOOKUP($A33,'Return Data'!$B$7:$R$2292,11,0)</f>
        <v>5.9672000000000001</v>
      </c>
      <c r="Q33" s="61">
        <f t="shared" si="6"/>
        <v>14</v>
      </c>
      <c r="R33" s="60">
        <f>VLOOKUP($A33,'Return Data'!$B$7:$R$2292,12,0)</f>
        <v>5.4372999999999996</v>
      </c>
      <c r="S33" s="61">
        <f t="shared" si="7"/>
        <v>19</v>
      </c>
      <c r="T33" s="60">
        <f>VLOOKUP($A33,'Return Data'!$B$7:$R$2292,13,0)</f>
        <v>5.0419</v>
      </c>
      <c r="U33" s="61">
        <f t="shared" si="8"/>
        <v>17</v>
      </c>
      <c r="V33" s="60">
        <f>VLOOKUP($A33,'Return Data'!$B$7:$R$2292,17,0)</f>
        <v>4.2319000000000004</v>
      </c>
      <c r="W33" s="61">
        <f t="shared" si="9"/>
        <v>15</v>
      </c>
      <c r="X33" s="60">
        <f>VLOOKUP($A33,'Return Data'!$B$7:$R$2292,14,0)</f>
        <v>4.2337999999999996</v>
      </c>
      <c r="Y33" s="61">
        <f t="shared" si="12"/>
        <v>10</v>
      </c>
      <c r="Z33" s="60">
        <f>VLOOKUP($A33,'Return Data'!$B$7:$R$2292,16,0)</f>
        <v>6.8219000000000003</v>
      </c>
      <c r="AA33" s="62">
        <f t="shared" si="11"/>
        <v>5</v>
      </c>
    </row>
    <row r="34" spans="1:27" x14ac:dyDescent="0.3">
      <c r="A34" s="58" t="s">
        <v>149</v>
      </c>
      <c r="B34" s="59">
        <f>VLOOKUP($A34,'Return Data'!$B$7:$R$2292,3,0)</f>
        <v>44942</v>
      </c>
      <c r="C34" s="60">
        <f>VLOOKUP($A34,'Return Data'!$B$7:$R$2292,4,0)</f>
        <v>1239.2775999999999</v>
      </c>
      <c r="D34" s="60">
        <f>VLOOKUP($A34,'Return Data'!$B$7:$R$2292,5,0)</f>
        <v>5.2492000000000001</v>
      </c>
      <c r="E34" s="61">
        <f t="shared" si="0"/>
        <v>33</v>
      </c>
      <c r="F34" s="60">
        <f>VLOOKUP($A34,'Return Data'!$B$7:$R$2292,6,0)</f>
        <v>5.7892000000000001</v>
      </c>
      <c r="G34" s="61">
        <f t="shared" si="1"/>
        <v>34</v>
      </c>
      <c r="H34" s="60">
        <f>VLOOKUP($A34,'Return Data'!$B$7:$R$2292,7,0)</f>
        <v>5.6379000000000001</v>
      </c>
      <c r="I34" s="61">
        <f t="shared" si="2"/>
        <v>21</v>
      </c>
      <c r="J34" s="60">
        <f>VLOOKUP($A34,'Return Data'!$B$7:$R$2292,8,0)</f>
        <v>5.9162999999999997</v>
      </c>
      <c r="K34" s="61">
        <f t="shared" si="3"/>
        <v>32</v>
      </c>
      <c r="L34" s="60">
        <f>VLOOKUP($A34,'Return Data'!$B$7:$R$2292,9,0)</f>
        <v>6.2526000000000002</v>
      </c>
      <c r="M34" s="61">
        <f t="shared" si="4"/>
        <v>34</v>
      </c>
      <c r="N34" s="60">
        <f>VLOOKUP($A34,'Return Data'!$B$7:$R$2292,10,0)</f>
        <v>6.1489000000000003</v>
      </c>
      <c r="O34" s="61">
        <f t="shared" si="5"/>
        <v>35</v>
      </c>
      <c r="P34" s="60">
        <f>VLOOKUP($A34,'Return Data'!$B$7:$R$2292,11,0)</f>
        <v>5.6269</v>
      </c>
      <c r="Q34" s="61">
        <f t="shared" si="6"/>
        <v>34</v>
      </c>
      <c r="R34" s="60">
        <f>VLOOKUP($A34,'Return Data'!$B$7:$R$2292,12,0)</f>
        <v>5.1203000000000003</v>
      </c>
      <c r="S34" s="61">
        <f t="shared" si="7"/>
        <v>34</v>
      </c>
      <c r="T34" s="60">
        <f>VLOOKUP($A34,'Return Data'!$B$7:$R$2292,13,0)</f>
        <v>4.7508999999999997</v>
      </c>
      <c r="U34" s="61">
        <f t="shared" si="8"/>
        <v>33</v>
      </c>
      <c r="V34" s="60">
        <f>VLOOKUP($A34,'Return Data'!$B$7:$R$2292,17,0)</f>
        <v>4.0049000000000001</v>
      </c>
      <c r="W34" s="61">
        <f t="shared" si="9"/>
        <v>32</v>
      </c>
      <c r="X34" s="60">
        <f>VLOOKUP($A34,'Return Data'!$B$7:$R$2292,14,0)</f>
        <v>3.8778999999999999</v>
      </c>
      <c r="Y34" s="61">
        <f t="shared" si="12"/>
        <v>30</v>
      </c>
      <c r="Z34" s="60">
        <f>VLOOKUP($A34,'Return Data'!$B$7:$R$2292,16,0)</f>
        <v>4.6828000000000003</v>
      </c>
      <c r="AA34" s="62">
        <f t="shared" si="11"/>
        <v>32</v>
      </c>
    </row>
    <row r="35" spans="1:27" x14ac:dyDescent="0.3">
      <c r="A35" s="58" t="s">
        <v>1890</v>
      </c>
      <c r="B35" s="59">
        <f>VLOOKUP($A35,'Return Data'!$B$7:$R$2292,3,0)</f>
        <v>44942</v>
      </c>
      <c r="C35" s="60">
        <f>VLOOKUP($A35,'Return Data'!$B$7:$R$2292,4,0)</f>
        <v>289.30579999999998</v>
      </c>
      <c r="D35" s="60">
        <f>VLOOKUP($A35,'Return Data'!$B$7:$R$2292,5,0)</f>
        <v>5.9180999999999999</v>
      </c>
      <c r="E35" s="61">
        <f t="shared" si="0"/>
        <v>8</v>
      </c>
      <c r="F35" s="60">
        <f>VLOOKUP($A35,'Return Data'!$B$7:$R$2292,6,0)</f>
        <v>6.2272999999999996</v>
      </c>
      <c r="G35" s="61">
        <f t="shared" si="1"/>
        <v>10</v>
      </c>
      <c r="H35" s="60">
        <f>VLOOKUP($A35,'Return Data'!$B$7:$R$2292,7,0)</f>
        <v>5.6619000000000002</v>
      </c>
      <c r="I35" s="61">
        <f t="shared" si="2"/>
        <v>16</v>
      </c>
      <c r="J35" s="60">
        <f>VLOOKUP($A35,'Return Data'!$B$7:$R$2292,8,0)</f>
        <v>6.3425000000000002</v>
      </c>
      <c r="K35" s="61">
        <f t="shared" si="3"/>
        <v>1</v>
      </c>
      <c r="L35" s="60">
        <f>VLOOKUP($A35,'Return Data'!$B$7:$R$2292,9,0)</f>
        <v>6.9686000000000003</v>
      </c>
      <c r="M35" s="61">
        <f t="shared" si="4"/>
        <v>1</v>
      </c>
      <c r="N35" s="60">
        <f>VLOOKUP($A35,'Return Data'!$B$7:$R$2292,10,0)</f>
        <v>6.5571999999999999</v>
      </c>
      <c r="O35" s="61">
        <f t="shared" si="5"/>
        <v>14</v>
      </c>
      <c r="P35" s="60">
        <f>VLOOKUP($A35,'Return Data'!$B$7:$R$2292,11,0)</f>
        <v>5.9790999999999999</v>
      </c>
      <c r="Q35" s="61">
        <f t="shared" si="6"/>
        <v>12</v>
      </c>
      <c r="R35" s="60">
        <f>VLOOKUP($A35,'Return Data'!$B$7:$R$2292,12,0)</f>
        <v>5.4690000000000003</v>
      </c>
      <c r="S35" s="61">
        <f t="shared" si="7"/>
        <v>9</v>
      </c>
      <c r="T35" s="60">
        <f>VLOOKUP($A35,'Return Data'!$B$7:$R$2292,13,0)</f>
        <v>5.0659999999999998</v>
      </c>
      <c r="U35" s="61">
        <f t="shared" si="8"/>
        <v>11</v>
      </c>
      <c r="V35" s="60">
        <f>VLOOKUP($A35,'Return Data'!$B$7:$R$2292,17,0)</f>
        <v>4.2415000000000003</v>
      </c>
      <c r="W35" s="61">
        <f t="shared" si="9"/>
        <v>11</v>
      </c>
      <c r="X35" s="60">
        <f>VLOOKUP($A35,'Return Data'!$B$7:$R$2292,14,0)</f>
        <v>4.24</v>
      </c>
      <c r="Y35" s="61">
        <f t="shared" si="12"/>
        <v>9</v>
      </c>
      <c r="Z35" s="60">
        <f>VLOOKUP($A35,'Return Data'!$B$7:$R$2292,16,0)</f>
        <v>6.8068999999999997</v>
      </c>
      <c r="AA35" s="62">
        <f t="shared" si="11"/>
        <v>8</v>
      </c>
    </row>
    <row r="36" spans="1:27" x14ac:dyDescent="0.3">
      <c r="A36" s="58" t="s">
        <v>152</v>
      </c>
      <c r="B36" s="59">
        <f>VLOOKUP($A36,'Return Data'!$B$7:$R$2292,3,0)</f>
        <v>44942</v>
      </c>
      <c r="C36" s="60">
        <f>VLOOKUP($A36,'Return Data'!$B$7:$R$2292,4,0)</f>
        <v>35.754800000000003</v>
      </c>
      <c r="D36" s="60">
        <f>VLOOKUP($A36,'Return Data'!$B$7:$R$2292,5,0)</f>
        <v>5.2069999999999999</v>
      </c>
      <c r="E36" s="61">
        <f t="shared" si="0"/>
        <v>35</v>
      </c>
      <c r="F36" s="60">
        <f>VLOOKUP($A36,'Return Data'!$B$7:$R$2292,6,0)</f>
        <v>5.9577999999999998</v>
      </c>
      <c r="G36" s="61">
        <f t="shared" si="1"/>
        <v>31</v>
      </c>
      <c r="H36" s="60">
        <f>VLOOKUP($A36,'Return Data'!$B$7:$R$2292,7,0)</f>
        <v>5.6498999999999997</v>
      </c>
      <c r="I36" s="61">
        <f t="shared" si="2"/>
        <v>18</v>
      </c>
      <c r="J36" s="60">
        <f>VLOOKUP($A36,'Return Data'!$B$7:$R$2292,8,0)</f>
        <v>6.0003000000000002</v>
      </c>
      <c r="K36" s="61">
        <f t="shared" si="3"/>
        <v>26</v>
      </c>
      <c r="L36" s="60">
        <f>VLOOKUP($A36,'Return Data'!$B$7:$R$2292,9,0)</f>
        <v>6.5765000000000002</v>
      </c>
      <c r="M36" s="61">
        <f t="shared" si="4"/>
        <v>29</v>
      </c>
      <c r="N36" s="60">
        <f>VLOOKUP($A36,'Return Data'!$B$7:$R$2292,10,0)</f>
        <v>6.3906000000000001</v>
      </c>
      <c r="O36" s="61">
        <f t="shared" si="5"/>
        <v>29</v>
      </c>
      <c r="P36" s="60">
        <f>VLOOKUP($A36,'Return Data'!$B$7:$R$2292,11,0)</f>
        <v>5.8528000000000002</v>
      </c>
      <c r="Q36" s="61">
        <f t="shared" si="6"/>
        <v>28</v>
      </c>
      <c r="R36" s="60">
        <f>VLOOKUP($A36,'Return Data'!$B$7:$R$2292,12,0)</f>
        <v>5.3766999999999996</v>
      </c>
      <c r="S36" s="61">
        <f t="shared" si="7"/>
        <v>28</v>
      </c>
      <c r="T36" s="60">
        <f>VLOOKUP($A36,'Return Data'!$B$7:$R$2292,13,0)</f>
        <v>5.117</v>
      </c>
      <c r="U36" s="61">
        <f t="shared" si="8"/>
        <v>3</v>
      </c>
      <c r="V36" s="60">
        <f>VLOOKUP($A36,'Return Data'!$B$7:$R$2292,17,0)</f>
        <v>4.6955999999999998</v>
      </c>
      <c r="W36" s="61">
        <f t="shared" si="9"/>
        <v>1</v>
      </c>
      <c r="X36" s="60">
        <f>VLOOKUP($A36,'Return Data'!$B$7:$R$2292,14,0)</f>
        <v>4.8766999999999996</v>
      </c>
      <c r="Y36" s="61">
        <f t="shared" si="12"/>
        <v>1</v>
      </c>
      <c r="Z36" s="60">
        <f>VLOOKUP($A36,'Return Data'!$B$7:$R$2292,16,0)</f>
        <v>7.2450000000000001</v>
      </c>
      <c r="AA36" s="62">
        <f t="shared" si="11"/>
        <v>1</v>
      </c>
    </row>
    <row r="37" spans="1:27" x14ac:dyDescent="0.3">
      <c r="A37" s="58" t="s">
        <v>153</v>
      </c>
      <c r="B37" s="59">
        <f>VLOOKUP($A37,'Return Data'!$B$7:$R$2292,3,0)</f>
        <v>44942</v>
      </c>
      <c r="C37" s="60">
        <f>VLOOKUP($A37,'Return Data'!$B$7:$R$2292,4,0)</f>
        <v>29.875</v>
      </c>
      <c r="D37" s="60">
        <f>VLOOKUP($A37,'Return Data'!$B$7:$R$2292,5,0)</f>
        <v>5.4987000000000004</v>
      </c>
      <c r="E37" s="61">
        <f t="shared" si="0"/>
        <v>31</v>
      </c>
      <c r="F37" s="60">
        <f>VLOOKUP($A37,'Return Data'!$B$7:$R$2292,6,0)</f>
        <v>5.9488000000000003</v>
      </c>
      <c r="G37" s="61">
        <f t="shared" si="1"/>
        <v>32</v>
      </c>
      <c r="H37" s="60">
        <f>VLOOKUP($A37,'Return Data'!$B$7:$R$2292,7,0)</f>
        <v>5.4687000000000001</v>
      </c>
      <c r="I37" s="61">
        <f t="shared" si="2"/>
        <v>31</v>
      </c>
      <c r="J37" s="60">
        <f>VLOOKUP($A37,'Return Data'!$B$7:$R$2292,8,0)</f>
        <v>5.8338000000000001</v>
      </c>
      <c r="K37" s="61">
        <f t="shared" si="3"/>
        <v>34</v>
      </c>
      <c r="L37" s="60">
        <f>VLOOKUP($A37,'Return Data'!$B$7:$R$2292,9,0)</f>
        <v>6.3079000000000001</v>
      </c>
      <c r="M37" s="61">
        <f t="shared" si="4"/>
        <v>33</v>
      </c>
      <c r="N37" s="60">
        <f>VLOOKUP($A37,'Return Data'!$B$7:$R$2292,10,0)</f>
        <v>6.2427000000000001</v>
      </c>
      <c r="O37" s="61">
        <f t="shared" si="5"/>
        <v>32</v>
      </c>
      <c r="P37" s="60">
        <f>VLOOKUP($A37,'Return Data'!$B$7:$R$2292,11,0)</f>
        <v>5.6989000000000001</v>
      </c>
      <c r="Q37" s="61">
        <f t="shared" si="6"/>
        <v>33</v>
      </c>
      <c r="R37" s="60">
        <f>VLOOKUP($A37,'Return Data'!$B$7:$R$2292,12,0)</f>
        <v>5.1932</v>
      </c>
      <c r="S37" s="61">
        <f t="shared" si="7"/>
        <v>32</v>
      </c>
      <c r="T37" s="60">
        <f>VLOOKUP($A37,'Return Data'!$B$7:$R$2292,13,0)</f>
        <v>4.8025000000000002</v>
      </c>
      <c r="U37" s="61">
        <f t="shared" si="8"/>
        <v>32</v>
      </c>
      <c r="V37" s="60">
        <f>VLOOKUP($A37,'Return Data'!$B$7:$R$2292,17,0)</f>
        <v>4.0229999999999997</v>
      </c>
      <c r="W37" s="61">
        <f t="shared" si="9"/>
        <v>31</v>
      </c>
      <c r="X37" s="60">
        <f>VLOOKUP($A37,'Return Data'!$B$7:$R$2292,14,0)</f>
        <v>3.8729</v>
      </c>
      <c r="Y37" s="61">
        <f t="shared" si="12"/>
        <v>31</v>
      </c>
      <c r="Z37" s="60">
        <f>VLOOKUP($A37,'Return Data'!$B$7:$R$2292,16,0)</f>
        <v>6.7359</v>
      </c>
      <c r="AA37" s="62">
        <f t="shared" si="11"/>
        <v>21</v>
      </c>
    </row>
    <row r="38" spans="1:27" x14ac:dyDescent="0.3">
      <c r="A38" s="58" t="s">
        <v>156</v>
      </c>
      <c r="B38" s="59">
        <f>VLOOKUP($A38,'Return Data'!$B$7:$R$2292,3,0)</f>
        <v>44942</v>
      </c>
      <c r="C38" s="60">
        <f>VLOOKUP($A38,'Return Data'!$B$7:$R$2292,4,0)</f>
        <v>3474.5178000000001</v>
      </c>
      <c r="D38" s="60">
        <f>VLOOKUP($A38,'Return Data'!$B$7:$R$2292,5,0)</f>
        <v>5.8113000000000001</v>
      </c>
      <c r="E38" s="61">
        <f t="shared" si="0"/>
        <v>17</v>
      </c>
      <c r="F38" s="60">
        <f>VLOOKUP($A38,'Return Data'!$B$7:$R$2292,6,0)</f>
        <v>6.1475</v>
      </c>
      <c r="G38" s="61">
        <f t="shared" si="1"/>
        <v>22</v>
      </c>
      <c r="H38" s="60">
        <f>VLOOKUP($A38,'Return Data'!$B$7:$R$2292,7,0)</f>
        <v>5.5023</v>
      </c>
      <c r="I38" s="61">
        <f t="shared" si="2"/>
        <v>30</v>
      </c>
      <c r="J38" s="60">
        <f>VLOOKUP($A38,'Return Data'!$B$7:$R$2292,8,0)</f>
        <v>6.0738000000000003</v>
      </c>
      <c r="K38" s="61">
        <f t="shared" si="3"/>
        <v>19</v>
      </c>
      <c r="L38" s="60">
        <f>VLOOKUP($A38,'Return Data'!$B$7:$R$2292,9,0)</f>
        <v>6.8197000000000001</v>
      </c>
      <c r="M38" s="61">
        <f t="shared" si="4"/>
        <v>7</v>
      </c>
      <c r="N38" s="60">
        <f>VLOOKUP($A38,'Return Data'!$B$7:$R$2292,10,0)</f>
        <v>6.5373999999999999</v>
      </c>
      <c r="O38" s="61">
        <f t="shared" si="5"/>
        <v>17</v>
      </c>
      <c r="P38" s="60">
        <f>VLOOKUP($A38,'Return Data'!$B$7:$R$2292,11,0)</f>
        <v>5.9420000000000002</v>
      </c>
      <c r="Q38" s="61">
        <f t="shared" si="6"/>
        <v>17</v>
      </c>
      <c r="R38" s="60">
        <f>VLOOKUP($A38,'Return Data'!$B$7:$R$2292,12,0)</f>
        <v>5.4166999999999996</v>
      </c>
      <c r="S38" s="61">
        <f t="shared" si="7"/>
        <v>23</v>
      </c>
      <c r="T38" s="60">
        <f>VLOOKUP($A38,'Return Data'!$B$7:$R$2292,13,0)</f>
        <v>4.9974999999999996</v>
      </c>
      <c r="U38" s="61">
        <f t="shared" si="8"/>
        <v>26</v>
      </c>
      <c r="V38" s="60">
        <f>VLOOKUP($A38,'Return Data'!$B$7:$R$2292,17,0)</f>
        <v>4.2053000000000003</v>
      </c>
      <c r="W38" s="61">
        <f t="shared" si="9"/>
        <v>20</v>
      </c>
      <c r="X38" s="60">
        <f>VLOOKUP($A38,'Return Data'!$B$7:$R$2292,14,0)</f>
        <v>4.1829999999999998</v>
      </c>
      <c r="Y38" s="61">
        <f t="shared" si="12"/>
        <v>19</v>
      </c>
      <c r="Z38" s="60">
        <f>VLOOKUP($A38,'Return Data'!$B$7:$R$2292,16,0)</f>
        <v>6.7309999999999999</v>
      </c>
      <c r="AA38" s="62">
        <f t="shared" si="11"/>
        <v>23</v>
      </c>
    </row>
    <row r="39" spans="1:27" x14ac:dyDescent="0.3">
      <c r="A39" s="58" t="s">
        <v>1864</v>
      </c>
      <c r="B39" s="59">
        <f>VLOOKUP($A39,'Return Data'!$B$7:$R$2292,3,0)</f>
        <v>44942</v>
      </c>
      <c r="C39" s="60">
        <f>VLOOKUP($A39,'Return Data'!$B$7:$R$2292,4,0)</f>
        <v>3136.1028799999999</v>
      </c>
      <c r="D39" s="60">
        <f>VLOOKUP($A39,'Return Data'!$B$7:$R$2292,5,0)</f>
        <v>5.8388999999999998</v>
      </c>
      <c r="E39" s="61">
        <f t="shared" si="0"/>
        <v>14</v>
      </c>
      <c r="F39" s="60">
        <f>VLOOKUP($A39,'Return Data'!$B$7:$R$2292,6,0)</f>
        <v>6.1707000000000001</v>
      </c>
      <c r="G39" s="61">
        <f t="shared" si="1"/>
        <v>16</v>
      </c>
      <c r="H39" s="60">
        <f>VLOOKUP($A39,'Return Data'!$B$7:$R$2292,7,0)</f>
        <v>5.6524999999999999</v>
      </c>
      <c r="I39" s="61">
        <f t="shared" si="2"/>
        <v>17</v>
      </c>
      <c r="J39" s="60">
        <f>VLOOKUP($A39,'Return Data'!$B$7:$R$2292,8,0)</f>
        <v>6.1044</v>
      </c>
      <c r="K39" s="61">
        <f t="shared" si="3"/>
        <v>15</v>
      </c>
      <c r="L39" s="60">
        <f>VLOOKUP($A39,'Return Data'!$B$7:$R$2292,9,0)</f>
        <v>6.7591999999999999</v>
      </c>
      <c r="M39" s="61">
        <f t="shared" si="4"/>
        <v>18</v>
      </c>
      <c r="N39" s="60">
        <f>VLOOKUP($A39,'Return Data'!$B$7:$R$2292,10,0)</f>
        <v>6.5582000000000003</v>
      </c>
      <c r="O39" s="61">
        <f t="shared" si="5"/>
        <v>13</v>
      </c>
      <c r="P39" s="60">
        <f>VLOOKUP($A39,'Return Data'!$B$7:$R$2292,11,0)</f>
        <v>5.9981999999999998</v>
      </c>
      <c r="Q39" s="61">
        <f t="shared" si="6"/>
        <v>8</v>
      </c>
      <c r="R39" s="60">
        <f>VLOOKUP($A39,'Return Data'!$B$7:$R$2292,12,0)</f>
        <v>5.4968000000000004</v>
      </c>
      <c r="S39" s="61">
        <f t="shared" si="7"/>
        <v>4</v>
      </c>
      <c r="T39" s="60">
        <f>VLOOKUP($A39,'Return Data'!$B$7:$R$2292,13,0)</f>
        <v>5.0861999999999998</v>
      </c>
      <c r="U39" s="61">
        <f t="shared" si="8"/>
        <v>6</v>
      </c>
      <c r="V39" s="60">
        <f>VLOOKUP($A39,'Return Data'!$B$7:$R$2292,17,0)</f>
        <v>4.1924999999999999</v>
      </c>
      <c r="W39" s="61">
        <f t="shared" si="9"/>
        <v>24</v>
      </c>
      <c r="X39" s="60">
        <f>VLOOKUP($A39,'Return Data'!$B$7:$R$2292,14,0)</f>
        <v>4.0464000000000002</v>
      </c>
      <c r="Y39" s="61">
        <f t="shared" si="12"/>
        <v>27</v>
      </c>
      <c r="Z39" s="60">
        <f>VLOOKUP($A39,'Return Data'!$B$7:$R$2292,16,0)</f>
        <v>5.7572999999999999</v>
      </c>
      <c r="AA39" s="62">
        <f t="shared" si="11"/>
        <v>31</v>
      </c>
    </row>
    <row r="40" spans="1:27" x14ac:dyDescent="0.3">
      <c r="A40" s="58" t="s">
        <v>158</v>
      </c>
      <c r="B40" s="59">
        <f>VLOOKUP($A40,'Return Data'!$B$7:$R$2292,3,0)</f>
        <v>44942</v>
      </c>
      <c r="C40" s="60">
        <f>VLOOKUP($A40,'Return Data'!$B$7:$R$2292,4,0)</f>
        <v>3502.6329999999998</v>
      </c>
      <c r="D40" s="60">
        <f>VLOOKUP($A40,'Return Data'!$B$7:$R$2292,5,0)</f>
        <v>5.7302</v>
      </c>
      <c r="E40" s="61">
        <f t="shared" si="0"/>
        <v>22</v>
      </c>
      <c r="F40" s="60">
        <f>VLOOKUP($A40,'Return Data'!$B$7:$R$2292,6,0)</f>
        <v>6.1516999999999999</v>
      </c>
      <c r="G40" s="61">
        <f t="shared" si="1"/>
        <v>21</v>
      </c>
      <c r="H40" s="60">
        <f>VLOOKUP($A40,'Return Data'!$B$7:$R$2292,7,0)</f>
        <v>5.6355000000000004</v>
      </c>
      <c r="I40" s="61">
        <f t="shared" si="2"/>
        <v>22</v>
      </c>
      <c r="J40" s="60">
        <f>VLOOKUP($A40,'Return Data'!$B$7:$R$2292,8,0)</f>
        <v>6.093</v>
      </c>
      <c r="K40" s="61">
        <f t="shared" si="3"/>
        <v>16</v>
      </c>
      <c r="L40" s="60">
        <f>VLOOKUP($A40,'Return Data'!$B$7:$R$2292,9,0)</f>
        <v>6.7423000000000002</v>
      </c>
      <c r="M40" s="61">
        <f t="shared" si="4"/>
        <v>20</v>
      </c>
      <c r="N40" s="60">
        <f>VLOOKUP($A40,'Return Data'!$B$7:$R$2292,10,0)</f>
        <v>6.5594000000000001</v>
      </c>
      <c r="O40" s="61">
        <f t="shared" si="5"/>
        <v>12</v>
      </c>
      <c r="P40" s="60">
        <f>VLOOKUP($A40,'Return Data'!$B$7:$R$2292,11,0)</f>
        <v>5.915</v>
      </c>
      <c r="Q40" s="61">
        <f t="shared" si="6"/>
        <v>24</v>
      </c>
      <c r="R40" s="60">
        <f>VLOOKUP($A40,'Return Data'!$B$7:$R$2292,12,0)</f>
        <v>5.3982999999999999</v>
      </c>
      <c r="S40" s="61">
        <f t="shared" si="7"/>
        <v>25</v>
      </c>
      <c r="T40" s="60">
        <f>VLOOKUP($A40,'Return Data'!$B$7:$R$2292,13,0)</f>
        <v>5.0061999999999998</v>
      </c>
      <c r="U40" s="61">
        <f t="shared" si="8"/>
        <v>24</v>
      </c>
      <c r="V40" s="60">
        <f>VLOOKUP($A40,'Return Data'!$B$7:$R$2292,17,0)</f>
        <v>4.2012999999999998</v>
      </c>
      <c r="W40" s="61">
        <f t="shared" si="9"/>
        <v>21</v>
      </c>
      <c r="X40" s="60">
        <f>VLOOKUP($A40,'Return Data'!$B$7:$R$2292,14,0)</f>
        <v>4.2333999999999996</v>
      </c>
      <c r="Y40" s="61">
        <f t="shared" si="12"/>
        <v>11</v>
      </c>
      <c r="Z40" s="60">
        <f>VLOOKUP($A40,'Return Data'!$B$7:$R$2292,16,0)</f>
        <v>6.8169000000000004</v>
      </c>
      <c r="AA40" s="62">
        <f t="shared" si="11"/>
        <v>6</v>
      </c>
    </row>
    <row r="41" spans="1:27" x14ac:dyDescent="0.3">
      <c r="A41" s="58" t="s">
        <v>160</v>
      </c>
      <c r="B41" s="59">
        <f>VLOOKUP($A41,'Return Data'!$B$7:$R$2292,3,0)</f>
        <v>44942</v>
      </c>
      <c r="C41" s="60">
        <f>VLOOKUP($A41,'Return Data'!$B$7:$R$2292,4,0)</f>
        <v>2139.2359999999999</v>
      </c>
      <c r="D41" s="60">
        <f>VLOOKUP($A41,'Return Data'!$B$7:$R$2292,5,0)</f>
        <v>5.7866999999999997</v>
      </c>
      <c r="E41" s="61">
        <f t="shared" si="0"/>
        <v>20</v>
      </c>
      <c r="F41" s="60">
        <f>VLOOKUP($A41,'Return Data'!$B$7:$R$2292,6,0)</f>
        <v>6.2144000000000004</v>
      </c>
      <c r="G41" s="61">
        <f t="shared" si="1"/>
        <v>13</v>
      </c>
      <c r="H41" s="60">
        <f>VLOOKUP($A41,'Return Data'!$B$7:$R$2292,7,0)</f>
        <v>5.8188000000000004</v>
      </c>
      <c r="I41" s="61">
        <f t="shared" si="2"/>
        <v>4</v>
      </c>
      <c r="J41" s="60">
        <f>VLOOKUP($A41,'Return Data'!$B$7:$R$2292,8,0)</f>
        <v>6.2005999999999997</v>
      </c>
      <c r="K41" s="61">
        <f t="shared" si="3"/>
        <v>3</v>
      </c>
      <c r="L41" s="60">
        <f>VLOOKUP($A41,'Return Data'!$B$7:$R$2292,9,0)</f>
        <v>6.8674999999999997</v>
      </c>
      <c r="M41" s="61">
        <f t="shared" si="4"/>
        <v>3</v>
      </c>
      <c r="N41" s="60">
        <f>VLOOKUP($A41,'Return Data'!$B$7:$R$2292,10,0)</f>
        <v>6.5776000000000003</v>
      </c>
      <c r="O41" s="61">
        <f t="shared" si="5"/>
        <v>7</v>
      </c>
      <c r="P41" s="60">
        <f>VLOOKUP($A41,'Return Data'!$B$7:$R$2292,11,0)</f>
        <v>5.9984999999999999</v>
      </c>
      <c r="Q41" s="61">
        <f t="shared" si="6"/>
        <v>7</v>
      </c>
      <c r="R41" s="60">
        <f>VLOOKUP($A41,'Return Data'!$B$7:$R$2292,12,0)</f>
        <v>5.4871999999999996</v>
      </c>
      <c r="S41" s="61">
        <f t="shared" si="7"/>
        <v>7</v>
      </c>
      <c r="T41" s="60">
        <f>VLOOKUP($A41,'Return Data'!$B$7:$R$2292,13,0)</f>
        <v>5.0808999999999997</v>
      </c>
      <c r="U41" s="61">
        <f t="shared" si="8"/>
        <v>7</v>
      </c>
      <c r="V41" s="60">
        <f>VLOOKUP($A41,'Return Data'!$B$7:$R$2292,17,0)</f>
        <v>4.2443</v>
      </c>
      <c r="W41" s="61">
        <f t="shared" si="9"/>
        <v>10</v>
      </c>
      <c r="X41" s="60">
        <f>VLOOKUP($A41,'Return Data'!$B$7:$R$2292,14,0)</f>
        <v>4.2614999999999998</v>
      </c>
      <c r="Y41" s="61">
        <f t="shared" si="12"/>
        <v>5</v>
      </c>
      <c r="Z41" s="60">
        <f>VLOOKUP($A41,'Return Data'!$B$7:$R$2292,16,0)</f>
        <v>6.3647999999999998</v>
      </c>
      <c r="AA41" s="62">
        <f t="shared" si="11"/>
        <v>28</v>
      </c>
    </row>
    <row r="42" spans="1:27" x14ac:dyDescent="0.3">
      <c r="A42" s="58" t="s">
        <v>161</v>
      </c>
      <c r="B42" s="59">
        <f>VLOOKUP($A42,'Return Data'!$B$7:$R$2292,3,0)</f>
        <v>44942</v>
      </c>
      <c r="C42" s="60">
        <f>VLOOKUP($A42,'Return Data'!$B$7:$R$2292,4,0)</f>
        <v>3637.4385000000002</v>
      </c>
      <c r="D42" s="60">
        <f>VLOOKUP($A42,'Return Data'!$B$7:$R$2292,5,0)</f>
        <v>5.9053000000000004</v>
      </c>
      <c r="E42" s="61">
        <f t="shared" si="0"/>
        <v>10</v>
      </c>
      <c r="F42" s="60">
        <f>VLOOKUP($A42,'Return Data'!$B$7:$R$2292,6,0)</f>
        <v>6.2352999999999996</v>
      </c>
      <c r="G42" s="61">
        <f t="shared" si="1"/>
        <v>7</v>
      </c>
      <c r="H42" s="60">
        <f>VLOOKUP($A42,'Return Data'!$B$7:$R$2292,7,0)</f>
        <v>5.7205000000000004</v>
      </c>
      <c r="I42" s="61">
        <f t="shared" si="2"/>
        <v>13</v>
      </c>
      <c r="J42" s="60">
        <f>VLOOKUP($A42,'Return Data'!$B$7:$R$2292,8,0)</f>
        <v>6.1204999999999998</v>
      </c>
      <c r="K42" s="61">
        <f t="shared" si="3"/>
        <v>12</v>
      </c>
      <c r="L42" s="60">
        <f>VLOOKUP($A42,'Return Data'!$B$7:$R$2292,9,0)</f>
        <v>6.7691999999999997</v>
      </c>
      <c r="M42" s="61">
        <f t="shared" si="4"/>
        <v>15</v>
      </c>
      <c r="N42" s="60">
        <f>VLOOKUP($A42,'Return Data'!$B$7:$R$2292,10,0)</f>
        <v>6.5369000000000002</v>
      </c>
      <c r="O42" s="61">
        <f t="shared" si="5"/>
        <v>18</v>
      </c>
      <c r="P42" s="60">
        <f>VLOOKUP($A42,'Return Data'!$B$7:$R$2292,11,0)</f>
        <v>5.9733000000000001</v>
      </c>
      <c r="Q42" s="61">
        <f t="shared" si="6"/>
        <v>13</v>
      </c>
      <c r="R42" s="60">
        <f>VLOOKUP($A42,'Return Data'!$B$7:$R$2292,12,0)</f>
        <v>5.4611999999999998</v>
      </c>
      <c r="S42" s="61">
        <f t="shared" si="7"/>
        <v>13</v>
      </c>
      <c r="T42" s="60">
        <f>VLOOKUP($A42,'Return Data'!$B$7:$R$2292,13,0)</f>
        <v>5.0518999999999998</v>
      </c>
      <c r="U42" s="61">
        <f t="shared" si="8"/>
        <v>13</v>
      </c>
      <c r="V42" s="60">
        <f>VLOOKUP($A42,'Return Data'!$B$7:$R$2292,17,0)</f>
        <v>4.2363999999999997</v>
      </c>
      <c r="W42" s="61">
        <f t="shared" si="9"/>
        <v>13</v>
      </c>
      <c r="X42" s="60">
        <f>VLOOKUP($A42,'Return Data'!$B$7:$R$2292,14,0)</f>
        <v>4.2112999999999996</v>
      </c>
      <c r="Y42" s="61">
        <f t="shared" si="12"/>
        <v>16</v>
      </c>
      <c r="Z42" s="60">
        <f>VLOOKUP($A42,'Return Data'!$B$7:$R$2292,16,0)</f>
        <v>6.7657999999999996</v>
      </c>
      <c r="AA42" s="62">
        <f t="shared" si="11"/>
        <v>15</v>
      </c>
    </row>
    <row r="43" spans="1:27" x14ac:dyDescent="0.3">
      <c r="A43" s="58" t="s">
        <v>1881</v>
      </c>
      <c r="B43" s="59">
        <f>VLOOKUP($A43,'Return Data'!$B$7:$R$2292,3,0)</f>
        <v>44942</v>
      </c>
      <c r="C43" s="60">
        <f>VLOOKUP($A43,'Return Data'!$B$7:$R$2292,4,0)</f>
        <v>1192.3753999999999</v>
      </c>
      <c r="D43" s="60">
        <f>VLOOKUP($A43,'Return Data'!$B$7:$R$2292,5,0)</f>
        <v>5.8722000000000003</v>
      </c>
      <c r="E43" s="61">
        <f t="shared" si="0"/>
        <v>13</v>
      </c>
      <c r="F43" s="60">
        <f>VLOOKUP($A43,'Return Data'!$B$7:$R$2292,6,0)</f>
        <v>6.1109999999999998</v>
      </c>
      <c r="G43" s="61">
        <f t="shared" si="1"/>
        <v>28</v>
      </c>
      <c r="H43" s="60">
        <f>VLOOKUP($A43,'Return Data'!$B$7:$R$2292,7,0)</f>
        <v>5.4584000000000001</v>
      </c>
      <c r="I43" s="61">
        <f t="shared" si="2"/>
        <v>32</v>
      </c>
      <c r="J43" s="60">
        <f>VLOOKUP($A43,'Return Data'!$B$7:$R$2292,8,0)</f>
        <v>5.8997999999999999</v>
      </c>
      <c r="K43" s="61">
        <f t="shared" si="3"/>
        <v>33</v>
      </c>
      <c r="L43" s="60">
        <f>VLOOKUP($A43,'Return Data'!$B$7:$R$2292,9,0)</f>
        <v>6.4915000000000003</v>
      </c>
      <c r="M43" s="61">
        <f t="shared" si="4"/>
        <v>32</v>
      </c>
      <c r="N43" s="60">
        <f>VLOOKUP($A43,'Return Data'!$B$7:$R$2292,10,0)</f>
        <v>6.4005999999999998</v>
      </c>
      <c r="O43" s="61">
        <f t="shared" si="5"/>
        <v>28</v>
      </c>
      <c r="P43" s="60">
        <f>VLOOKUP($A43,'Return Data'!$B$7:$R$2292,11,0)</f>
        <v>5.7215999999999996</v>
      </c>
      <c r="Q43" s="61">
        <f t="shared" si="6"/>
        <v>32</v>
      </c>
      <c r="R43" s="60">
        <f>VLOOKUP($A43,'Return Data'!$B$7:$R$2292,12,0)</f>
        <v>5.1646999999999998</v>
      </c>
      <c r="S43" s="61">
        <f t="shared" si="7"/>
        <v>33</v>
      </c>
      <c r="T43" s="60">
        <f>VLOOKUP($A43,'Return Data'!$B$7:$R$2292,13,0)</f>
        <v>4.7274000000000003</v>
      </c>
      <c r="U43" s="61">
        <f t="shared" si="8"/>
        <v>34</v>
      </c>
      <c r="V43" s="60">
        <f>VLOOKUP($A43,'Return Data'!$B$7:$R$2292,17,0)</f>
        <v>3.8662000000000001</v>
      </c>
      <c r="W43" s="61">
        <f t="shared" si="9"/>
        <v>35</v>
      </c>
      <c r="X43" s="60">
        <f>VLOOKUP($A43,'Return Data'!$B$7:$R$2292,14,0)</f>
        <v>3.7709999999999999</v>
      </c>
      <c r="Y43" s="61">
        <f t="shared" si="12"/>
        <v>33</v>
      </c>
      <c r="Z43" s="60">
        <f>VLOOKUP($A43,'Return Data'!$B$7:$R$2292,16,0)</f>
        <v>4.4873000000000003</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5.6070305555555553</v>
      </c>
      <c r="E45" s="69"/>
      <c r="F45" s="70">
        <f>AVERAGE(F8:F43)</f>
        <v>5.9686777777777769</v>
      </c>
      <c r="G45" s="69"/>
      <c r="H45" s="70">
        <f>AVERAGE(H8:H43)</f>
        <v>5.4942555555555561</v>
      </c>
      <c r="I45" s="69"/>
      <c r="J45" s="70">
        <f>AVERAGE(J8:J43)</f>
        <v>5.898933333333332</v>
      </c>
      <c r="K45" s="69"/>
      <c r="L45" s="70">
        <f>AVERAGE(L8:L43)</f>
        <v>6.5095277777777785</v>
      </c>
      <c r="M45" s="69"/>
      <c r="N45" s="70">
        <f>AVERAGE(N8:N43)</f>
        <v>6.3059805555555561</v>
      </c>
      <c r="O45" s="69"/>
      <c r="P45" s="70">
        <f>AVERAGE(P8:P43)</f>
        <v>5.7478027777777783</v>
      </c>
      <c r="Q45" s="69"/>
      <c r="R45" s="70">
        <f>AVERAGE(R8:R43)</f>
        <v>5.2554333333333325</v>
      </c>
      <c r="S45" s="69"/>
      <c r="T45" s="70">
        <f>AVERAGE(T8:T43)</f>
        <v>4.8689361111111111</v>
      </c>
      <c r="U45" s="69"/>
      <c r="V45" s="70">
        <f>AVERAGE(V8:V43)</f>
        <v>4.0779249999999987</v>
      </c>
      <c r="W45" s="69"/>
      <c r="X45" s="70">
        <f>AVERAGE(X8:X43)</f>
        <v>4.0336685714285707</v>
      </c>
      <c r="Y45" s="69"/>
      <c r="Z45" s="70">
        <f>AVERAGE(Z8:Z43)</f>
        <v>6.2399944444444451</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6.3277999999999999</v>
      </c>
      <c r="E47" s="73"/>
      <c r="F47" s="74">
        <f>MAX(F8:F43)</f>
        <v>6.3239999999999998</v>
      </c>
      <c r="G47" s="73"/>
      <c r="H47" s="74">
        <f>MAX(H8:H43)</f>
        <v>5.8987999999999996</v>
      </c>
      <c r="I47" s="73"/>
      <c r="J47" s="74">
        <f>MAX(J8:J43)</f>
        <v>6.3425000000000002</v>
      </c>
      <c r="K47" s="73"/>
      <c r="L47" s="74">
        <f>MAX(L8:L43)</f>
        <v>6.9686000000000003</v>
      </c>
      <c r="M47" s="73"/>
      <c r="N47" s="74">
        <f>MAX(N8:N43)</f>
        <v>6.6502999999999997</v>
      </c>
      <c r="O47" s="73"/>
      <c r="P47" s="74">
        <f>MAX(P8:P43)</f>
        <v>6.0256999999999996</v>
      </c>
      <c r="Q47" s="73"/>
      <c r="R47" s="74">
        <f>MAX(R8:R43)</f>
        <v>5.5334000000000003</v>
      </c>
      <c r="S47" s="73"/>
      <c r="T47" s="74">
        <f>MAX(T8:T43)</f>
        <v>5.2381000000000002</v>
      </c>
      <c r="U47" s="73"/>
      <c r="V47" s="74">
        <f>MAX(V8:V43)</f>
        <v>4.6955999999999998</v>
      </c>
      <c r="W47" s="73"/>
      <c r="X47" s="74">
        <f>MAX(X8:X43)</f>
        <v>4.8766999999999996</v>
      </c>
      <c r="Y47" s="73"/>
      <c r="Z47" s="74">
        <f>MAX(Z8:Z43)</f>
        <v>7.2450000000000001</v>
      </c>
      <c r="AA47" s="75"/>
    </row>
    <row r="48" spans="1:27" x14ac:dyDescent="0.3">
      <c r="A48" s="99" t="s">
        <v>429</v>
      </c>
    </row>
    <row r="49" spans="1:1" x14ac:dyDescent="0.3">
      <c r="A49" s="14" t="s">
        <v>340</v>
      </c>
    </row>
  </sheetData>
  <sheetProtection algorithmName="SHA-512" hashValue="sPSij2W7/GyWqa7doRHa8I03yRSlfHGnS8yDQekvY0F0Mx/8Bcif/hRFr4ehWjpqh2gdKP3JKGIUp7VvpmEOeg==" saltValue="rM0CxdeMYakMuV+zcD+0y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44942</v>
      </c>
      <c r="C8" s="60">
        <f>VLOOKUP($A8,'Return Data'!$B$7:$R$2292,4,0)</f>
        <v>354.73320000000001</v>
      </c>
      <c r="D8" s="60">
        <f>VLOOKUP($A8,'Return Data'!$B$7:$R$2292,5,0)</f>
        <v>5.7526999999999999</v>
      </c>
      <c r="E8" s="61">
        <f t="shared" ref="E8:E42" si="0">RANK(D8,D$8:D$42,0)</f>
        <v>12</v>
      </c>
      <c r="F8" s="60">
        <f>VLOOKUP($A8,'Return Data'!$B$7:$R$2292,6,0)</f>
        <v>6.1287000000000003</v>
      </c>
      <c r="G8" s="61">
        <f t="shared" ref="G8:G42" si="1">RANK(F8,F$8:F$42,0)</f>
        <v>9</v>
      </c>
      <c r="H8" s="60">
        <f>VLOOKUP($A8,'Return Data'!$B$7:$R$2292,7,0)</f>
        <v>5.4737999999999998</v>
      </c>
      <c r="I8" s="61">
        <f t="shared" ref="I8:I42" si="2">RANK(H8,H$8:H$42,0)</f>
        <v>27</v>
      </c>
      <c r="J8" s="60">
        <f>VLOOKUP($A8,'Return Data'!$B$7:$R$2292,8,0)</f>
        <v>6.0347</v>
      </c>
      <c r="K8" s="61">
        <f t="shared" ref="K8:K42" si="3">RANK(J8,J$8:J$42,0)</f>
        <v>9</v>
      </c>
      <c r="L8" s="60">
        <f>VLOOKUP($A8,'Return Data'!$B$7:$R$2292,9,0)</f>
        <v>6.7411000000000003</v>
      </c>
      <c r="M8" s="61">
        <f t="shared" ref="M8:M42" si="4">RANK(L8,L$8:L$42,0)</f>
        <v>5</v>
      </c>
      <c r="N8" s="60">
        <f>VLOOKUP($A8,'Return Data'!$B$7:$R$2292,10,0)</f>
        <v>6.4846000000000004</v>
      </c>
      <c r="O8" s="61">
        <f t="shared" ref="O8:O42" si="5">RANK(N8,N$8:N$42,0)</f>
        <v>5</v>
      </c>
      <c r="P8" s="60">
        <f>VLOOKUP($A8,'Return Data'!$B$7:$R$2292,11,0)</f>
        <v>5.8701999999999996</v>
      </c>
      <c r="Q8" s="61">
        <f t="shared" ref="Q8:Q42" si="6">RANK(P8,P$8:P$42,0)</f>
        <v>10</v>
      </c>
      <c r="R8" s="60">
        <f>VLOOKUP($A8,'Return Data'!$B$7:$R$2292,12,0)</f>
        <v>5.3544</v>
      </c>
      <c r="S8" s="61">
        <f t="shared" ref="S8:S42" si="7">RANK(R8,R$8:R$42,0)</f>
        <v>13</v>
      </c>
      <c r="T8" s="60">
        <f>VLOOKUP($A8,'Return Data'!$B$7:$R$2292,13,0)</f>
        <v>4.9473000000000003</v>
      </c>
      <c r="U8" s="61">
        <f t="shared" ref="U8:U42" si="8">RANK(T8,T$8:T$42,0)</f>
        <v>13</v>
      </c>
      <c r="V8" s="60">
        <f>VLOOKUP($A8,'Return Data'!$B$7:$R$2292,17,0)</f>
        <v>4.1284999999999998</v>
      </c>
      <c r="W8" s="61">
        <f t="shared" ref="W8:W42" si="9">RANK(V8,V$8:V$42,0)</f>
        <v>12</v>
      </c>
      <c r="X8" s="60">
        <f>VLOOKUP($A8,'Return Data'!$B$7:$R$2292,14,0)</f>
        <v>4.141</v>
      </c>
      <c r="Y8" s="61">
        <f t="shared" ref="Y8:Y22" si="10">RANK(X8,X$8:X$42,0)</f>
        <v>6</v>
      </c>
      <c r="Z8" s="60">
        <f>VLOOKUP($A8,'Return Data'!$B$7:$R$2292,16,0)</f>
        <v>6.9622000000000002</v>
      </c>
      <c r="AA8" s="62">
        <f t="shared" ref="AA8:AA42" si="11">RANK(Z8,Z$8:Z$42,0)</f>
        <v>11</v>
      </c>
    </row>
    <row r="9" spans="1:27" x14ac:dyDescent="0.3">
      <c r="A9" s="58" t="s">
        <v>228</v>
      </c>
      <c r="B9" s="59">
        <f>VLOOKUP($A9,'Return Data'!$B$7:$R$2292,3,0)</f>
        <v>44942</v>
      </c>
      <c r="C9" s="60">
        <f>VLOOKUP($A9,'Return Data'!$B$7:$R$2292,4,0)</f>
        <v>2449.7860000000001</v>
      </c>
      <c r="D9" s="60">
        <f>VLOOKUP($A9,'Return Data'!$B$7:$R$2292,5,0)</f>
        <v>5.6596000000000002</v>
      </c>
      <c r="E9" s="61">
        <f t="shared" si="0"/>
        <v>19</v>
      </c>
      <c r="F9" s="60">
        <f>VLOOKUP($A9,'Return Data'!$B$7:$R$2292,6,0)</f>
        <v>6.0804</v>
      </c>
      <c r="G9" s="61">
        <f t="shared" si="1"/>
        <v>16</v>
      </c>
      <c r="H9" s="60">
        <f>VLOOKUP($A9,'Return Data'!$B$7:$R$2292,7,0)</f>
        <v>5.6512000000000002</v>
      </c>
      <c r="I9" s="61">
        <f t="shared" si="2"/>
        <v>8</v>
      </c>
      <c r="J9" s="60">
        <f>VLOOKUP($A9,'Return Data'!$B$7:$R$2292,8,0)</f>
        <v>6.0883000000000003</v>
      </c>
      <c r="K9" s="61">
        <f t="shared" si="3"/>
        <v>5</v>
      </c>
      <c r="L9" s="60">
        <f>VLOOKUP($A9,'Return Data'!$B$7:$R$2292,9,0)</f>
        <v>6.7415000000000003</v>
      </c>
      <c r="M9" s="61">
        <f t="shared" si="4"/>
        <v>4</v>
      </c>
      <c r="N9" s="60">
        <f>VLOOKUP($A9,'Return Data'!$B$7:$R$2292,10,0)</f>
        <v>6.5168999999999997</v>
      </c>
      <c r="O9" s="61">
        <f t="shared" si="5"/>
        <v>2</v>
      </c>
      <c r="P9" s="60">
        <f>VLOOKUP($A9,'Return Data'!$B$7:$R$2292,11,0)</f>
        <v>5.9279000000000002</v>
      </c>
      <c r="Q9" s="61">
        <f t="shared" si="6"/>
        <v>3</v>
      </c>
      <c r="R9" s="60">
        <f>VLOOKUP($A9,'Return Data'!$B$7:$R$2292,12,0)</f>
        <v>5.4180000000000001</v>
      </c>
      <c r="S9" s="61">
        <f t="shared" si="7"/>
        <v>5</v>
      </c>
      <c r="T9" s="60">
        <f>VLOOKUP($A9,'Return Data'!$B$7:$R$2292,13,0)</f>
        <v>5.0054999999999996</v>
      </c>
      <c r="U9" s="61">
        <f t="shared" si="8"/>
        <v>4</v>
      </c>
      <c r="V9" s="60">
        <f>VLOOKUP($A9,'Return Data'!$B$7:$R$2292,17,0)</f>
        <v>4.165</v>
      </c>
      <c r="W9" s="61">
        <f t="shared" si="9"/>
        <v>7</v>
      </c>
      <c r="X9" s="60">
        <f>VLOOKUP($A9,'Return Data'!$B$7:$R$2292,14,0)</f>
        <v>4.1595000000000004</v>
      </c>
      <c r="Y9" s="61">
        <f t="shared" si="10"/>
        <v>5</v>
      </c>
      <c r="Z9" s="60">
        <f>VLOOKUP($A9,'Return Data'!$B$7:$R$2292,16,0)</f>
        <v>6.9801000000000002</v>
      </c>
      <c r="AA9" s="62">
        <f t="shared" si="11"/>
        <v>9</v>
      </c>
    </row>
    <row r="10" spans="1:27" x14ac:dyDescent="0.3">
      <c r="A10" s="58" t="s">
        <v>1922</v>
      </c>
      <c r="B10" s="59">
        <f>VLOOKUP($A10,'Return Data'!$B$7:$R$2292,3,0)</f>
        <v>44942</v>
      </c>
      <c r="C10" s="60">
        <f>VLOOKUP($A10,'Return Data'!$B$7:$R$2292,4,0)</f>
        <v>2534.8678</v>
      </c>
      <c r="D10" s="60">
        <f>VLOOKUP($A10,'Return Data'!$B$7:$R$2292,5,0)</f>
        <v>5.8585000000000003</v>
      </c>
      <c r="E10" s="61">
        <f t="shared" si="0"/>
        <v>7</v>
      </c>
      <c r="F10" s="60">
        <f>VLOOKUP($A10,'Return Data'!$B$7:$R$2292,6,0)</f>
        <v>6.1250999999999998</v>
      </c>
      <c r="G10" s="61">
        <f t="shared" si="1"/>
        <v>10</v>
      </c>
      <c r="H10" s="60">
        <f>VLOOKUP($A10,'Return Data'!$B$7:$R$2292,7,0)</f>
        <v>5.8056000000000001</v>
      </c>
      <c r="I10" s="61">
        <f t="shared" si="2"/>
        <v>2</v>
      </c>
      <c r="J10" s="60">
        <f>VLOOKUP($A10,'Return Data'!$B$7:$R$2292,8,0)</f>
        <v>6.0723000000000003</v>
      </c>
      <c r="K10" s="61">
        <f t="shared" si="3"/>
        <v>6</v>
      </c>
      <c r="L10" s="60">
        <f>VLOOKUP($A10,'Return Data'!$B$7:$R$2292,9,0)</f>
        <v>6.7328000000000001</v>
      </c>
      <c r="M10" s="61">
        <f t="shared" si="4"/>
        <v>8</v>
      </c>
      <c r="N10" s="60">
        <f>VLOOKUP($A10,'Return Data'!$B$7:$R$2292,10,0)</f>
        <v>6.4980000000000002</v>
      </c>
      <c r="O10" s="61">
        <f t="shared" si="5"/>
        <v>4</v>
      </c>
      <c r="P10" s="60">
        <f>VLOOKUP($A10,'Return Data'!$B$7:$R$2292,11,0)</f>
        <v>5.9265999999999996</v>
      </c>
      <c r="Q10" s="61">
        <f t="shared" si="6"/>
        <v>4</v>
      </c>
      <c r="R10" s="60">
        <f>VLOOKUP($A10,'Return Data'!$B$7:$R$2292,12,0)</f>
        <v>5.4367000000000001</v>
      </c>
      <c r="S10" s="61">
        <f t="shared" si="7"/>
        <v>3</v>
      </c>
      <c r="T10" s="60">
        <f>VLOOKUP($A10,'Return Data'!$B$7:$R$2292,13,0)</f>
        <v>5.0289999999999999</v>
      </c>
      <c r="U10" s="61">
        <f t="shared" si="8"/>
        <v>3</v>
      </c>
      <c r="V10" s="60">
        <f>VLOOKUP($A10,'Return Data'!$B$7:$R$2292,17,0)</f>
        <v>4.1936999999999998</v>
      </c>
      <c r="W10" s="61">
        <f t="shared" si="9"/>
        <v>4</v>
      </c>
      <c r="X10" s="60">
        <f>VLOOKUP($A10,'Return Data'!$B$7:$R$2292,14,0)</f>
        <v>4.1318000000000001</v>
      </c>
      <c r="Y10" s="61">
        <f t="shared" si="10"/>
        <v>7</v>
      </c>
      <c r="Z10" s="60">
        <f>VLOOKUP($A10,'Return Data'!$B$7:$R$2292,16,0)</f>
        <v>6.8932000000000002</v>
      </c>
      <c r="AA10" s="62">
        <f t="shared" si="11"/>
        <v>15</v>
      </c>
    </row>
    <row r="11" spans="1:27" x14ac:dyDescent="0.3">
      <c r="A11" s="58" t="s">
        <v>1979</v>
      </c>
      <c r="B11" s="59">
        <f>VLOOKUP($A11,'Return Data'!$B$7:$R$2292,3,0)</f>
        <v>44942</v>
      </c>
      <c r="C11" s="60">
        <f>VLOOKUP($A11,'Return Data'!$B$7:$R$2292,4,0)</f>
        <v>2532.5918999999999</v>
      </c>
      <c r="D11" s="60">
        <f>VLOOKUP($A11,'Return Data'!$B$7:$R$2292,5,0)</f>
        <v>5.9185999999999996</v>
      </c>
      <c r="E11" s="61">
        <f t="shared" si="0"/>
        <v>5</v>
      </c>
      <c r="F11" s="60">
        <f>VLOOKUP($A11,'Return Data'!$B$7:$R$2292,6,0)</f>
        <v>6.1719999999999997</v>
      </c>
      <c r="G11" s="61">
        <f t="shared" si="1"/>
        <v>4</v>
      </c>
      <c r="H11" s="60">
        <f>VLOOKUP($A11,'Return Data'!$B$7:$R$2292,7,0)</f>
        <v>5.5304000000000002</v>
      </c>
      <c r="I11" s="61">
        <f t="shared" si="2"/>
        <v>20</v>
      </c>
      <c r="J11" s="60">
        <f>VLOOKUP($A11,'Return Data'!$B$7:$R$2292,8,0)</f>
        <v>6.0034999999999998</v>
      </c>
      <c r="K11" s="61">
        <f t="shared" si="3"/>
        <v>15</v>
      </c>
      <c r="L11" s="60">
        <f>VLOOKUP($A11,'Return Data'!$B$7:$R$2292,9,0)</f>
        <v>6.7385999999999999</v>
      </c>
      <c r="M11" s="61">
        <f t="shared" si="4"/>
        <v>6</v>
      </c>
      <c r="N11" s="60">
        <f>VLOOKUP($A11,'Return Data'!$B$7:$R$2292,10,0)</f>
        <v>6.5652999999999997</v>
      </c>
      <c r="O11" s="61">
        <f t="shared" si="5"/>
        <v>1</v>
      </c>
      <c r="P11" s="60">
        <f>VLOOKUP($A11,'Return Data'!$B$7:$R$2292,11,0)</f>
        <v>5.9431000000000003</v>
      </c>
      <c r="Q11" s="61">
        <f t="shared" si="6"/>
        <v>2</v>
      </c>
      <c r="R11" s="60">
        <f>VLOOKUP($A11,'Return Data'!$B$7:$R$2292,12,0)</f>
        <v>5.4569000000000001</v>
      </c>
      <c r="S11" s="61">
        <f t="shared" si="7"/>
        <v>1</v>
      </c>
      <c r="T11" s="60">
        <f>VLOOKUP($A11,'Return Data'!$B$7:$R$2292,13,0)</f>
        <v>5.0472999999999999</v>
      </c>
      <c r="U11" s="61">
        <f t="shared" si="8"/>
        <v>2</v>
      </c>
      <c r="V11" s="60">
        <f>VLOOKUP($A11,'Return Data'!$B$7:$R$2292,17,0)</f>
        <v>4.1791999999999998</v>
      </c>
      <c r="W11" s="61">
        <f t="shared" si="9"/>
        <v>5</v>
      </c>
      <c r="X11" s="60">
        <f>VLOOKUP($A11,'Return Data'!$B$7:$R$2292,14,0)</f>
        <v>4.1162999999999998</v>
      </c>
      <c r="Y11" s="61">
        <f t="shared" si="10"/>
        <v>9</v>
      </c>
      <c r="Z11" s="60">
        <f>VLOOKUP($A11,'Return Data'!$B$7:$R$2292,16,0)</f>
        <v>6.6125999999999996</v>
      </c>
      <c r="AA11" s="62">
        <f t="shared" si="11"/>
        <v>24</v>
      </c>
    </row>
    <row r="12" spans="1:27" x14ac:dyDescent="0.3">
      <c r="A12" s="58" t="s">
        <v>232</v>
      </c>
      <c r="B12" s="59">
        <f>VLOOKUP($A12,'Return Data'!$B$7:$R$2292,3,0)</f>
        <v>44942</v>
      </c>
      <c r="C12" s="60">
        <f>VLOOKUP($A12,'Return Data'!$B$7:$R$2292,4,0)</f>
        <v>2649.2260999999999</v>
      </c>
      <c r="D12" s="60">
        <f>VLOOKUP($A12,'Return Data'!$B$7:$R$2292,5,0)</f>
        <v>5.9363999999999999</v>
      </c>
      <c r="E12" s="61">
        <f t="shared" si="0"/>
        <v>4</v>
      </c>
      <c r="F12" s="60">
        <f>VLOOKUP($A12,'Return Data'!$B$7:$R$2292,6,0)</f>
        <v>6.1657999999999999</v>
      </c>
      <c r="G12" s="61">
        <f t="shared" si="1"/>
        <v>5</v>
      </c>
      <c r="H12" s="60">
        <f>VLOOKUP($A12,'Return Data'!$B$7:$R$2292,7,0)</f>
        <v>5.74</v>
      </c>
      <c r="I12" s="61">
        <f t="shared" si="2"/>
        <v>3</v>
      </c>
      <c r="J12" s="60">
        <f>VLOOKUP($A12,'Return Data'!$B$7:$R$2292,8,0)</f>
        <v>6.1002000000000001</v>
      </c>
      <c r="K12" s="61">
        <f t="shared" si="3"/>
        <v>4</v>
      </c>
      <c r="L12" s="60">
        <f>VLOOKUP($A12,'Return Data'!$B$7:$R$2292,9,0)</f>
        <v>6.7648999999999999</v>
      </c>
      <c r="M12" s="61">
        <f t="shared" si="4"/>
        <v>3</v>
      </c>
      <c r="N12" s="60">
        <f>VLOOKUP($A12,'Return Data'!$B$7:$R$2292,10,0)</f>
        <v>6.5129999999999999</v>
      </c>
      <c r="O12" s="61">
        <f t="shared" si="5"/>
        <v>3</v>
      </c>
      <c r="P12" s="60">
        <f>VLOOKUP($A12,'Return Data'!$B$7:$R$2292,11,0)</f>
        <v>5.9610000000000003</v>
      </c>
      <c r="Q12" s="61">
        <f t="shared" si="6"/>
        <v>1</v>
      </c>
      <c r="R12" s="60">
        <f>VLOOKUP($A12,'Return Data'!$B$7:$R$2292,12,0)</f>
        <v>5.4397000000000002</v>
      </c>
      <c r="S12" s="61">
        <f t="shared" si="7"/>
        <v>2</v>
      </c>
      <c r="T12" s="60">
        <f>VLOOKUP($A12,'Return Data'!$B$7:$R$2292,13,0)</f>
        <v>4.9951999999999996</v>
      </c>
      <c r="U12" s="61">
        <f t="shared" si="8"/>
        <v>6</v>
      </c>
      <c r="V12" s="60">
        <f>VLOOKUP($A12,'Return Data'!$B$7:$R$2292,17,0)</f>
        <v>4.1241000000000003</v>
      </c>
      <c r="W12" s="61">
        <f t="shared" si="9"/>
        <v>13</v>
      </c>
      <c r="X12" s="60">
        <f>VLOOKUP($A12,'Return Data'!$B$7:$R$2292,14,0)</f>
        <v>3.9394999999999998</v>
      </c>
      <c r="Y12" s="61">
        <f t="shared" si="10"/>
        <v>26</v>
      </c>
      <c r="Z12" s="60">
        <f>VLOOKUP($A12,'Return Data'!$B$7:$R$2292,16,0)</f>
        <v>6.9104999999999999</v>
      </c>
      <c r="AA12" s="62">
        <f t="shared" si="11"/>
        <v>12</v>
      </c>
    </row>
    <row r="13" spans="1:27" x14ac:dyDescent="0.3">
      <c r="A13" s="58" t="s">
        <v>233</v>
      </c>
      <c r="B13" s="59">
        <f>VLOOKUP($A13,'Return Data'!$B$7:$R$2292,3,0)</f>
        <v>44942</v>
      </c>
      <c r="C13" s="60">
        <f>VLOOKUP($A13,'Return Data'!$B$7:$R$2292,4,0)</f>
        <v>3144.4852000000001</v>
      </c>
      <c r="D13" s="60">
        <f>VLOOKUP($A13,'Return Data'!$B$7:$R$2292,5,0)</f>
        <v>5.7037000000000004</v>
      </c>
      <c r="E13" s="61">
        <f t="shared" si="0"/>
        <v>17</v>
      </c>
      <c r="F13" s="60">
        <f>VLOOKUP($A13,'Return Data'!$B$7:$R$2292,6,0)</f>
        <v>6.1132999999999997</v>
      </c>
      <c r="G13" s="61">
        <f t="shared" si="1"/>
        <v>12</v>
      </c>
      <c r="H13" s="60">
        <f>VLOOKUP($A13,'Return Data'!$B$7:$R$2292,7,0)</f>
        <v>5.5095000000000001</v>
      </c>
      <c r="I13" s="61">
        <f t="shared" si="2"/>
        <v>23</v>
      </c>
      <c r="J13" s="60">
        <f>VLOOKUP($A13,'Return Data'!$B$7:$R$2292,8,0)</f>
        <v>5.8783000000000003</v>
      </c>
      <c r="K13" s="61">
        <f t="shared" si="3"/>
        <v>27</v>
      </c>
      <c r="L13" s="60">
        <f>VLOOKUP($A13,'Return Data'!$B$7:$R$2292,9,0)</f>
        <v>6.5555000000000003</v>
      </c>
      <c r="M13" s="61">
        <f t="shared" si="4"/>
        <v>23</v>
      </c>
      <c r="N13" s="60">
        <f>VLOOKUP($A13,'Return Data'!$B$7:$R$2292,10,0)</f>
        <v>6.3855000000000004</v>
      </c>
      <c r="O13" s="61">
        <f t="shared" si="5"/>
        <v>20</v>
      </c>
      <c r="P13" s="60">
        <f>VLOOKUP($A13,'Return Data'!$B$7:$R$2292,11,0)</f>
        <v>5.8442999999999996</v>
      </c>
      <c r="Q13" s="61">
        <f t="shared" si="6"/>
        <v>15</v>
      </c>
      <c r="R13" s="60">
        <f>VLOOKUP($A13,'Return Data'!$B$7:$R$2292,12,0)</f>
        <v>5.343</v>
      </c>
      <c r="S13" s="61">
        <f t="shared" si="7"/>
        <v>16</v>
      </c>
      <c r="T13" s="60">
        <f>VLOOKUP($A13,'Return Data'!$B$7:$R$2292,13,0)</f>
        <v>4.9428999999999998</v>
      </c>
      <c r="U13" s="61">
        <f t="shared" si="8"/>
        <v>15</v>
      </c>
      <c r="V13" s="60">
        <f>VLOOKUP($A13,'Return Data'!$B$7:$R$2292,17,0)</f>
        <v>4.1185</v>
      </c>
      <c r="W13" s="61">
        <f t="shared" si="9"/>
        <v>16</v>
      </c>
      <c r="X13" s="60">
        <f>VLOOKUP($A13,'Return Data'!$B$7:$R$2292,14,0)</f>
        <v>4.0960000000000001</v>
      </c>
      <c r="Y13" s="61">
        <f t="shared" si="10"/>
        <v>16</v>
      </c>
      <c r="Z13" s="60">
        <f>VLOOKUP($A13,'Return Data'!$B$7:$R$2292,16,0)</f>
        <v>6.9035000000000002</v>
      </c>
      <c r="AA13" s="62">
        <f t="shared" si="11"/>
        <v>13</v>
      </c>
    </row>
    <row r="14" spans="1:27" x14ac:dyDescent="0.3">
      <c r="A14" s="58" t="s">
        <v>234</v>
      </c>
      <c r="B14" s="59">
        <f>VLOOKUP($A14,'Return Data'!$B$7:$R$2292,3,0)</f>
        <v>44942</v>
      </c>
      <c r="C14" s="60">
        <f>VLOOKUP($A14,'Return Data'!$B$7:$R$2292,4,0)</f>
        <v>2820.1707000000001</v>
      </c>
      <c r="D14" s="60">
        <f>VLOOKUP($A14,'Return Data'!$B$7:$R$2292,5,0)</f>
        <v>5.4004000000000003</v>
      </c>
      <c r="E14" s="61">
        <f t="shared" si="0"/>
        <v>29</v>
      </c>
      <c r="F14" s="60">
        <f>VLOOKUP($A14,'Return Data'!$B$7:$R$2292,6,0)</f>
        <v>5.9261999999999997</v>
      </c>
      <c r="G14" s="61">
        <f t="shared" si="1"/>
        <v>29</v>
      </c>
      <c r="H14" s="60">
        <f>VLOOKUP($A14,'Return Data'!$B$7:$R$2292,7,0)</f>
        <v>5.1479999999999997</v>
      </c>
      <c r="I14" s="61">
        <f t="shared" si="2"/>
        <v>32</v>
      </c>
      <c r="J14" s="60">
        <f>VLOOKUP($A14,'Return Data'!$B$7:$R$2292,8,0)</f>
        <v>5.7548000000000004</v>
      </c>
      <c r="K14" s="61">
        <f t="shared" si="3"/>
        <v>31</v>
      </c>
      <c r="L14" s="60">
        <f>VLOOKUP($A14,'Return Data'!$B$7:$R$2292,9,0)</f>
        <v>6.5039999999999996</v>
      </c>
      <c r="M14" s="61">
        <f t="shared" si="4"/>
        <v>27</v>
      </c>
      <c r="N14" s="60">
        <f>VLOOKUP($A14,'Return Data'!$B$7:$R$2292,10,0)</f>
        <v>6.3486000000000002</v>
      </c>
      <c r="O14" s="61">
        <f t="shared" si="5"/>
        <v>24</v>
      </c>
      <c r="P14" s="60">
        <f>VLOOKUP($A14,'Return Data'!$B$7:$R$2292,11,0)</f>
        <v>5.7695999999999996</v>
      </c>
      <c r="Q14" s="61">
        <f t="shared" si="6"/>
        <v>25</v>
      </c>
      <c r="R14" s="60">
        <f>VLOOKUP($A14,'Return Data'!$B$7:$R$2292,12,0)</f>
        <v>5.2092000000000001</v>
      </c>
      <c r="S14" s="61">
        <f t="shared" si="7"/>
        <v>26</v>
      </c>
      <c r="T14" s="60">
        <f>VLOOKUP($A14,'Return Data'!$B$7:$R$2292,13,0)</f>
        <v>4.7804000000000002</v>
      </c>
      <c r="U14" s="61">
        <f t="shared" si="8"/>
        <v>27</v>
      </c>
      <c r="V14" s="60">
        <f>VLOOKUP($A14,'Return Data'!$B$7:$R$2292,17,0)</f>
        <v>4.0237999999999996</v>
      </c>
      <c r="W14" s="61">
        <f t="shared" si="9"/>
        <v>26</v>
      </c>
      <c r="X14" s="60">
        <f>VLOOKUP($A14,'Return Data'!$B$7:$R$2292,14,0)</f>
        <v>4.0179999999999998</v>
      </c>
      <c r="Y14" s="61">
        <f t="shared" si="10"/>
        <v>24</v>
      </c>
      <c r="Z14" s="60">
        <f>VLOOKUP($A14,'Return Data'!$B$7:$R$2292,16,0)</f>
        <v>6.8967999999999998</v>
      </c>
      <c r="AA14" s="62">
        <f t="shared" si="11"/>
        <v>14</v>
      </c>
    </row>
    <row r="15" spans="1:27" x14ac:dyDescent="0.3">
      <c r="A15" s="58" t="s">
        <v>236</v>
      </c>
      <c r="B15" s="59">
        <f>VLOOKUP($A15,'Return Data'!$B$7:$R$2292,3,0)</f>
        <v>44942</v>
      </c>
      <c r="C15" s="60">
        <f>VLOOKUP($A15,'Return Data'!$B$7:$R$2292,4,0)</f>
        <v>4324.3139000000001</v>
      </c>
      <c r="D15" s="60">
        <f>VLOOKUP($A15,'Return Data'!$B$7:$R$2292,5,0)</f>
        <v>5.5860000000000003</v>
      </c>
      <c r="E15" s="61">
        <f t="shared" si="0"/>
        <v>22</v>
      </c>
      <c r="F15" s="60">
        <f>VLOOKUP($A15,'Return Data'!$B$7:$R$2292,6,0)</f>
        <v>6.0136000000000003</v>
      </c>
      <c r="G15" s="61">
        <f t="shared" si="1"/>
        <v>24</v>
      </c>
      <c r="H15" s="60">
        <f>VLOOKUP($A15,'Return Data'!$B$7:$R$2292,7,0)</f>
        <v>5.5453999999999999</v>
      </c>
      <c r="I15" s="61">
        <f t="shared" si="2"/>
        <v>17</v>
      </c>
      <c r="J15" s="60">
        <f>VLOOKUP($A15,'Return Data'!$B$7:$R$2292,8,0)</f>
        <v>6.0159000000000002</v>
      </c>
      <c r="K15" s="61">
        <f t="shared" si="3"/>
        <v>13</v>
      </c>
      <c r="L15" s="60">
        <f>VLOOKUP($A15,'Return Data'!$B$7:$R$2292,9,0)</f>
        <v>6.6680999999999999</v>
      </c>
      <c r="M15" s="61">
        <f t="shared" si="4"/>
        <v>12</v>
      </c>
      <c r="N15" s="60">
        <f>VLOOKUP($A15,'Return Data'!$B$7:$R$2292,10,0)</f>
        <v>6.444</v>
      </c>
      <c r="O15" s="61">
        <f t="shared" si="5"/>
        <v>12</v>
      </c>
      <c r="P15" s="60">
        <f>VLOOKUP($A15,'Return Data'!$B$7:$R$2292,11,0)</f>
        <v>5.8162000000000003</v>
      </c>
      <c r="Q15" s="61">
        <f t="shared" si="6"/>
        <v>19</v>
      </c>
      <c r="R15" s="60">
        <f>VLOOKUP($A15,'Return Data'!$B$7:$R$2292,12,0)</f>
        <v>5.3029000000000002</v>
      </c>
      <c r="S15" s="61">
        <f t="shared" si="7"/>
        <v>19</v>
      </c>
      <c r="T15" s="60">
        <f>VLOOKUP($A15,'Return Data'!$B$7:$R$2292,13,0)</f>
        <v>4.8994999999999997</v>
      </c>
      <c r="U15" s="61">
        <f t="shared" si="8"/>
        <v>18</v>
      </c>
      <c r="V15" s="60">
        <f>VLOOKUP($A15,'Return Data'!$B$7:$R$2292,17,0)</f>
        <v>4.0787000000000004</v>
      </c>
      <c r="W15" s="61">
        <f t="shared" si="9"/>
        <v>22</v>
      </c>
      <c r="X15" s="60">
        <f>VLOOKUP($A15,'Return Data'!$B$7:$R$2292,14,0)</f>
        <v>4.0461</v>
      </c>
      <c r="Y15" s="61">
        <f t="shared" si="10"/>
        <v>22</v>
      </c>
      <c r="Z15" s="60">
        <f>VLOOKUP($A15,'Return Data'!$B$7:$R$2292,16,0)</f>
        <v>6.7981999999999996</v>
      </c>
      <c r="AA15" s="62">
        <f t="shared" si="11"/>
        <v>20</v>
      </c>
    </row>
    <row r="16" spans="1:27" x14ac:dyDescent="0.3">
      <c r="A16" s="58" t="s">
        <v>2037</v>
      </c>
      <c r="B16" s="59">
        <f>VLOOKUP($A16,'Return Data'!$B$7:$R$2292,3,0)</f>
        <v>44942</v>
      </c>
      <c r="C16" s="60">
        <f>VLOOKUP($A16,'Return Data'!$B$7:$R$2292,4,0)</f>
        <v>3168.1502</v>
      </c>
      <c r="D16" s="60">
        <f>VLOOKUP($A16,'Return Data'!$B$7:$R$2292,5,0)</f>
        <v>5.7107000000000001</v>
      </c>
      <c r="E16" s="61">
        <f t="shared" si="0"/>
        <v>15</v>
      </c>
      <c r="F16" s="60">
        <f>VLOOKUP($A16,'Return Data'!$B$7:$R$2292,6,0)</f>
        <v>6.0646000000000004</v>
      </c>
      <c r="G16" s="61">
        <f t="shared" si="1"/>
        <v>17</v>
      </c>
      <c r="H16" s="60">
        <f>VLOOKUP($A16,'Return Data'!$B$7:$R$2292,7,0)</f>
        <v>5.7271000000000001</v>
      </c>
      <c r="I16" s="61">
        <f t="shared" si="2"/>
        <v>5</v>
      </c>
      <c r="J16" s="60">
        <f>VLOOKUP($A16,'Return Data'!$B$7:$R$2292,8,0)</f>
        <v>6.1435000000000004</v>
      </c>
      <c r="K16" s="61">
        <f t="shared" si="3"/>
        <v>2</v>
      </c>
      <c r="L16" s="60">
        <f>VLOOKUP($A16,'Return Data'!$B$7:$R$2292,9,0)</f>
        <v>6.7355999999999998</v>
      </c>
      <c r="M16" s="61">
        <f t="shared" si="4"/>
        <v>7</v>
      </c>
      <c r="N16" s="60">
        <f>VLOOKUP($A16,'Return Data'!$B$7:$R$2292,10,0)</f>
        <v>6.2187000000000001</v>
      </c>
      <c r="O16" s="61">
        <f t="shared" si="5"/>
        <v>29</v>
      </c>
      <c r="P16" s="60">
        <f>VLOOKUP($A16,'Return Data'!$B$7:$R$2292,11,0)</f>
        <v>5.3483999999999998</v>
      </c>
      <c r="Q16" s="61">
        <f t="shared" si="6"/>
        <v>34</v>
      </c>
      <c r="R16" s="60">
        <f>VLOOKUP($A16,'Return Data'!$B$7:$R$2292,12,0)</f>
        <v>4.7241</v>
      </c>
      <c r="S16" s="61">
        <f t="shared" si="7"/>
        <v>34</v>
      </c>
      <c r="T16" s="60">
        <f>VLOOKUP($A16,'Return Data'!$B$7:$R$2292,13,0)</f>
        <v>4.2746000000000004</v>
      </c>
      <c r="U16" s="61">
        <f t="shared" si="8"/>
        <v>34</v>
      </c>
      <c r="V16" s="60">
        <f>VLOOKUP($A16,'Return Data'!$B$7:$R$2292,17,0)</f>
        <v>3.3723000000000001</v>
      </c>
      <c r="W16" s="61">
        <f t="shared" si="9"/>
        <v>34</v>
      </c>
      <c r="X16" s="60">
        <f>VLOOKUP($A16,'Return Data'!$B$7:$R$2292,14,0)</f>
        <v>3.2709000000000001</v>
      </c>
      <c r="Y16" s="61">
        <f t="shared" si="10"/>
        <v>33</v>
      </c>
      <c r="Z16" s="60">
        <f>VLOOKUP($A16,'Return Data'!$B$7:$R$2292,16,0)</f>
        <v>5.8952999999999998</v>
      </c>
      <c r="AA16" s="62">
        <f t="shared" si="11"/>
        <v>28</v>
      </c>
    </row>
    <row r="17" spans="1:27" x14ac:dyDescent="0.3">
      <c r="A17" s="58" t="s">
        <v>238</v>
      </c>
      <c r="B17" s="59">
        <f>VLOOKUP($A17,'Return Data'!$B$7:$R$2292,3,0)</f>
        <v>44942</v>
      </c>
      <c r="C17" s="60">
        <f>VLOOKUP($A17,'Return Data'!$B$7:$R$2292,4,0)</f>
        <v>326.12139999999999</v>
      </c>
      <c r="D17" s="60">
        <f>VLOOKUP($A17,'Return Data'!$B$7:$R$2292,5,0)</f>
        <v>5.7201000000000004</v>
      </c>
      <c r="E17" s="61">
        <f t="shared" si="0"/>
        <v>14</v>
      </c>
      <c r="F17" s="60">
        <f>VLOOKUP($A17,'Return Data'!$B$7:$R$2292,6,0)</f>
        <v>6.0505000000000004</v>
      </c>
      <c r="G17" s="61">
        <f t="shared" si="1"/>
        <v>19</v>
      </c>
      <c r="H17" s="60">
        <f>VLOOKUP($A17,'Return Data'!$B$7:$R$2292,7,0)</f>
        <v>5.5507999999999997</v>
      </c>
      <c r="I17" s="61">
        <f t="shared" si="2"/>
        <v>16</v>
      </c>
      <c r="J17" s="60">
        <f>VLOOKUP($A17,'Return Data'!$B$7:$R$2292,8,0)</f>
        <v>6.0167999999999999</v>
      </c>
      <c r="K17" s="61">
        <f t="shared" si="3"/>
        <v>12</v>
      </c>
      <c r="L17" s="60">
        <f>VLOOKUP($A17,'Return Data'!$B$7:$R$2292,9,0)</f>
        <v>6.7195</v>
      </c>
      <c r="M17" s="61">
        <f t="shared" si="4"/>
        <v>9</v>
      </c>
      <c r="N17" s="60">
        <f>VLOOKUP($A17,'Return Data'!$B$7:$R$2292,10,0)</f>
        <v>6.4093</v>
      </c>
      <c r="O17" s="61">
        <f t="shared" si="5"/>
        <v>18</v>
      </c>
      <c r="P17" s="60">
        <f>VLOOKUP($A17,'Return Data'!$B$7:$R$2292,11,0)</f>
        <v>5.8051000000000004</v>
      </c>
      <c r="Q17" s="61">
        <f t="shared" si="6"/>
        <v>21</v>
      </c>
      <c r="R17" s="60">
        <f>VLOOKUP($A17,'Return Data'!$B$7:$R$2292,12,0)</f>
        <v>5.2881999999999998</v>
      </c>
      <c r="S17" s="61">
        <f t="shared" si="7"/>
        <v>21</v>
      </c>
      <c r="T17" s="60">
        <f>VLOOKUP($A17,'Return Data'!$B$7:$R$2292,13,0)</f>
        <v>4.8855000000000004</v>
      </c>
      <c r="U17" s="61">
        <f t="shared" si="8"/>
        <v>22</v>
      </c>
      <c r="V17" s="60">
        <f>VLOOKUP($A17,'Return Data'!$B$7:$R$2292,17,0)</f>
        <v>4.0753000000000004</v>
      </c>
      <c r="W17" s="61">
        <f t="shared" si="9"/>
        <v>23</v>
      </c>
      <c r="X17" s="60">
        <f>VLOOKUP($A17,'Return Data'!$B$7:$R$2292,14,0)</f>
        <v>4.1022999999999996</v>
      </c>
      <c r="Y17" s="61">
        <f t="shared" si="10"/>
        <v>14</v>
      </c>
      <c r="Z17" s="60">
        <f>VLOOKUP($A17,'Return Data'!$B$7:$R$2292,16,0)</f>
        <v>7.1249000000000002</v>
      </c>
      <c r="AA17" s="62">
        <f t="shared" si="11"/>
        <v>3</v>
      </c>
    </row>
    <row r="18" spans="1:27" x14ac:dyDescent="0.3">
      <c r="A18" s="58" t="s">
        <v>239</v>
      </c>
      <c r="B18" s="59">
        <f>VLOOKUP($A18,'Return Data'!$B$7:$R$2292,3,0)</f>
        <v>44942</v>
      </c>
      <c r="C18" s="60">
        <f>VLOOKUP($A18,'Return Data'!$B$7:$R$2292,4,0)</f>
        <v>2368.8620999999998</v>
      </c>
      <c r="D18" s="60">
        <f>VLOOKUP($A18,'Return Data'!$B$7:$R$2292,5,0)</f>
        <v>5.5523999999999996</v>
      </c>
      <c r="E18" s="61">
        <f t="shared" si="0"/>
        <v>26</v>
      </c>
      <c r="F18" s="60">
        <f>VLOOKUP($A18,'Return Data'!$B$7:$R$2292,6,0)</f>
        <v>6.1782000000000004</v>
      </c>
      <c r="G18" s="61">
        <f t="shared" si="1"/>
        <v>3</v>
      </c>
      <c r="H18" s="60">
        <f>VLOOKUP($A18,'Return Data'!$B$7:$R$2292,7,0)</f>
        <v>5.5163000000000002</v>
      </c>
      <c r="I18" s="61">
        <f t="shared" si="2"/>
        <v>22</v>
      </c>
      <c r="J18" s="60">
        <f>VLOOKUP($A18,'Return Data'!$B$7:$R$2292,8,0)</f>
        <v>5.9355000000000002</v>
      </c>
      <c r="K18" s="61">
        <f t="shared" si="3"/>
        <v>23</v>
      </c>
      <c r="L18" s="60">
        <f>VLOOKUP($A18,'Return Data'!$B$7:$R$2292,9,0)</f>
        <v>6.4629000000000003</v>
      </c>
      <c r="M18" s="61">
        <f t="shared" si="4"/>
        <v>28</v>
      </c>
      <c r="N18" s="60">
        <f>VLOOKUP($A18,'Return Data'!$B$7:$R$2292,10,0)</f>
        <v>6.4316000000000004</v>
      </c>
      <c r="O18" s="61">
        <f t="shared" si="5"/>
        <v>16</v>
      </c>
      <c r="P18" s="60">
        <f>VLOOKUP($A18,'Return Data'!$B$7:$R$2292,11,0)</f>
        <v>5.8948999999999998</v>
      </c>
      <c r="Q18" s="61">
        <f t="shared" si="6"/>
        <v>7</v>
      </c>
      <c r="R18" s="60">
        <f>VLOOKUP($A18,'Return Data'!$B$7:$R$2292,12,0)</f>
        <v>5.3944000000000001</v>
      </c>
      <c r="S18" s="61">
        <f t="shared" si="7"/>
        <v>7</v>
      </c>
      <c r="T18" s="60">
        <f>VLOOKUP($A18,'Return Data'!$B$7:$R$2292,13,0)</f>
        <v>5.0025000000000004</v>
      </c>
      <c r="U18" s="61">
        <f t="shared" si="8"/>
        <v>5</v>
      </c>
      <c r="V18" s="60">
        <f>VLOOKUP($A18,'Return Data'!$B$7:$R$2292,17,0)</f>
        <v>4.2085999999999997</v>
      </c>
      <c r="W18" s="61">
        <f t="shared" si="9"/>
        <v>3</v>
      </c>
      <c r="X18" s="60">
        <f>VLOOKUP($A18,'Return Data'!$B$7:$R$2292,14,0)</f>
        <v>4.2785000000000002</v>
      </c>
      <c r="Y18" s="61">
        <f t="shared" si="10"/>
        <v>2</v>
      </c>
      <c r="Z18" s="60">
        <f>VLOOKUP($A18,'Return Data'!$B$7:$R$2292,16,0)</f>
        <v>7.1242999999999999</v>
      </c>
      <c r="AA18" s="62">
        <f t="shared" si="11"/>
        <v>4</v>
      </c>
    </row>
    <row r="19" spans="1:27" x14ac:dyDescent="0.3">
      <c r="A19" s="58" t="s">
        <v>240</v>
      </c>
      <c r="B19" s="59">
        <f>VLOOKUP($A19,'Return Data'!$B$7:$R$2292,3,0)</f>
        <v>44942</v>
      </c>
      <c r="C19" s="60">
        <f>VLOOKUP($A19,'Return Data'!$B$7:$R$2292,4,0)</f>
        <v>2663.4962</v>
      </c>
      <c r="D19" s="60">
        <f>VLOOKUP($A19,'Return Data'!$B$7:$R$2292,5,0)</f>
        <v>5.7550999999999997</v>
      </c>
      <c r="E19" s="61">
        <f t="shared" si="0"/>
        <v>11</v>
      </c>
      <c r="F19" s="60">
        <f>VLOOKUP($A19,'Return Data'!$B$7:$R$2292,6,0)</f>
        <v>6.0884</v>
      </c>
      <c r="G19" s="61">
        <f t="shared" si="1"/>
        <v>14</v>
      </c>
      <c r="H19" s="60">
        <f>VLOOKUP($A19,'Return Data'!$B$7:$R$2292,7,0)</f>
        <v>5.6369999999999996</v>
      </c>
      <c r="I19" s="61">
        <f t="shared" si="2"/>
        <v>10</v>
      </c>
      <c r="J19" s="60">
        <f>VLOOKUP($A19,'Return Data'!$B$7:$R$2292,8,0)</f>
        <v>5.9419000000000004</v>
      </c>
      <c r="K19" s="61">
        <f t="shared" si="3"/>
        <v>21</v>
      </c>
      <c r="L19" s="60">
        <f>VLOOKUP($A19,'Return Data'!$B$7:$R$2292,9,0)</f>
        <v>6.5578000000000003</v>
      </c>
      <c r="M19" s="61">
        <f t="shared" si="4"/>
        <v>22</v>
      </c>
      <c r="N19" s="60">
        <f>VLOOKUP($A19,'Return Data'!$B$7:$R$2292,10,0)</f>
        <v>6.3551000000000002</v>
      </c>
      <c r="O19" s="61">
        <f t="shared" si="5"/>
        <v>23</v>
      </c>
      <c r="P19" s="60">
        <f>VLOOKUP($A19,'Return Data'!$B$7:$R$2292,11,0)</f>
        <v>5.8076999999999996</v>
      </c>
      <c r="Q19" s="61">
        <f t="shared" si="6"/>
        <v>20</v>
      </c>
      <c r="R19" s="60">
        <f>VLOOKUP($A19,'Return Data'!$B$7:$R$2292,12,0)</f>
        <v>5.3334000000000001</v>
      </c>
      <c r="S19" s="61">
        <f t="shared" si="7"/>
        <v>17</v>
      </c>
      <c r="T19" s="60">
        <f>VLOOKUP($A19,'Return Data'!$B$7:$R$2292,13,0)</f>
        <v>4.931</v>
      </c>
      <c r="U19" s="61">
        <f t="shared" si="8"/>
        <v>17</v>
      </c>
      <c r="V19" s="60">
        <f>VLOOKUP($A19,'Return Data'!$B$7:$R$2292,17,0)</f>
        <v>4.1062000000000003</v>
      </c>
      <c r="W19" s="61">
        <f t="shared" si="9"/>
        <v>17</v>
      </c>
      <c r="X19" s="60">
        <f>VLOOKUP($A19,'Return Data'!$B$7:$R$2292,14,0)</f>
        <v>4.0462999999999996</v>
      </c>
      <c r="Y19" s="61">
        <f t="shared" si="10"/>
        <v>21</v>
      </c>
      <c r="Z19" s="60">
        <f>VLOOKUP($A19,'Return Data'!$B$7:$R$2292,16,0)</f>
        <v>5.3475000000000001</v>
      </c>
      <c r="AA19" s="62">
        <f t="shared" si="11"/>
        <v>30</v>
      </c>
    </row>
    <row r="20" spans="1:27" x14ac:dyDescent="0.3">
      <c r="A20" s="58" t="s">
        <v>241</v>
      </c>
      <c r="B20" s="59">
        <f>VLOOKUP($A20,'Return Data'!$B$7:$R$2292,3,0)</f>
        <v>44942</v>
      </c>
      <c r="C20" s="60">
        <f>VLOOKUP($A20,'Return Data'!$B$7:$R$2292,4,0)</f>
        <v>1701.7683999999999</v>
      </c>
      <c r="D20" s="60">
        <f>VLOOKUP($A20,'Return Data'!$B$7:$R$2292,5,0)</f>
        <v>5.8648999999999996</v>
      </c>
      <c r="E20" s="61">
        <f t="shared" si="0"/>
        <v>6</v>
      </c>
      <c r="F20" s="60">
        <f>VLOOKUP($A20,'Return Data'!$B$7:$R$2292,6,0)</f>
        <v>6.0835999999999997</v>
      </c>
      <c r="G20" s="61">
        <f t="shared" si="1"/>
        <v>15</v>
      </c>
      <c r="H20" s="60">
        <f>VLOOKUP($A20,'Return Data'!$B$7:$R$2292,7,0)</f>
        <v>5.7388000000000003</v>
      </c>
      <c r="I20" s="61">
        <f t="shared" si="2"/>
        <v>4</v>
      </c>
      <c r="J20" s="60">
        <f>VLOOKUP($A20,'Return Data'!$B$7:$R$2292,8,0)</f>
        <v>5.9367000000000001</v>
      </c>
      <c r="K20" s="61">
        <f t="shared" si="3"/>
        <v>22</v>
      </c>
      <c r="L20" s="60">
        <f>VLOOKUP($A20,'Return Data'!$B$7:$R$2292,9,0)</f>
        <v>6.5350999999999999</v>
      </c>
      <c r="M20" s="61">
        <f t="shared" si="4"/>
        <v>25</v>
      </c>
      <c r="N20" s="60">
        <f>VLOOKUP($A20,'Return Data'!$B$7:$R$2292,10,0)</f>
        <v>6.3789999999999996</v>
      </c>
      <c r="O20" s="61">
        <f t="shared" si="5"/>
        <v>22</v>
      </c>
      <c r="P20" s="60">
        <f>VLOOKUP($A20,'Return Data'!$B$7:$R$2292,11,0)</f>
        <v>5.7920999999999996</v>
      </c>
      <c r="Q20" s="61">
        <f t="shared" si="6"/>
        <v>23</v>
      </c>
      <c r="R20" s="60">
        <f>VLOOKUP($A20,'Return Data'!$B$7:$R$2292,12,0)</f>
        <v>5.2599</v>
      </c>
      <c r="S20" s="61">
        <f t="shared" si="7"/>
        <v>24</v>
      </c>
      <c r="T20" s="60">
        <f>VLOOKUP($A20,'Return Data'!$B$7:$R$2292,13,0)</f>
        <v>4.8531000000000004</v>
      </c>
      <c r="U20" s="61">
        <f t="shared" si="8"/>
        <v>25</v>
      </c>
      <c r="V20" s="60">
        <f>VLOOKUP($A20,'Return Data'!$B$7:$R$2292,17,0)</f>
        <v>3.9384999999999999</v>
      </c>
      <c r="W20" s="61">
        <f t="shared" si="9"/>
        <v>28</v>
      </c>
      <c r="X20" s="60">
        <f>VLOOKUP($A20,'Return Data'!$B$7:$R$2292,14,0)</f>
        <v>3.7393000000000001</v>
      </c>
      <c r="Y20" s="61">
        <f t="shared" si="10"/>
        <v>30</v>
      </c>
      <c r="Z20" s="60">
        <f>VLOOKUP($A20,'Return Data'!$B$7:$R$2292,16,0)</f>
        <v>5.9593999999999996</v>
      </c>
      <c r="AA20" s="62">
        <f t="shared" si="11"/>
        <v>27</v>
      </c>
    </row>
    <row r="21" spans="1:27" x14ac:dyDescent="0.3">
      <c r="A21" s="58" t="s">
        <v>1843</v>
      </c>
      <c r="B21" s="59">
        <f>VLOOKUP($A21,'Return Data'!$B$7:$R$2292,3,0)</f>
        <v>44942</v>
      </c>
      <c r="C21" s="60">
        <f>VLOOKUP($A21,'Return Data'!$B$7:$R$2292,4,0)</f>
        <v>2134.0736999999999</v>
      </c>
      <c r="D21" s="60">
        <f>VLOOKUP($A21,'Return Data'!$B$7:$R$2292,5,0)</f>
        <v>5.2001999999999997</v>
      </c>
      <c r="E21" s="61">
        <f t="shared" si="0"/>
        <v>31</v>
      </c>
      <c r="F21" s="60">
        <f>VLOOKUP($A21,'Return Data'!$B$7:$R$2292,6,0)</f>
        <v>5.7072000000000003</v>
      </c>
      <c r="G21" s="61">
        <f t="shared" si="1"/>
        <v>32</v>
      </c>
      <c r="H21" s="60">
        <f>VLOOKUP($A21,'Return Data'!$B$7:$R$2292,7,0)</f>
        <v>5.6711</v>
      </c>
      <c r="I21" s="61">
        <f t="shared" si="2"/>
        <v>7</v>
      </c>
      <c r="J21" s="60">
        <f>VLOOKUP($A21,'Return Data'!$B$7:$R$2292,8,0)</f>
        <v>5.9824000000000002</v>
      </c>
      <c r="K21" s="61">
        <f t="shared" si="3"/>
        <v>17</v>
      </c>
      <c r="L21" s="60">
        <f>VLOOKUP($A21,'Return Data'!$B$7:$R$2292,9,0)</f>
        <v>6.5236000000000001</v>
      </c>
      <c r="M21" s="61">
        <f t="shared" si="4"/>
        <v>26</v>
      </c>
      <c r="N21" s="60">
        <f>VLOOKUP($A21,'Return Data'!$B$7:$R$2292,10,0)</f>
        <v>6.2706999999999997</v>
      </c>
      <c r="O21" s="61">
        <f t="shared" si="5"/>
        <v>28</v>
      </c>
      <c r="P21" s="60">
        <f>VLOOKUP($A21,'Return Data'!$B$7:$R$2292,11,0)</f>
        <v>5.7385000000000002</v>
      </c>
      <c r="Q21" s="61">
        <f t="shared" si="6"/>
        <v>27</v>
      </c>
      <c r="R21" s="60">
        <f>VLOOKUP($A21,'Return Data'!$B$7:$R$2292,12,0)</f>
        <v>5.1807999999999996</v>
      </c>
      <c r="S21" s="61">
        <f t="shared" si="7"/>
        <v>27</v>
      </c>
      <c r="T21" s="60">
        <f>VLOOKUP($A21,'Return Data'!$B$7:$R$2292,13,0)</f>
        <v>4.7361000000000004</v>
      </c>
      <c r="U21" s="61">
        <f t="shared" si="8"/>
        <v>29</v>
      </c>
      <c r="V21" s="60">
        <f>VLOOKUP($A21,'Return Data'!$B$7:$R$2292,17,0)</f>
        <v>3.9481999999999999</v>
      </c>
      <c r="W21" s="61">
        <f t="shared" si="9"/>
        <v>27</v>
      </c>
      <c r="X21" s="60">
        <f>VLOOKUP($A21,'Return Data'!$B$7:$R$2292,14,0)</f>
        <v>3.879</v>
      </c>
      <c r="Y21" s="61">
        <f t="shared" si="10"/>
        <v>27</v>
      </c>
      <c r="Z21" s="60">
        <f>VLOOKUP($A21,'Return Data'!$B$7:$R$2292,16,0)</f>
        <v>6.9794999999999998</v>
      </c>
      <c r="AA21" s="62">
        <f t="shared" si="11"/>
        <v>10</v>
      </c>
    </row>
    <row r="22" spans="1:27" x14ac:dyDescent="0.3">
      <c r="A22" s="58" t="s">
        <v>243</v>
      </c>
      <c r="B22" s="59">
        <f>VLOOKUP($A22,'Return Data'!$B$7:$R$2292,3,0)</f>
        <v>44942</v>
      </c>
      <c r="C22" s="60">
        <f>VLOOKUP($A22,'Return Data'!$B$7:$R$2292,4,0)</f>
        <v>3026.9528</v>
      </c>
      <c r="D22" s="60">
        <f>VLOOKUP($A22,'Return Data'!$B$7:$R$2292,5,0)</f>
        <v>5.5801999999999996</v>
      </c>
      <c r="E22" s="61">
        <f t="shared" si="0"/>
        <v>23</v>
      </c>
      <c r="F22" s="60">
        <f>VLOOKUP($A22,'Return Data'!$B$7:$R$2292,6,0)</f>
        <v>6.0205000000000002</v>
      </c>
      <c r="G22" s="61">
        <f t="shared" si="1"/>
        <v>23</v>
      </c>
      <c r="H22" s="60">
        <f>VLOOKUP($A22,'Return Data'!$B$7:$R$2292,7,0)</f>
        <v>5.6029999999999998</v>
      </c>
      <c r="I22" s="61">
        <f t="shared" si="2"/>
        <v>13</v>
      </c>
      <c r="J22" s="60">
        <f>VLOOKUP($A22,'Return Data'!$B$7:$R$2292,8,0)</f>
        <v>6.0067000000000004</v>
      </c>
      <c r="K22" s="61">
        <f t="shared" si="3"/>
        <v>14</v>
      </c>
      <c r="L22" s="60">
        <f>VLOOKUP($A22,'Return Data'!$B$7:$R$2292,9,0)</f>
        <v>6.6127000000000002</v>
      </c>
      <c r="M22" s="61">
        <f t="shared" si="4"/>
        <v>20</v>
      </c>
      <c r="N22" s="60">
        <f>VLOOKUP($A22,'Return Data'!$B$7:$R$2292,10,0)</f>
        <v>6.4610000000000003</v>
      </c>
      <c r="O22" s="61">
        <f t="shared" si="5"/>
        <v>8</v>
      </c>
      <c r="P22" s="60">
        <f>VLOOKUP($A22,'Return Data'!$B$7:$R$2292,11,0)</f>
        <v>5.8685999999999998</v>
      </c>
      <c r="Q22" s="61">
        <f t="shared" si="6"/>
        <v>11</v>
      </c>
      <c r="R22" s="60">
        <f>VLOOKUP($A22,'Return Data'!$B$7:$R$2292,12,0)</f>
        <v>5.3624999999999998</v>
      </c>
      <c r="S22" s="61">
        <f t="shared" si="7"/>
        <v>11</v>
      </c>
      <c r="T22" s="60">
        <f>VLOOKUP($A22,'Return Data'!$B$7:$R$2292,13,0)</f>
        <v>4.9537000000000004</v>
      </c>
      <c r="U22" s="61">
        <f t="shared" si="8"/>
        <v>11</v>
      </c>
      <c r="V22" s="60">
        <f>VLOOKUP($A22,'Return Data'!$B$7:$R$2292,17,0)</f>
        <v>4.1215999999999999</v>
      </c>
      <c r="W22" s="61">
        <f t="shared" si="9"/>
        <v>15</v>
      </c>
      <c r="X22" s="60">
        <f>VLOOKUP($A22,'Return Data'!$B$7:$R$2292,14,0)</f>
        <v>4.0720000000000001</v>
      </c>
      <c r="Y22" s="61">
        <f t="shared" si="10"/>
        <v>18</v>
      </c>
      <c r="Z22" s="60">
        <f>VLOOKUP($A22,'Return Data'!$B$7:$R$2292,16,0)</f>
        <v>7.0871000000000004</v>
      </c>
      <c r="AA22" s="62">
        <f t="shared" si="11"/>
        <v>6</v>
      </c>
    </row>
    <row r="23" spans="1:27" x14ac:dyDescent="0.3">
      <c r="A23" s="58" t="s">
        <v>244</v>
      </c>
      <c r="B23" s="59">
        <f>VLOOKUP($A23,'Return Data'!$B$7:$R$2292,3,0)</f>
        <v>44942</v>
      </c>
      <c r="C23" s="60">
        <f>VLOOKUP($A23,'Return Data'!$B$7:$R$2292,4,0)</f>
        <v>1156.5994000000001</v>
      </c>
      <c r="D23" s="60">
        <f>VLOOKUP($A23,'Return Data'!$B$7:$R$2292,5,0)</f>
        <v>6.1675000000000004</v>
      </c>
      <c r="E23" s="61">
        <f t="shared" si="0"/>
        <v>2</v>
      </c>
      <c r="F23" s="60">
        <f>VLOOKUP($A23,'Return Data'!$B$7:$R$2292,6,0)</f>
        <v>6.1452999999999998</v>
      </c>
      <c r="G23" s="61">
        <f t="shared" si="1"/>
        <v>6</v>
      </c>
      <c r="H23" s="60">
        <f>VLOOKUP($A23,'Return Data'!$B$7:$R$2292,7,0)</f>
        <v>5.1277999999999997</v>
      </c>
      <c r="I23" s="61">
        <f t="shared" si="2"/>
        <v>33</v>
      </c>
      <c r="J23" s="60">
        <f>VLOOKUP($A23,'Return Data'!$B$7:$R$2292,8,0)</f>
        <v>5.7999000000000001</v>
      </c>
      <c r="K23" s="61">
        <f t="shared" si="3"/>
        <v>29</v>
      </c>
      <c r="L23" s="60">
        <f>VLOOKUP($A23,'Return Data'!$B$7:$R$2292,9,0)</f>
        <v>6.5510999999999999</v>
      </c>
      <c r="M23" s="61">
        <f t="shared" si="4"/>
        <v>24</v>
      </c>
      <c r="N23" s="60">
        <f>VLOOKUP($A23,'Return Data'!$B$7:$R$2292,10,0)</f>
        <v>6.0719000000000003</v>
      </c>
      <c r="O23" s="61">
        <f t="shared" si="5"/>
        <v>32</v>
      </c>
      <c r="P23" s="60">
        <f>VLOOKUP($A23,'Return Data'!$B$7:$R$2292,11,0)</f>
        <v>5.6153000000000004</v>
      </c>
      <c r="Q23" s="61">
        <f t="shared" si="6"/>
        <v>28</v>
      </c>
      <c r="R23" s="60">
        <f>VLOOKUP($A23,'Return Data'!$B$7:$R$2292,12,0)</f>
        <v>5.1795</v>
      </c>
      <c r="S23" s="61">
        <f t="shared" si="7"/>
        <v>28</v>
      </c>
      <c r="T23" s="60">
        <f>VLOOKUP($A23,'Return Data'!$B$7:$R$2292,13,0)</f>
        <v>4.7678000000000003</v>
      </c>
      <c r="U23" s="61">
        <f t="shared" si="8"/>
        <v>28</v>
      </c>
      <c r="V23" s="60">
        <f>VLOOKUP($A23,'Return Data'!$B$7:$R$2292,17,0)</f>
        <v>3.8978000000000002</v>
      </c>
      <c r="W23" s="61">
        <f t="shared" si="9"/>
        <v>31</v>
      </c>
      <c r="X23" s="60"/>
      <c r="Y23" s="61"/>
      <c r="Z23" s="60">
        <f>VLOOKUP($A23,'Return Data'!$B$7:$R$2292,16,0)</f>
        <v>3.9704999999999999</v>
      </c>
      <c r="AA23" s="62">
        <f t="shared" si="11"/>
        <v>34</v>
      </c>
    </row>
    <row r="24" spans="1:27" x14ac:dyDescent="0.3">
      <c r="A24" s="58" t="s">
        <v>245</v>
      </c>
      <c r="B24" s="59">
        <f>VLOOKUP($A24,'Return Data'!$B$7:$R$2292,3,0)</f>
        <v>44942</v>
      </c>
      <c r="C24" s="60">
        <f>VLOOKUP($A24,'Return Data'!$B$7:$R$2292,4,0)</f>
        <v>60.206000000000003</v>
      </c>
      <c r="D24" s="60">
        <f>VLOOKUP($A24,'Return Data'!$B$7:$R$2292,5,0)</f>
        <v>5.6390000000000002</v>
      </c>
      <c r="E24" s="61">
        <f t="shared" si="0"/>
        <v>20</v>
      </c>
      <c r="F24" s="60">
        <f>VLOOKUP($A24,'Return Data'!$B$7:$R$2292,6,0)</f>
        <v>6.0453000000000001</v>
      </c>
      <c r="G24" s="61">
        <f t="shared" si="1"/>
        <v>21</v>
      </c>
      <c r="H24" s="60">
        <f>VLOOKUP($A24,'Return Data'!$B$7:$R$2292,7,0)</f>
        <v>5.5053999999999998</v>
      </c>
      <c r="I24" s="61">
        <f t="shared" si="2"/>
        <v>24</v>
      </c>
      <c r="J24" s="60">
        <f>VLOOKUP($A24,'Return Data'!$B$7:$R$2292,8,0)</f>
        <v>5.9244000000000003</v>
      </c>
      <c r="K24" s="61">
        <f t="shared" si="3"/>
        <v>25</v>
      </c>
      <c r="L24" s="60">
        <f>VLOOKUP($A24,'Return Data'!$B$7:$R$2292,9,0)</f>
        <v>6.5603999999999996</v>
      </c>
      <c r="M24" s="61">
        <f t="shared" si="4"/>
        <v>21</v>
      </c>
      <c r="N24" s="60">
        <f>VLOOKUP($A24,'Return Data'!$B$7:$R$2292,10,0)</f>
        <v>6.3414999999999999</v>
      </c>
      <c r="O24" s="61">
        <f t="shared" si="5"/>
        <v>25</v>
      </c>
      <c r="P24" s="60">
        <f>VLOOKUP($A24,'Return Data'!$B$7:$R$2292,11,0)</f>
        <v>5.8348000000000004</v>
      </c>
      <c r="Q24" s="61">
        <f t="shared" si="6"/>
        <v>17</v>
      </c>
      <c r="R24" s="60">
        <f>VLOOKUP($A24,'Return Data'!$B$7:$R$2292,12,0)</f>
        <v>5.3520000000000003</v>
      </c>
      <c r="S24" s="61">
        <f t="shared" si="7"/>
        <v>14</v>
      </c>
      <c r="T24" s="60">
        <f>VLOOKUP($A24,'Return Data'!$B$7:$R$2292,13,0)</f>
        <v>4.9417</v>
      </c>
      <c r="U24" s="61">
        <f t="shared" si="8"/>
        <v>16</v>
      </c>
      <c r="V24" s="60">
        <f>VLOOKUP($A24,'Return Data'!$B$7:$R$2292,17,0)</f>
        <v>4.1414</v>
      </c>
      <c r="W24" s="61">
        <f t="shared" si="9"/>
        <v>10</v>
      </c>
      <c r="X24" s="60">
        <f>VLOOKUP($A24,'Return Data'!$B$7:$R$2292,14,0)</f>
        <v>4.0515999999999996</v>
      </c>
      <c r="Y24" s="61">
        <f t="shared" ref="Y24:Y42" si="12">RANK(X24,X$8:X$42,0)</f>
        <v>20</v>
      </c>
      <c r="Z24" s="60">
        <f>VLOOKUP($A24,'Return Data'!$B$7:$R$2292,16,0)</f>
        <v>7.4263000000000003</v>
      </c>
      <c r="AA24" s="62">
        <f t="shared" si="11"/>
        <v>2</v>
      </c>
    </row>
    <row r="25" spans="1:27" x14ac:dyDescent="0.3">
      <c r="A25" s="58" t="s">
        <v>246</v>
      </c>
      <c r="B25" s="59">
        <f>VLOOKUP($A25,'Return Data'!$B$7:$R$2292,3,0)</f>
        <v>44942</v>
      </c>
      <c r="C25" s="60">
        <f>VLOOKUP($A25,'Return Data'!$B$7:$R$2292,4,0)</f>
        <v>4455.7686999999996</v>
      </c>
      <c r="D25" s="60">
        <f>VLOOKUP($A25,'Return Data'!$B$7:$R$2292,5,0)</f>
        <v>5.5343</v>
      </c>
      <c r="E25" s="61">
        <f t="shared" si="0"/>
        <v>27</v>
      </c>
      <c r="F25" s="60">
        <f>VLOOKUP($A25,'Return Data'!$B$7:$R$2292,6,0)</f>
        <v>5.9939999999999998</v>
      </c>
      <c r="G25" s="61">
        <f t="shared" si="1"/>
        <v>26</v>
      </c>
      <c r="H25" s="60">
        <f>VLOOKUP($A25,'Return Data'!$B$7:$R$2292,7,0)</f>
        <v>5.4880000000000004</v>
      </c>
      <c r="I25" s="61">
        <f t="shared" si="2"/>
        <v>25</v>
      </c>
      <c r="J25" s="60">
        <f>VLOOKUP($A25,'Return Data'!$B$7:$R$2292,8,0)</f>
        <v>5.8933</v>
      </c>
      <c r="K25" s="61">
        <f t="shared" si="3"/>
        <v>26</v>
      </c>
      <c r="L25" s="60">
        <f>VLOOKUP($A25,'Return Data'!$B$7:$R$2292,9,0)</f>
        <v>6.6189999999999998</v>
      </c>
      <c r="M25" s="61">
        <f t="shared" si="4"/>
        <v>19</v>
      </c>
      <c r="N25" s="60">
        <f>VLOOKUP($A25,'Return Data'!$B$7:$R$2292,10,0)</f>
        <v>6.4039000000000001</v>
      </c>
      <c r="O25" s="61">
        <f t="shared" si="5"/>
        <v>19</v>
      </c>
      <c r="P25" s="60">
        <f>VLOOKUP($A25,'Return Data'!$B$7:$R$2292,11,0)</f>
        <v>5.7689000000000004</v>
      </c>
      <c r="Q25" s="61">
        <f t="shared" si="6"/>
        <v>26</v>
      </c>
      <c r="R25" s="60">
        <f>VLOOKUP($A25,'Return Data'!$B$7:$R$2292,12,0)</f>
        <v>5.2527999999999997</v>
      </c>
      <c r="S25" s="61">
        <f t="shared" si="7"/>
        <v>25</v>
      </c>
      <c r="T25" s="60">
        <f>VLOOKUP($A25,'Return Data'!$B$7:$R$2292,13,0)</f>
        <v>4.8650000000000002</v>
      </c>
      <c r="U25" s="61">
        <f t="shared" si="8"/>
        <v>24</v>
      </c>
      <c r="V25" s="60">
        <f>VLOOKUP($A25,'Return Data'!$B$7:$R$2292,17,0)</f>
        <v>4.0688000000000004</v>
      </c>
      <c r="W25" s="61">
        <f t="shared" si="9"/>
        <v>25</v>
      </c>
      <c r="X25" s="60">
        <f>VLOOKUP($A25,'Return Data'!$B$7:$R$2292,14,0)</f>
        <v>4.0458999999999996</v>
      </c>
      <c r="Y25" s="61">
        <f t="shared" si="12"/>
        <v>23</v>
      </c>
      <c r="Z25" s="60">
        <f>VLOOKUP($A25,'Return Data'!$B$7:$R$2292,16,0)</f>
        <v>6.8486000000000002</v>
      </c>
      <c r="AA25" s="62">
        <f t="shared" si="11"/>
        <v>17</v>
      </c>
    </row>
    <row r="26" spans="1:27" x14ac:dyDescent="0.3">
      <c r="A26" s="58" t="s">
        <v>1879</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1834</v>
      </c>
      <c r="B27" s="59">
        <f>VLOOKUP($A27,'Return Data'!$B$7:$R$2292,3,0)</f>
        <v>44942</v>
      </c>
      <c r="C27" s="60">
        <f>VLOOKUP($A27,'Return Data'!$B$7:$R$2292,4,0)</f>
        <v>3984.3045000000002</v>
      </c>
      <c r="D27" s="60">
        <f>VLOOKUP($A27,'Return Data'!$B$7:$R$2292,5,0)</f>
        <v>5.5679999999999996</v>
      </c>
      <c r="E27" s="61">
        <f t="shared" si="0"/>
        <v>24</v>
      </c>
      <c r="F27" s="60">
        <f>VLOOKUP($A27,'Return Data'!$B$7:$R$2292,6,0)</f>
        <v>6.1093999999999999</v>
      </c>
      <c r="G27" s="61">
        <f t="shared" si="1"/>
        <v>13</v>
      </c>
      <c r="H27" s="60">
        <f>VLOOKUP($A27,'Return Data'!$B$7:$R$2292,7,0)</f>
        <v>5.6101999999999999</v>
      </c>
      <c r="I27" s="61">
        <f t="shared" si="2"/>
        <v>12</v>
      </c>
      <c r="J27" s="60">
        <f>VLOOKUP($A27,'Return Data'!$B$7:$R$2292,8,0)</f>
        <v>6.0438000000000001</v>
      </c>
      <c r="K27" s="61">
        <f t="shared" si="3"/>
        <v>8</v>
      </c>
      <c r="L27" s="60">
        <f>VLOOKUP($A27,'Return Data'!$B$7:$R$2292,9,0)</f>
        <v>6.6344000000000003</v>
      </c>
      <c r="M27" s="61">
        <f t="shared" si="4"/>
        <v>17</v>
      </c>
      <c r="N27" s="60">
        <f>VLOOKUP($A27,'Return Data'!$B$7:$R$2292,10,0)</f>
        <v>6.3845999999999998</v>
      </c>
      <c r="O27" s="61">
        <f t="shared" si="5"/>
        <v>21</v>
      </c>
      <c r="P27" s="60">
        <f>VLOOKUP($A27,'Return Data'!$B$7:$R$2292,11,0)</f>
        <v>5.7889999999999997</v>
      </c>
      <c r="Q27" s="61">
        <f t="shared" si="6"/>
        <v>24</v>
      </c>
      <c r="R27" s="60">
        <f>VLOOKUP($A27,'Return Data'!$B$7:$R$2292,12,0)</f>
        <v>5.2774000000000001</v>
      </c>
      <c r="S27" s="61">
        <f t="shared" si="7"/>
        <v>22</v>
      </c>
      <c r="T27" s="60">
        <f>VLOOKUP($A27,'Return Data'!$B$7:$R$2292,13,0)</f>
        <v>4.8674999999999997</v>
      </c>
      <c r="U27" s="61">
        <f t="shared" si="8"/>
        <v>23</v>
      </c>
      <c r="V27" s="60">
        <f>VLOOKUP($A27,'Return Data'!$B$7:$R$2292,17,0)</f>
        <v>4.0742000000000003</v>
      </c>
      <c r="W27" s="61">
        <f t="shared" si="9"/>
        <v>24</v>
      </c>
      <c r="X27" s="60">
        <f>VLOOKUP($A27,'Return Data'!$B$7:$R$2292,14,0)</f>
        <v>4.1026999999999996</v>
      </c>
      <c r="Y27" s="61">
        <f t="shared" si="12"/>
        <v>12</v>
      </c>
      <c r="Z27" s="60">
        <f>VLOOKUP($A27,'Return Data'!$B$7:$R$2292,16,0)</f>
        <v>6.8513000000000002</v>
      </c>
      <c r="AA27" s="62">
        <f t="shared" si="11"/>
        <v>16</v>
      </c>
    </row>
    <row r="28" spans="1:27" x14ac:dyDescent="0.3">
      <c r="A28" s="58" t="s">
        <v>433</v>
      </c>
      <c r="B28" s="59">
        <f>VLOOKUP($A28,'Return Data'!$B$7:$R$2292,3,0)</f>
        <v>44942</v>
      </c>
      <c r="C28" s="60">
        <f>VLOOKUP($A28,'Return Data'!$B$7:$R$2292,4,0)</f>
        <v>1432.8101999999999</v>
      </c>
      <c r="D28" s="60">
        <f>VLOOKUP($A28,'Return Data'!$B$7:$R$2292,5,0)</f>
        <v>5.9926000000000004</v>
      </c>
      <c r="E28" s="61">
        <f t="shared" si="0"/>
        <v>3</v>
      </c>
      <c r="F28" s="60">
        <f>VLOOKUP($A28,'Return Data'!$B$7:$R$2292,6,0)</f>
        <v>6.2138</v>
      </c>
      <c r="G28" s="61">
        <f t="shared" si="1"/>
        <v>1</v>
      </c>
      <c r="H28" s="60">
        <f>VLOOKUP($A28,'Return Data'!$B$7:$R$2292,7,0)</f>
        <v>5.6449999999999996</v>
      </c>
      <c r="I28" s="61">
        <f t="shared" si="2"/>
        <v>9</v>
      </c>
      <c r="J28" s="60">
        <f>VLOOKUP($A28,'Return Data'!$B$7:$R$2292,8,0)</f>
        <v>6.0693999999999999</v>
      </c>
      <c r="K28" s="61">
        <f t="shared" si="3"/>
        <v>7</v>
      </c>
      <c r="L28" s="60">
        <f>VLOOKUP($A28,'Return Data'!$B$7:$R$2292,9,0)</f>
        <v>6.6626000000000003</v>
      </c>
      <c r="M28" s="61">
        <f t="shared" si="4"/>
        <v>14</v>
      </c>
      <c r="N28" s="60">
        <f>VLOOKUP($A28,'Return Data'!$B$7:$R$2292,10,0)</f>
        <v>6.4737</v>
      </c>
      <c r="O28" s="61">
        <f t="shared" si="5"/>
        <v>7</v>
      </c>
      <c r="P28" s="60">
        <f>VLOOKUP($A28,'Return Data'!$B$7:$R$2292,11,0)</f>
        <v>5.9119000000000002</v>
      </c>
      <c r="Q28" s="61">
        <f t="shared" si="6"/>
        <v>5</v>
      </c>
      <c r="R28" s="60">
        <f>VLOOKUP($A28,'Return Data'!$B$7:$R$2292,12,0)</f>
        <v>5.4184000000000001</v>
      </c>
      <c r="S28" s="61">
        <f t="shared" si="7"/>
        <v>4</v>
      </c>
      <c r="T28" s="60">
        <f>VLOOKUP($A28,'Return Data'!$B$7:$R$2292,13,0)</f>
        <v>4.9945000000000004</v>
      </c>
      <c r="U28" s="61">
        <f t="shared" si="8"/>
        <v>7</v>
      </c>
      <c r="V28" s="60">
        <f>VLOOKUP($A28,'Return Data'!$B$7:$R$2292,17,0)</f>
        <v>4.1688999999999998</v>
      </c>
      <c r="W28" s="61">
        <f t="shared" si="9"/>
        <v>6</v>
      </c>
      <c r="X28" s="60">
        <f>VLOOKUP($A28,'Return Data'!$B$7:$R$2292,14,0)</f>
        <v>4.1661999999999999</v>
      </c>
      <c r="Y28" s="61">
        <f t="shared" si="12"/>
        <v>3</v>
      </c>
      <c r="Z28" s="60">
        <f>VLOOKUP($A28,'Return Data'!$B$7:$R$2292,16,0)</f>
        <v>5.6506999999999996</v>
      </c>
      <c r="AA28" s="62">
        <f t="shared" si="11"/>
        <v>29</v>
      </c>
    </row>
    <row r="29" spans="1:27" x14ac:dyDescent="0.3">
      <c r="A29" s="58" t="s">
        <v>250</v>
      </c>
      <c r="B29" s="59">
        <f>VLOOKUP($A29,'Return Data'!$B$7:$R$2292,3,0)</f>
        <v>44942</v>
      </c>
      <c r="C29" s="60">
        <f>VLOOKUP($A29,'Return Data'!$B$7:$R$2292,4,0)</f>
        <v>2309.7309</v>
      </c>
      <c r="D29" s="60">
        <f>VLOOKUP($A29,'Return Data'!$B$7:$R$2292,5,0)</f>
        <v>5.3072999999999997</v>
      </c>
      <c r="E29" s="61">
        <f t="shared" si="0"/>
        <v>30</v>
      </c>
      <c r="F29" s="60">
        <f>VLOOKUP($A29,'Return Data'!$B$7:$R$2292,6,0)</f>
        <v>5.9420999999999999</v>
      </c>
      <c r="G29" s="61">
        <f t="shared" si="1"/>
        <v>27</v>
      </c>
      <c r="H29" s="60">
        <f>VLOOKUP($A29,'Return Data'!$B$7:$R$2292,7,0)</f>
        <v>5.5949999999999998</v>
      </c>
      <c r="I29" s="61">
        <f t="shared" si="2"/>
        <v>14</v>
      </c>
      <c r="J29" s="60">
        <f>VLOOKUP($A29,'Return Data'!$B$7:$R$2292,8,0)</f>
        <v>6.0335000000000001</v>
      </c>
      <c r="K29" s="61">
        <f t="shared" si="3"/>
        <v>10</v>
      </c>
      <c r="L29" s="60">
        <f>VLOOKUP($A29,'Return Data'!$B$7:$R$2292,9,0)</f>
        <v>6.6658999999999997</v>
      </c>
      <c r="M29" s="61">
        <f t="shared" si="4"/>
        <v>13</v>
      </c>
      <c r="N29" s="60">
        <f>VLOOKUP($A29,'Return Data'!$B$7:$R$2292,10,0)</f>
        <v>6.4512</v>
      </c>
      <c r="O29" s="61">
        <f t="shared" si="5"/>
        <v>9</v>
      </c>
      <c r="P29" s="60">
        <f>VLOOKUP($A29,'Return Data'!$B$7:$R$2292,11,0)</f>
        <v>5.8552999999999997</v>
      </c>
      <c r="Q29" s="61">
        <f t="shared" si="6"/>
        <v>13</v>
      </c>
      <c r="R29" s="60">
        <f>VLOOKUP($A29,'Return Data'!$B$7:$R$2292,12,0)</f>
        <v>5.3624000000000001</v>
      </c>
      <c r="S29" s="61">
        <f t="shared" si="7"/>
        <v>12</v>
      </c>
      <c r="T29" s="60">
        <f>VLOOKUP($A29,'Return Data'!$B$7:$R$2292,13,0)</f>
        <v>4.9617000000000004</v>
      </c>
      <c r="U29" s="61">
        <f t="shared" si="8"/>
        <v>9</v>
      </c>
      <c r="V29" s="60">
        <f>VLOOKUP($A29,'Return Data'!$B$7:$R$2292,17,0)</f>
        <v>4.1466000000000003</v>
      </c>
      <c r="W29" s="61">
        <f t="shared" si="9"/>
        <v>8</v>
      </c>
      <c r="X29" s="60">
        <f>VLOOKUP($A29,'Return Data'!$B$7:$R$2292,14,0)</f>
        <v>4.1219000000000001</v>
      </c>
      <c r="Y29" s="61">
        <f t="shared" si="12"/>
        <v>8</v>
      </c>
      <c r="Z29" s="60">
        <f>VLOOKUP($A29,'Return Data'!$B$7:$R$2292,16,0)</f>
        <v>6.1532</v>
      </c>
      <c r="AA29" s="62">
        <f t="shared" si="11"/>
        <v>26</v>
      </c>
    </row>
    <row r="30" spans="1:27" x14ac:dyDescent="0.3">
      <c r="A30" s="58" t="s">
        <v>251</v>
      </c>
      <c r="B30" s="59">
        <f>VLOOKUP($A30,'Return Data'!$B$7:$R$2292,3,0)</f>
        <v>44942</v>
      </c>
      <c r="C30" s="60">
        <f>VLOOKUP($A30,'Return Data'!$B$7:$R$2292,4,0)</f>
        <v>11.772</v>
      </c>
      <c r="D30" s="60">
        <f>VLOOKUP($A30,'Return Data'!$B$7:$R$2292,5,0)</f>
        <v>4.9615999999999998</v>
      </c>
      <c r="E30" s="61">
        <f t="shared" si="0"/>
        <v>33</v>
      </c>
      <c r="F30" s="60">
        <f>VLOOKUP($A30,'Return Data'!$B$7:$R$2292,6,0)</f>
        <v>5.5835999999999997</v>
      </c>
      <c r="G30" s="61">
        <f t="shared" si="1"/>
        <v>34</v>
      </c>
      <c r="H30" s="60">
        <f>VLOOKUP($A30,'Return Data'!$B$7:$R$2292,7,0)</f>
        <v>5.0987999999999998</v>
      </c>
      <c r="I30" s="61">
        <f t="shared" si="2"/>
        <v>34</v>
      </c>
      <c r="J30" s="60">
        <f>VLOOKUP($A30,'Return Data'!$B$7:$R$2292,8,0)</f>
        <v>5.5263</v>
      </c>
      <c r="K30" s="61">
        <f t="shared" si="3"/>
        <v>34</v>
      </c>
      <c r="L30" s="60">
        <f>VLOOKUP($A30,'Return Data'!$B$7:$R$2292,9,0)</f>
        <v>6.0823999999999998</v>
      </c>
      <c r="M30" s="61">
        <f t="shared" si="4"/>
        <v>34</v>
      </c>
      <c r="N30" s="60">
        <f>VLOOKUP($A30,'Return Data'!$B$7:$R$2292,10,0)</f>
        <v>6.0110999999999999</v>
      </c>
      <c r="O30" s="61">
        <f t="shared" si="5"/>
        <v>34</v>
      </c>
      <c r="P30" s="60">
        <f>VLOOKUP($A30,'Return Data'!$B$7:$R$2292,11,0)</f>
        <v>5.3784999999999998</v>
      </c>
      <c r="Q30" s="61">
        <f t="shared" si="6"/>
        <v>33</v>
      </c>
      <c r="R30" s="60">
        <f>VLOOKUP($A30,'Return Data'!$B$7:$R$2292,12,0)</f>
        <v>4.9223999999999997</v>
      </c>
      <c r="S30" s="61">
        <f t="shared" si="7"/>
        <v>33</v>
      </c>
      <c r="T30" s="60">
        <f>VLOOKUP($A30,'Return Data'!$B$7:$R$2292,13,0)</f>
        <v>4.5499000000000001</v>
      </c>
      <c r="U30" s="61">
        <f t="shared" si="8"/>
        <v>33</v>
      </c>
      <c r="V30" s="60">
        <f>VLOOKUP($A30,'Return Data'!$B$7:$R$2292,17,0)</f>
        <v>3.7604000000000002</v>
      </c>
      <c r="W30" s="61">
        <f t="shared" si="9"/>
        <v>33</v>
      </c>
      <c r="X30" s="60">
        <f>VLOOKUP($A30,'Return Data'!$B$7:$R$2292,14,0)</f>
        <v>3.5929000000000002</v>
      </c>
      <c r="Y30" s="61">
        <f t="shared" si="12"/>
        <v>32</v>
      </c>
      <c r="Z30" s="60">
        <f>VLOOKUP($A30,'Return Data'!$B$7:$R$2292,16,0)</f>
        <v>4.0800999999999998</v>
      </c>
      <c r="AA30" s="62">
        <f t="shared" si="11"/>
        <v>33</v>
      </c>
    </row>
    <row r="31" spans="1:27" x14ac:dyDescent="0.3">
      <c r="A31" s="58" t="s">
        <v>1823</v>
      </c>
      <c r="B31" s="59">
        <f>VLOOKUP($A31,'Return Data'!$B$7:$R$2292,3,0)</f>
        <v>44942</v>
      </c>
      <c r="C31" s="60">
        <f>VLOOKUP($A31,'Return Data'!$B$7:$R$2292,4,0)</f>
        <v>24.146799999999999</v>
      </c>
      <c r="D31" s="60">
        <f>VLOOKUP($A31,'Return Data'!$B$7:$R$2292,5,0)</f>
        <v>6.1985999999999999</v>
      </c>
      <c r="E31" s="61">
        <f t="shared" si="0"/>
        <v>1</v>
      </c>
      <c r="F31" s="60">
        <f>VLOOKUP($A31,'Return Data'!$B$7:$R$2292,6,0)</f>
        <v>6.2007000000000003</v>
      </c>
      <c r="G31" s="61">
        <f t="shared" si="1"/>
        <v>2</v>
      </c>
      <c r="H31" s="60">
        <f>VLOOKUP($A31,'Return Data'!$B$7:$R$2292,7,0)</f>
        <v>5.8586</v>
      </c>
      <c r="I31" s="61">
        <f t="shared" si="2"/>
        <v>1</v>
      </c>
      <c r="J31" s="60">
        <f>VLOOKUP($A31,'Return Data'!$B$7:$R$2292,8,0)</f>
        <v>5.9519000000000002</v>
      </c>
      <c r="K31" s="61">
        <f t="shared" si="3"/>
        <v>20</v>
      </c>
      <c r="L31" s="60">
        <f>VLOOKUP($A31,'Return Data'!$B$7:$R$2292,9,0)</f>
        <v>6.4520999999999997</v>
      </c>
      <c r="M31" s="61">
        <f t="shared" si="4"/>
        <v>29</v>
      </c>
      <c r="N31" s="60">
        <f>VLOOKUP($A31,'Return Data'!$B$7:$R$2292,10,0)</f>
        <v>6.3028000000000004</v>
      </c>
      <c r="O31" s="61">
        <f t="shared" si="5"/>
        <v>26</v>
      </c>
      <c r="P31" s="60">
        <f>VLOOKUP($A31,'Return Data'!$B$7:$R$2292,11,0)</f>
        <v>5.8456000000000001</v>
      </c>
      <c r="Q31" s="61">
        <f t="shared" si="6"/>
        <v>14</v>
      </c>
      <c r="R31" s="60">
        <f>VLOOKUP($A31,'Return Data'!$B$7:$R$2292,12,0)</f>
        <v>5.4096000000000002</v>
      </c>
      <c r="S31" s="61">
        <f t="shared" si="7"/>
        <v>6</v>
      </c>
      <c r="T31" s="60">
        <f>VLOOKUP($A31,'Return Data'!$B$7:$R$2292,13,0)</f>
        <v>5.1852999999999998</v>
      </c>
      <c r="U31" s="61">
        <f t="shared" si="8"/>
        <v>1</v>
      </c>
      <c r="V31" s="60">
        <f>VLOOKUP($A31,'Return Data'!$B$7:$R$2292,17,0)</f>
        <v>4.3125</v>
      </c>
      <c r="W31" s="61">
        <f t="shared" si="9"/>
        <v>2</v>
      </c>
      <c r="X31" s="60">
        <f>VLOOKUP($A31,'Return Data'!$B$7:$R$2292,14,0)</f>
        <v>4.0641999999999996</v>
      </c>
      <c r="Y31" s="61">
        <f t="shared" si="12"/>
        <v>19</v>
      </c>
      <c r="Z31" s="60">
        <f>VLOOKUP($A31,'Return Data'!$B$7:$R$2292,16,0)</f>
        <v>7.0641999999999996</v>
      </c>
      <c r="AA31" s="62">
        <f t="shared" si="11"/>
        <v>7</v>
      </c>
    </row>
    <row r="32" spans="1:27" x14ac:dyDescent="0.3">
      <c r="A32" s="58" t="s">
        <v>252</v>
      </c>
      <c r="B32" s="59">
        <f>VLOOKUP($A32,'Return Data'!$B$7:$R$2292,3,0)</f>
        <v>44942</v>
      </c>
      <c r="C32" s="60">
        <f>VLOOKUP($A32,'Return Data'!$B$7:$R$2292,4,0)</f>
        <v>5378.5712000000003</v>
      </c>
      <c r="D32" s="60">
        <f>VLOOKUP($A32,'Return Data'!$B$7:$R$2292,5,0)</f>
        <v>5.5526</v>
      </c>
      <c r="E32" s="61">
        <f t="shared" si="0"/>
        <v>25</v>
      </c>
      <c r="F32" s="60">
        <f>VLOOKUP($A32,'Return Data'!$B$7:$R$2292,6,0)</f>
        <v>5.9264999999999999</v>
      </c>
      <c r="G32" s="61">
        <f t="shared" si="1"/>
        <v>28</v>
      </c>
      <c r="H32" s="60">
        <f>VLOOKUP($A32,'Return Data'!$B$7:$R$2292,7,0)</f>
        <v>5.4816000000000003</v>
      </c>
      <c r="I32" s="61">
        <f t="shared" si="2"/>
        <v>26</v>
      </c>
      <c r="J32" s="60">
        <f>VLOOKUP($A32,'Return Data'!$B$7:$R$2292,8,0)</f>
        <v>5.9287999999999998</v>
      </c>
      <c r="K32" s="61">
        <f t="shared" si="3"/>
        <v>24</v>
      </c>
      <c r="L32" s="60">
        <f>VLOOKUP($A32,'Return Data'!$B$7:$R$2292,9,0)</f>
        <v>6.6467000000000001</v>
      </c>
      <c r="M32" s="61">
        <f t="shared" si="4"/>
        <v>16</v>
      </c>
      <c r="N32" s="60">
        <f>VLOOKUP($A32,'Return Data'!$B$7:$R$2292,10,0)</f>
        <v>6.4237000000000002</v>
      </c>
      <c r="O32" s="61">
        <f t="shared" si="5"/>
        <v>17</v>
      </c>
      <c r="P32" s="60">
        <f>VLOOKUP($A32,'Return Data'!$B$7:$R$2292,11,0)</f>
        <v>5.8221999999999996</v>
      </c>
      <c r="Q32" s="61">
        <f t="shared" si="6"/>
        <v>18</v>
      </c>
      <c r="R32" s="60">
        <f>VLOOKUP($A32,'Return Data'!$B$7:$R$2292,12,0)</f>
        <v>5.2916999999999996</v>
      </c>
      <c r="S32" s="61">
        <f t="shared" si="7"/>
        <v>20</v>
      </c>
      <c r="T32" s="60">
        <f>VLOOKUP($A32,'Return Data'!$B$7:$R$2292,13,0)</f>
        <v>4.8955000000000002</v>
      </c>
      <c r="U32" s="61">
        <f t="shared" si="8"/>
        <v>19</v>
      </c>
      <c r="V32" s="60">
        <f>VLOOKUP($A32,'Return Data'!$B$7:$R$2292,17,0)</f>
        <v>4.0834000000000001</v>
      </c>
      <c r="W32" s="61">
        <f t="shared" si="9"/>
        <v>20</v>
      </c>
      <c r="X32" s="60">
        <f>VLOOKUP($A32,'Return Data'!$B$7:$R$2292,14,0)</f>
        <v>4.0984999999999996</v>
      </c>
      <c r="Y32" s="61">
        <f t="shared" si="12"/>
        <v>15</v>
      </c>
      <c r="Z32" s="60">
        <f>VLOOKUP($A32,'Return Data'!$B$7:$R$2292,16,0)</f>
        <v>6.8319999999999999</v>
      </c>
      <c r="AA32" s="62">
        <f t="shared" si="11"/>
        <v>18</v>
      </c>
    </row>
    <row r="33" spans="1:27" x14ac:dyDescent="0.3">
      <c r="A33" s="58" t="s">
        <v>253</v>
      </c>
      <c r="B33" s="59">
        <f>VLOOKUP($A33,'Return Data'!$B$7:$R$2292,3,0)</f>
        <v>44942</v>
      </c>
      <c r="C33" s="60">
        <f>VLOOKUP($A33,'Return Data'!$B$7:$R$2292,4,0)</f>
        <v>1233.3638000000001</v>
      </c>
      <c r="D33" s="60">
        <f>VLOOKUP($A33,'Return Data'!$B$7:$R$2292,5,0)</f>
        <v>5.1501000000000001</v>
      </c>
      <c r="E33" s="61">
        <f t="shared" si="0"/>
        <v>32</v>
      </c>
      <c r="F33" s="60">
        <f>VLOOKUP($A33,'Return Data'!$B$7:$R$2292,6,0)</f>
        <v>5.6925999999999997</v>
      </c>
      <c r="G33" s="61">
        <f t="shared" si="1"/>
        <v>33</v>
      </c>
      <c r="H33" s="60">
        <f>VLOOKUP($A33,'Return Data'!$B$7:$R$2292,7,0)</f>
        <v>5.5429000000000004</v>
      </c>
      <c r="I33" s="61">
        <f t="shared" si="2"/>
        <v>18</v>
      </c>
      <c r="J33" s="60">
        <f>VLOOKUP($A33,'Return Data'!$B$7:$R$2292,8,0)</f>
        <v>5.8201000000000001</v>
      </c>
      <c r="K33" s="61">
        <f t="shared" si="3"/>
        <v>28</v>
      </c>
      <c r="L33" s="60">
        <f>VLOOKUP($A33,'Return Data'!$B$7:$R$2292,9,0)</f>
        <v>6.1546000000000003</v>
      </c>
      <c r="M33" s="61">
        <f t="shared" si="4"/>
        <v>33</v>
      </c>
      <c r="N33" s="60">
        <f>VLOOKUP($A33,'Return Data'!$B$7:$R$2292,10,0)</f>
        <v>6.048</v>
      </c>
      <c r="O33" s="61">
        <f t="shared" si="5"/>
        <v>33</v>
      </c>
      <c r="P33" s="60">
        <f>VLOOKUP($A33,'Return Data'!$B$7:$R$2292,11,0)</f>
        <v>5.5256999999999996</v>
      </c>
      <c r="Q33" s="61">
        <f t="shared" si="6"/>
        <v>32</v>
      </c>
      <c r="R33" s="60">
        <f>VLOOKUP($A33,'Return Data'!$B$7:$R$2292,12,0)</f>
        <v>5.0179999999999998</v>
      </c>
      <c r="S33" s="61">
        <f t="shared" si="7"/>
        <v>32</v>
      </c>
      <c r="T33" s="60">
        <f>VLOOKUP($A33,'Return Data'!$B$7:$R$2292,13,0)</f>
        <v>4.6478000000000002</v>
      </c>
      <c r="U33" s="61">
        <f t="shared" si="8"/>
        <v>31</v>
      </c>
      <c r="V33" s="60">
        <f>VLOOKUP($A33,'Return Data'!$B$7:$R$2292,17,0)</f>
        <v>3.9016999999999999</v>
      </c>
      <c r="W33" s="61">
        <f t="shared" si="9"/>
        <v>30</v>
      </c>
      <c r="X33" s="60">
        <f>VLOOKUP($A33,'Return Data'!$B$7:$R$2292,14,0)</f>
        <v>3.7747999999999999</v>
      </c>
      <c r="Y33" s="61">
        <f t="shared" si="12"/>
        <v>28</v>
      </c>
      <c r="Z33" s="60">
        <f>VLOOKUP($A33,'Return Data'!$B$7:$R$2292,16,0)</f>
        <v>4.5759999999999996</v>
      </c>
      <c r="AA33" s="62">
        <f t="shared" si="11"/>
        <v>31</v>
      </c>
    </row>
    <row r="34" spans="1:27" x14ac:dyDescent="0.3">
      <c r="A34" s="58" t="s">
        <v>1889</v>
      </c>
      <c r="B34" s="59">
        <f>VLOOKUP($A34,'Return Data'!$B$7:$R$2292,3,0)</f>
        <v>44942</v>
      </c>
      <c r="C34" s="60">
        <f>VLOOKUP($A34,'Return Data'!$B$7:$R$2292,4,0)</f>
        <v>286.79300000000001</v>
      </c>
      <c r="D34" s="60">
        <f>VLOOKUP($A34,'Return Data'!$B$7:$R$2292,5,0)</f>
        <v>5.8170999999999999</v>
      </c>
      <c r="E34" s="61">
        <f t="shared" si="0"/>
        <v>8</v>
      </c>
      <c r="F34" s="60">
        <f>VLOOKUP($A34,'Return Data'!$B$7:$R$2292,6,0)</f>
        <v>6.1289999999999996</v>
      </c>
      <c r="G34" s="61">
        <f t="shared" si="1"/>
        <v>8</v>
      </c>
      <c r="H34" s="60">
        <f>VLOOKUP($A34,'Return Data'!$B$7:$R$2292,7,0)</f>
        <v>5.5621</v>
      </c>
      <c r="I34" s="61">
        <f t="shared" si="2"/>
        <v>15</v>
      </c>
      <c r="J34" s="60">
        <f>VLOOKUP($A34,'Return Data'!$B$7:$R$2292,8,0)</f>
        <v>6.242</v>
      </c>
      <c r="K34" s="61">
        <f t="shared" si="3"/>
        <v>1</v>
      </c>
      <c r="L34" s="60">
        <f>VLOOKUP($A34,'Return Data'!$B$7:$R$2292,9,0)</f>
        <v>6.8676000000000004</v>
      </c>
      <c r="M34" s="61">
        <f t="shared" si="4"/>
        <v>1</v>
      </c>
      <c r="N34" s="60">
        <f>VLOOKUP($A34,'Return Data'!$B$7:$R$2292,10,0)</f>
        <v>6.4421999999999997</v>
      </c>
      <c r="O34" s="61">
        <f t="shared" si="5"/>
        <v>13</v>
      </c>
      <c r="P34" s="60">
        <f>VLOOKUP($A34,'Return Data'!$B$7:$R$2292,11,0)</f>
        <v>5.8604000000000003</v>
      </c>
      <c r="Q34" s="61">
        <f t="shared" si="6"/>
        <v>12</v>
      </c>
      <c r="R34" s="60">
        <f>VLOOKUP($A34,'Return Data'!$B$7:$R$2292,12,0)</f>
        <v>5.3483999999999998</v>
      </c>
      <c r="S34" s="61">
        <f t="shared" si="7"/>
        <v>15</v>
      </c>
      <c r="T34" s="60">
        <f>VLOOKUP($A34,'Return Data'!$B$7:$R$2292,13,0)</f>
        <v>4.9457000000000004</v>
      </c>
      <c r="U34" s="61">
        <f t="shared" si="8"/>
        <v>14</v>
      </c>
      <c r="V34" s="60">
        <f>VLOOKUP($A34,'Return Data'!$B$7:$R$2292,17,0)</f>
        <v>4.1238999999999999</v>
      </c>
      <c r="W34" s="61">
        <f t="shared" si="9"/>
        <v>14</v>
      </c>
      <c r="X34" s="60">
        <f>VLOOKUP($A34,'Return Data'!$B$7:$R$2292,14,0)</f>
        <v>4.1025</v>
      </c>
      <c r="Y34" s="61">
        <f t="shared" si="12"/>
        <v>13</v>
      </c>
      <c r="Z34" s="60">
        <f>VLOOKUP($A34,'Return Data'!$B$7:$R$2292,16,0)</f>
        <v>7.0914000000000001</v>
      </c>
      <c r="AA34" s="62">
        <f t="shared" si="11"/>
        <v>5</v>
      </c>
    </row>
    <row r="35" spans="1:27" x14ac:dyDescent="0.3">
      <c r="A35" s="58" t="s">
        <v>256</v>
      </c>
      <c r="B35" s="59">
        <f>VLOOKUP($A35,'Return Data'!$B$7:$R$2292,3,0)</f>
        <v>44942</v>
      </c>
      <c r="C35" s="60">
        <f>VLOOKUP($A35,'Return Data'!$B$7:$R$2292,4,0)</f>
        <v>35.061900000000001</v>
      </c>
      <c r="D35" s="60">
        <f>VLOOKUP($A35,'Return Data'!$B$7:$R$2292,5,0)</f>
        <v>4.8933999999999997</v>
      </c>
      <c r="E35" s="61">
        <f t="shared" si="0"/>
        <v>34</v>
      </c>
      <c r="F35" s="60">
        <f>VLOOKUP($A35,'Return Data'!$B$7:$R$2292,6,0)</f>
        <v>5.7282999999999999</v>
      </c>
      <c r="G35" s="61">
        <f t="shared" si="1"/>
        <v>31</v>
      </c>
      <c r="H35" s="60">
        <f>VLOOKUP($A35,'Return Data'!$B$7:$R$2292,7,0)</f>
        <v>5.3742000000000001</v>
      </c>
      <c r="I35" s="61">
        <f t="shared" si="2"/>
        <v>29</v>
      </c>
      <c r="J35" s="60">
        <f>VLOOKUP($A35,'Return Data'!$B$7:$R$2292,8,0)</f>
        <v>5.7083000000000004</v>
      </c>
      <c r="K35" s="61">
        <f t="shared" si="3"/>
        <v>33</v>
      </c>
      <c r="L35" s="60">
        <f>VLOOKUP($A35,'Return Data'!$B$7:$R$2292,9,0)</f>
        <v>6.3032000000000004</v>
      </c>
      <c r="M35" s="61">
        <f t="shared" si="4"/>
        <v>31</v>
      </c>
      <c r="N35" s="60">
        <f>VLOOKUP($A35,'Return Data'!$B$7:$R$2292,10,0)</f>
        <v>6.1242000000000001</v>
      </c>
      <c r="O35" s="61">
        <f t="shared" si="5"/>
        <v>31</v>
      </c>
      <c r="P35" s="60">
        <f>VLOOKUP($A35,'Return Data'!$B$7:$R$2292,11,0)</f>
        <v>5.5843999999999996</v>
      </c>
      <c r="Q35" s="61">
        <f t="shared" si="6"/>
        <v>31</v>
      </c>
      <c r="R35" s="60">
        <f>VLOOKUP($A35,'Return Data'!$B$7:$R$2292,12,0)</f>
        <v>5.1096000000000004</v>
      </c>
      <c r="S35" s="61">
        <f t="shared" si="7"/>
        <v>29</v>
      </c>
      <c r="T35" s="60">
        <f>VLOOKUP($A35,'Return Data'!$B$7:$R$2292,13,0)</f>
        <v>4.8474000000000004</v>
      </c>
      <c r="U35" s="61">
        <f t="shared" si="8"/>
        <v>26</v>
      </c>
      <c r="V35" s="60">
        <f>VLOOKUP($A35,'Return Data'!$B$7:$R$2292,17,0)</f>
        <v>4.3945999999999996</v>
      </c>
      <c r="W35" s="61">
        <f t="shared" si="9"/>
        <v>1</v>
      </c>
      <c r="X35" s="60">
        <f>VLOOKUP($A35,'Return Data'!$B$7:$R$2292,14,0)</f>
        <v>4.5547000000000004</v>
      </c>
      <c r="Y35" s="61">
        <f t="shared" si="12"/>
        <v>1</v>
      </c>
      <c r="Z35" s="60">
        <f>VLOOKUP($A35,'Return Data'!$B$7:$R$2292,16,0)</f>
        <v>7.5167000000000002</v>
      </c>
      <c r="AA35" s="62">
        <f t="shared" si="11"/>
        <v>1</v>
      </c>
    </row>
    <row r="36" spans="1:27" x14ac:dyDescent="0.3">
      <c r="A36" s="58" t="s">
        <v>257</v>
      </c>
      <c r="B36" s="59">
        <f>VLOOKUP($A36,'Return Data'!$B$7:$R$2292,3,0)</f>
        <v>44942</v>
      </c>
      <c r="C36" s="60">
        <f>VLOOKUP($A36,'Return Data'!$B$7:$R$2292,4,0)</f>
        <v>29.7393</v>
      </c>
      <c r="D36" s="60">
        <f>VLOOKUP($A36,'Return Data'!$B$7:$R$2292,5,0)</f>
        <v>5.4010999999999996</v>
      </c>
      <c r="E36" s="61">
        <f t="shared" si="0"/>
        <v>28</v>
      </c>
      <c r="F36" s="60">
        <f>VLOOKUP($A36,'Return Data'!$B$7:$R$2292,6,0)</f>
        <v>5.8531000000000004</v>
      </c>
      <c r="G36" s="61">
        <f t="shared" si="1"/>
        <v>30</v>
      </c>
      <c r="H36" s="60">
        <f>VLOOKUP($A36,'Return Data'!$B$7:$R$2292,7,0)</f>
        <v>5.3707000000000003</v>
      </c>
      <c r="I36" s="61">
        <f t="shared" si="2"/>
        <v>30</v>
      </c>
      <c r="J36" s="60">
        <f>VLOOKUP($A36,'Return Data'!$B$7:$R$2292,8,0)</f>
        <v>5.7283999999999997</v>
      </c>
      <c r="K36" s="61">
        <f t="shared" si="3"/>
        <v>32</v>
      </c>
      <c r="L36" s="60">
        <f>VLOOKUP($A36,'Return Data'!$B$7:$R$2292,9,0)</f>
        <v>6.2047999999999996</v>
      </c>
      <c r="M36" s="61">
        <f t="shared" si="4"/>
        <v>32</v>
      </c>
      <c r="N36" s="60">
        <f>VLOOKUP($A36,'Return Data'!$B$7:$R$2292,10,0)</f>
        <v>6.1409000000000002</v>
      </c>
      <c r="O36" s="61">
        <f t="shared" si="5"/>
        <v>30</v>
      </c>
      <c r="P36" s="60">
        <f>VLOOKUP($A36,'Return Data'!$B$7:$R$2292,11,0)</f>
        <v>5.5957999999999997</v>
      </c>
      <c r="Q36" s="61">
        <f t="shared" si="6"/>
        <v>30</v>
      </c>
      <c r="R36" s="60">
        <f>VLOOKUP($A36,'Return Data'!$B$7:$R$2292,12,0)</f>
        <v>5.0891999999999999</v>
      </c>
      <c r="S36" s="61">
        <f t="shared" si="7"/>
        <v>30</v>
      </c>
      <c r="T36" s="60">
        <f>VLOOKUP($A36,'Return Data'!$B$7:$R$2292,13,0)</f>
        <v>4.6978</v>
      </c>
      <c r="U36" s="61">
        <f t="shared" si="8"/>
        <v>30</v>
      </c>
      <c r="V36" s="60">
        <f>VLOOKUP($A36,'Return Data'!$B$7:$R$2292,17,0)</f>
        <v>3.9190999999999998</v>
      </c>
      <c r="W36" s="61">
        <f t="shared" si="9"/>
        <v>29</v>
      </c>
      <c r="X36" s="60">
        <f>VLOOKUP($A36,'Return Data'!$B$7:$R$2292,14,0)</f>
        <v>3.7698</v>
      </c>
      <c r="Y36" s="61">
        <f t="shared" si="12"/>
        <v>29</v>
      </c>
      <c r="Z36" s="60">
        <f>VLOOKUP($A36,'Return Data'!$B$7:$R$2292,16,0)</f>
        <v>6.6721000000000004</v>
      </c>
      <c r="AA36" s="62">
        <f t="shared" si="11"/>
        <v>22</v>
      </c>
    </row>
    <row r="37" spans="1:27" x14ac:dyDescent="0.3">
      <c r="A37" s="58" t="s">
        <v>1896</v>
      </c>
      <c r="B37" s="59">
        <f>VLOOKUP($A37,'Return Data'!$B$7:$R$2292,3,0)</f>
        <v>44942</v>
      </c>
      <c r="C37" s="60">
        <f>VLOOKUP($A37,'Return Data'!$B$7:$R$2292,4,0)</f>
        <v>3448.4753000000001</v>
      </c>
      <c r="D37" s="60">
        <f>VLOOKUP($A37,'Return Data'!$B$7:$R$2292,5,0)</f>
        <v>5.7100999999999997</v>
      </c>
      <c r="E37" s="61">
        <f t="shared" si="0"/>
        <v>16</v>
      </c>
      <c r="F37" s="60">
        <f>VLOOKUP($A37,'Return Data'!$B$7:$R$2292,6,0)</f>
        <v>6.0469999999999997</v>
      </c>
      <c r="G37" s="61">
        <f t="shared" si="1"/>
        <v>20</v>
      </c>
      <c r="H37" s="60">
        <f>VLOOKUP($A37,'Return Data'!$B$7:$R$2292,7,0)</f>
        <v>5.4020999999999999</v>
      </c>
      <c r="I37" s="61">
        <f t="shared" si="2"/>
        <v>28</v>
      </c>
      <c r="J37" s="60">
        <f>VLOOKUP($A37,'Return Data'!$B$7:$R$2292,8,0)</f>
        <v>5.9734999999999996</v>
      </c>
      <c r="K37" s="61">
        <f t="shared" si="3"/>
        <v>19</v>
      </c>
      <c r="L37" s="60">
        <f>VLOOKUP($A37,'Return Data'!$B$7:$R$2292,9,0)</f>
        <v>6.7190000000000003</v>
      </c>
      <c r="M37" s="61">
        <f t="shared" si="4"/>
        <v>10</v>
      </c>
      <c r="N37" s="60">
        <f>VLOOKUP($A37,'Return Data'!$B$7:$R$2292,10,0)</f>
        <v>6.4355000000000002</v>
      </c>
      <c r="O37" s="61">
        <f t="shared" si="5"/>
        <v>15</v>
      </c>
      <c r="P37" s="60">
        <f>VLOOKUP($A37,'Return Data'!$B$7:$R$2292,11,0)</f>
        <v>5.8388</v>
      </c>
      <c r="Q37" s="61">
        <f t="shared" si="6"/>
        <v>16</v>
      </c>
      <c r="R37" s="60">
        <f>VLOOKUP($A37,'Return Data'!$B$7:$R$2292,12,0)</f>
        <v>5.3124000000000002</v>
      </c>
      <c r="S37" s="61">
        <f t="shared" si="7"/>
        <v>18</v>
      </c>
      <c r="T37" s="60">
        <f>VLOOKUP($A37,'Return Data'!$B$7:$R$2292,13,0)</f>
        <v>4.8925000000000001</v>
      </c>
      <c r="U37" s="61">
        <f t="shared" si="8"/>
        <v>20</v>
      </c>
      <c r="V37" s="60">
        <f>VLOOKUP($A37,'Return Data'!$B$7:$R$2292,17,0)</f>
        <v>4.1054000000000004</v>
      </c>
      <c r="W37" s="61">
        <f t="shared" si="9"/>
        <v>18</v>
      </c>
      <c r="X37" s="60">
        <f>VLOOKUP($A37,'Return Data'!$B$7:$R$2292,14,0)</f>
        <v>4.0888999999999998</v>
      </c>
      <c r="Y37" s="61">
        <f t="shared" si="12"/>
        <v>17</v>
      </c>
      <c r="Z37" s="60">
        <f>VLOOKUP($A37,'Return Data'!$B$7:$R$2292,16,0)</f>
        <v>6.6558999999999999</v>
      </c>
      <c r="AA37" s="62">
        <f t="shared" si="11"/>
        <v>23</v>
      </c>
    </row>
    <row r="38" spans="1:27" x14ac:dyDescent="0.3">
      <c r="A38" s="58" t="s">
        <v>1863</v>
      </c>
      <c r="B38" s="59">
        <f>VLOOKUP($A38,'Return Data'!$B$7:$R$2292,3,0)</f>
        <v>44942</v>
      </c>
      <c r="C38" s="60">
        <f>VLOOKUP($A38,'Return Data'!$B$7:$R$2292,4,0)</f>
        <v>3111.5075200000001</v>
      </c>
      <c r="D38" s="60">
        <f>VLOOKUP($A38,'Return Data'!$B$7:$R$2292,5,0)</f>
        <v>5.7272999999999996</v>
      </c>
      <c r="E38" s="61">
        <f t="shared" si="0"/>
        <v>13</v>
      </c>
      <c r="F38" s="60">
        <f>VLOOKUP($A38,'Return Data'!$B$7:$R$2292,6,0)</f>
        <v>6.0603999999999996</v>
      </c>
      <c r="G38" s="61">
        <f t="shared" si="1"/>
        <v>18</v>
      </c>
      <c r="H38" s="60">
        <f>VLOOKUP($A38,'Return Data'!$B$7:$R$2292,7,0)</f>
        <v>5.5422000000000002</v>
      </c>
      <c r="I38" s="61">
        <f t="shared" si="2"/>
        <v>19</v>
      </c>
      <c r="J38" s="60">
        <f>VLOOKUP($A38,'Return Data'!$B$7:$R$2292,8,0)</f>
        <v>5.9939999999999998</v>
      </c>
      <c r="K38" s="61">
        <f t="shared" si="3"/>
        <v>16</v>
      </c>
      <c r="L38" s="60">
        <f>VLOOKUP($A38,'Return Data'!$B$7:$R$2292,9,0)</f>
        <v>6.6486000000000001</v>
      </c>
      <c r="M38" s="61">
        <f t="shared" si="4"/>
        <v>15</v>
      </c>
      <c r="N38" s="60">
        <f>VLOOKUP($A38,'Return Data'!$B$7:$R$2292,10,0)</f>
        <v>6.4465000000000003</v>
      </c>
      <c r="O38" s="61">
        <f t="shared" si="5"/>
        <v>10</v>
      </c>
      <c r="P38" s="60">
        <f>VLOOKUP($A38,'Return Data'!$B$7:$R$2292,11,0)</f>
        <v>5.8849999999999998</v>
      </c>
      <c r="Q38" s="61">
        <f t="shared" si="6"/>
        <v>8</v>
      </c>
      <c r="R38" s="60">
        <f>VLOOKUP($A38,'Return Data'!$B$7:$R$2292,12,0)</f>
        <v>5.3665000000000003</v>
      </c>
      <c r="S38" s="61">
        <f t="shared" si="7"/>
        <v>9</v>
      </c>
      <c r="T38" s="60">
        <f>VLOOKUP($A38,'Return Data'!$B$7:$R$2292,13,0)</f>
        <v>4.9584999999999999</v>
      </c>
      <c r="U38" s="61">
        <f t="shared" si="8"/>
        <v>10</v>
      </c>
      <c r="V38" s="60">
        <f>VLOOKUP($A38,'Return Data'!$B$7:$R$2292,17,0)</f>
        <v>4.0839999999999996</v>
      </c>
      <c r="W38" s="61">
        <f t="shared" si="9"/>
        <v>19</v>
      </c>
      <c r="X38" s="60">
        <f>VLOOKUP($A38,'Return Data'!$B$7:$R$2292,14,0)</f>
        <v>3.9462000000000002</v>
      </c>
      <c r="Y38" s="61">
        <f t="shared" si="12"/>
        <v>25</v>
      </c>
      <c r="Z38" s="60">
        <f>VLOOKUP($A38,'Return Data'!$B$7:$R$2292,16,0)</f>
        <v>6.3662999999999998</v>
      </c>
      <c r="AA38" s="62">
        <f t="shared" si="11"/>
        <v>25</v>
      </c>
    </row>
    <row r="39" spans="1:27" x14ac:dyDescent="0.3">
      <c r="A39" s="58" t="s">
        <v>262</v>
      </c>
      <c r="B39" s="59">
        <f>VLOOKUP($A39,'Return Data'!$B$7:$R$2292,3,0)</f>
        <v>44942</v>
      </c>
      <c r="C39" s="60">
        <f>VLOOKUP($A39,'Return Data'!$B$7:$R$2292,4,0)</f>
        <v>3470.8591000000001</v>
      </c>
      <c r="D39" s="60">
        <f>VLOOKUP($A39,'Return Data'!$B$7:$R$2292,5,0)</f>
        <v>5.6132999999999997</v>
      </c>
      <c r="E39" s="61">
        <f t="shared" si="0"/>
        <v>21</v>
      </c>
      <c r="F39" s="60">
        <f>VLOOKUP($A39,'Return Data'!$B$7:$R$2292,6,0)</f>
        <v>6.0354000000000001</v>
      </c>
      <c r="G39" s="61">
        <f t="shared" si="1"/>
        <v>22</v>
      </c>
      <c r="H39" s="60">
        <f>VLOOKUP($A39,'Return Data'!$B$7:$R$2292,7,0)</f>
        <v>5.5190000000000001</v>
      </c>
      <c r="I39" s="61">
        <f t="shared" si="2"/>
        <v>21</v>
      </c>
      <c r="J39" s="60">
        <f>VLOOKUP($A39,'Return Data'!$B$7:$R$2292,8,0)</f>
        <v>5.9764999999999997</v>
      </c>
      <c r="K39" s="61">
        <f t="shared" si="3"/>
        <v>18</v>
      </c>
      <c r="L39" s="60">
        <f>VLOOKUP($A39,'Return Data'!$B$7:$R$2292,9,0)</f>
        <v>6.6257999999999999</v>
      </c>
      <c r="M39" s="61">
        <f t="shared" si="4"/>
        <v>18</v>
      </c>
      <c r="N39" s="60">
        <f>VLOOKUP($A39,'Return Data'!$B$7:$R$2292,10,0)</f>
        <v>6.4417999999999997</v>
      </c>
      <c r="O39" s="61">
        <f t="shared" si="5"/>
        <v>14</v>
      </c>
      <c r="P39" s="60">
        <f>VLOOKUP($A39,'Return Data'!$B$7:$R$2292,11,0)</f>
        <v>5.7948000000000004</v>
      </c>
      <c r="Q39" s="61">
        <f t="shared" si="6"/>
        <v>22</v>
      </c>
      <c r="R39" s="60">
        <f>VLOOKUP($A39,'Return Data'!$B$7:$R$2292,12,0)</f>
        <v>5.2766999999999999</v>
      </c>
      <c r="S39" s="61">
        <f t="shared" si="7"/>
        <v>23</v>
      </c>
      <c r="T39" s="60">
        <f>VLOOKUP($A39,'Return Data'!$B$7:$R$2292,13,0)</f>
        <v>4.8856999999999999</v>
      </c>
      <c r="U39" s="61">
        <f t="shared" si="8"/>
        <v>21</v>
      </c>
      <c r="V39" s="60">
        <f>VLOOKUP($A39,'Return Data'!$B$7:$R$2292,17,0)</f>
        <v>4.0816999999999997</v>
      </c>
      <c r="W39" s="61">
        <f t="shared" si="9"/>
        <v>21</v>
      </c>
      <c r="X39" s="60">
        <f>VLOOKUP($A39,'Return Data'!$B$7:$R$2292,14,0)</f>
        <v>4.1131000000000002</v>
      </c>
      <c r="Y39" s="61">
        <f t="shared" si="12"/>
        <v>11</v>
      </c>
      <c r="Z39" s="60">
        <f>VLOOKUP($A39,'Return Data'!$B$7:$R$2292,16,0)</f>
        <v>7.0023999999999997</v>
      </c>
      <c r="AA39" s="62">
        <f t="shared" si="11"/>
        <v>8</v>
      </c>
    </row>
    <row r="40" spans="1:27" x14ac:dyDescent="0.3">
      <c r="A40" s="58" t="s">
        <v>263</v>
      </c>
      <c r="B40" s="59">
        <f>VLOOKUP($A40,'Return Data'!$B$7:$R$2292,3,0)</f>
        <v>44942</v>
      </c>
      <c r="C40" s="60">
        <f>VLOOKUP($A40,'Return Data'!$B$7:$R$2292,4,0)</f>
        <v>2118.4243000000001</v>
      </c>
      <c r="D40" s="60">
        <f>VLOOKUP($A40,'Return Data'!$B$7:$R$2292,5,0)</f>
        <v>5.6867000000000001</v>
      </c>
      <c r="E40" s="61">
        <f t="shared" si="0"/>
        <v>18</v>
      </c>
      <c r="F40" s="60">
        <f>VLOOKUP($A40,'Return Data'!$B$7:$R$2292,6,0)</f>
        <v>6.1144999999999996</v>
      </c>
      <c r="G40" s="61">
        <f t="shared" si="1"/>
        <v>11</v>
      </c>
      <c r="H40" s="60">
        <f>VLOOKUP($A40,'Return Data'!$B$7:$R$2292,7,0)</f>
        <v>5.7182000000000004</v>
      </c>
      <c r="I40" s="61">
        <f t="shared" si="2"/>
        <v>6</v>
      </c>
      <c r="J40" s="60">
        <f>VLOOKUP($A40,'Return Data'!$B$7:$R$2292,8,0)</f>
        <v>6.1036000000000001</v>
      </c>
      <c r="K40" s="61">
        <f t="shared" si="3"/>
        <v>3</v>
      </c>
      <c r="L40" s="60">
        <f>VLOOKUP($A40,'Return Data'!$B$7:$R$2292,9,0)</f>
        <v>6.7816000000000001</v>
      </c>
      <c r="M40" s="61">
        <f t="shared" si="4"/>
        <v>2</v>
      </c>
      <c r="N40" s="60">
        <f>VLOOKUP($A40,'Return Data'!$B$7:$R$2292,10,0)</f>
        <v>6.484</v>
      </c>
      <c r="O40" s="61">
        <f t="shared" si="5"/>
        <v>6</v>
      </c>
      <c r="P40" s="60">
        <f>VLOOKUP($A40,'Return Data'!$B$7:$R$2292,11,0)</f>
        <v>5.8994999999999997</v>
      </c>
      <c r="Q40" s="61">
        <f t="shared" si="6"/>
        <v>6</v>
      </c>
      <c r="R40" s="60">
        <f>VLOOKUP($A40,'Return Data'!$B$7:$R$2292,12,0)</f>
        <v>5.3856999999999999</v>
      </c>
      <c r="S40" s="61">
        <f t="shared" si="7"/>
        <v>8</v>
      </c>
      <c r="T40" s="60">
        <f>VLOOKUP($A40,'Return Data'!$B$7:$R$2292,13,0)</f>
        <v>4.9779</v>
      </c>
      <c r="U40" s="61">
        <f t="shared" si="8"/>
        <v>8</v>
      </c>
      <c r="V40" s="60">
        <f>VLOOKUP($A40,'Return Data'!$B$7:$R$2292,17,0)</f>
        <v>4.1466000000000003</v>
      </c>
      <c r="W40" s="61">
        <f t="shared" si="9"/>
        <v>8</v>
      </c>
      <c r="X40" s="60">
        <f>VLOOKUP($A40,'Return Data'!$B$7:$R$2292,14,0)</f>
        <v>4.1616999999999997</v>
      </c>
      <c r="Y40" s="61">
        <f t="shared" si="12"/>
        <v>4</v>
      </c>
      <c r="Z40" s="60">
        <f>VLOOKUP($A40,'Return Data'!$B$7:$R$2292,16,0)</f>
        <v>6.6852999999999998</v>
      </c>
      <c r="AA40" s="62">
        <f t="shared" si="11"/>
        <v>21</v>
      </c>
    </row>
    <row r="41" spans="1:27" x14ac:dyDescent="0.3">
      <c r="A41" s="58" t="s">
        <v>264</v>
      </c>
      <c r="B41" s="59">
        <f>VLOOKUP($A41,'Return Data'!$B$7:$R$2292,3,0)</f>
        <v>44942</v>
      </c>
      <c r="C41" s="60">
        <f>VLOOKUP($A41,'Return Data'!$B$7:$R$2292,4,0)</f>
        <v>3612.5684000000001</v>
      </c>
      <c r="D41" s="60">
        <f>VLOOKUP($A41,'Return Data'!$B$7:$R$2292,5,0)</f>
        <v>5.8144999999999998</v>
      </c>
      <c r="E41" s="61">
        <f t="shared" si="0"/>
        <v>9</v>
      </c>
      <c r="F41" s="60">
        <f>VLOOKUP($A41,'Return Data'!$B$7:$R$2292,6,0)</f>
        <v>6.1451000000000002</v>
      </c>
      <c r="G41" s="61">
        <f t="shared" si="1"/>
        <v>7</v>
      </c>
      <c r="H41" s="60">
        <f>VLOOKUP($A41,'Return Data'!$B$7:$R$2292,7,0)</f>
        <v>5.6304999999999996</v>
      </c>
      <c r="I41" s="61">
        <f t="shared" si="2"/>
        <v>11</v>
      </c>
      <c r="J41" s="60">
        <f>VLOOKUP($A41,'Return Data'!$B$7:$R$2292,8,0)</f>
        <v>6.0303000000000004</v>
      </c>
      <c r="K41" s="61">
        <f t="shared" si="3"/>
        <v>11</v>
      </c>
      <c r="L41" s="60">
        <f>VLOOKUP($A41,'Return Data'!$B$7:$R$2292,9,0)</f>
        <v>6.6787000000000001</v>
      </c>
      <c r="M41" s="61">
        <f t="shared" si="4"/>
        <v>11</v>
      </c>
      <c r="N41" s="60">
        <f>VLOOKUP($A41,'Return Data'!$B$7:$R$2292,10,0)</f>
        <v>6.4455</v>
      </c>
      <c r="O41" s="61">
        <f t="shared" si="5"/>
        <v>11</v>
      </c>
      <c r="P41" s="60">
        <f>VLOOKUP($A41,'Return Data'!$B$7:$R$2292,11,0)</f>
        <v>5.8806000000000003</v>
      </c>
      <c r="Q41" s="61">
        <f t="shared" si="6"/>
        <v>9</v>
      </c>
      <c r="R41" s="60">
        <f>VLOOKUP($A41,'Return Data'!$B$7:$R$2292,12,0)</f>
        <v>5.3651999999999997</v>
      </c>
      <c r="S41" s="61">
        <f t="shared" si="7"/>
        <v>10</v>
      </c>
      <c r="T41" s="60">
        <f>VLOOKUP($A41,'Return Data'!$B$7:$R$2292,13,0)</f>
        <v>4.9532999999999996</v>
      </c>
      <c r="U41" s="61">
        <f t="shared" si="8"/>
        <v>12</v>
      </c>
      <c r="V41" s="60">
        <f>VLOOKUP($A41,'Return Data'!$B$7:$R$2292,17,0)</f>
        <v>4.1395999999999997</v>
      </c>
      <c r="W41" s="61">
        <f t="shared" si="9"/>
        <v>11</v>
      </c>
      <c r="X41" s="60">
        <f>VLOOKUP($A41,'Return Data'!$B$7:$R$2292,14,0)</f>
        <v>4.1132999999999997</v>
      </c>
      <c r="Y41" s="61">
        <f t="shared" si="12"/>
        <v>10</v>
      </c>
      <c r="Z41" s="60">
        <f>VLOOKUP($A41,'Return Data'!$B$7:$R$2292,16,0)</f>
        <v>6.8263999999999996</v>
      </c>
      <c r="AA41" s="62">
        <f t="shared" si="11"/>
        <v>19</v>
      </c>
    </row>
    <row r="42" spans="1:27" x14ac:dyDescent="0.3">
      <c r="A42" s="58" t="s">
        <v>1882</v>
      </c>
      <c r="B42" s="59">
        <f>VLOOKUP($A42,'Return Data'!$B$7:$R$2292,3,0)</f>
        <v>44942</v>
      </c>
      <c r="C42" s="60">
        <f>VLOOKUP($A42,'Return Data'!$B$7:$R$2292,4,0)</f>
        <v>1188.1197999999999</v>
      </c>
      <c r="D42" s="60">
        <f>VLOOKUP($A42,'Return Data'!$B$7:$R$2292,5,0)</f>
        <v>5.7702999999999998</v>
      </c>
      <c r="E42" s="61">
        <f t="shared" si="0"/>
        <v>10</v>
      </c>
      <c r="F42" s="60">
        <f>VLOOKUP($A42,'Return Data'!$B$7:$R$2292,6,0)</f>
        <v>6.0109000000000004</v>
      </c>
      <c r="G42" s="61">
        <f t="shared" si="1"/>
        <v>25</v>
      </c>
      <c r="H42" s="60">
        <f>VLOOKUP($A42,'Return Data'!$B$7:$R$2292,7,0)</f>
        <v>5.3587999999999996</v>
      </c>
      <c r="I42" s="61">
        <f t="shared" si="2"/>
        <v>31</v>
      </c>
      <c r="J42" s="60">
        <f>VLOOKUP($A42,'Return Data'!$B$7:$R$2292,8,0)</f>
        <v>5.7998000000000003</v>
      </c>
      <c r="K42" s="61">
        <f t="shared" si="3"/>
        <v>30</v>
      </c>
      <c r="L42" s="60">
        <f>VLOOKUP($A42,'Return Data'!$B$7:$R$2292,9,0)</f>
        <v>6.3898000000000001</v>
      </c>
      <c r="M42" s="61">
        <f t="shared" si="4"/>
        <v>30</v>
      </c>
      <c r="N42" s="60">
        <f>VLOOKUP($A42,'Return Data'!$B$7:$R$2292,10,0)</f>
        <v>6.2766999999999999</v>
      </c>
      <c r="O42" s="61">
        <f t="shared" si="5"/>
        <v>27</v>
      </c>
      <c r="P42" s="60">
        <f>VLOOKUP($A42,'Return Data'!$B$7:$R$2292,11,0)</f>
        <v>5.601</v>
      </c>
      <c r="Q42" s="61">
        <f t="shared" si="6"/>
        <v>29</v>
      </c>
      <c r="R42" s="60">
        <f>VLOOKUP($A42,'Return Data'!$B$7:$R$2292,12,0)</f>
        <v>5.0418000000000003</v>
      </c>
      <c r="S42" s="61">
        <f t="shared" si="7"/>
        <v>31</v>
      </c>
      <c r="T42" s="60">
        <f>VLOOKUP($A42,'Return Data'!$B$7:$R$2292,13,0)</f>
        <v>4.6031000000000004</v>
      </c>
      <c r="U42" s="61">
        <f t="shared" si="8"/>
        <v>32</v>
      </c>
      <c r="V42" s="60">
        <f>VLOOKUP($A42,'Return Data'!$B$7:$R$2292,17,0)</f>
        <v>3.7627999999999999</v>
      </c>
      <c r="W42" s="61">
        <f t="shared" si="9"/>
        <v>32</v>
      </c>
      <c r="X42" s="60">
        <f>VLOOKUP($A42,'Return Data'!$B$7:$R$2292,14,0)</f>
        <v>3.6745999999999999</v>
      </c>
      <c r="Y42" s="61">
        <f t="shared" si="12"/>
        <v>31</v>
      </c>
      <c r="Z42" s="60">
        <f>VLOOKUP($A42,'Return Data'!$B$7:$R$2292,16,0)</f>
        <v>4.3940999999999999</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5.4772828571428578</v>
      </c>
      <c r="E44" s="60"/>
      <c r="F44" s="70">
        <f>AVERAGE(F8:F42)</f>
        <v>5.8541457142857141</v>
      </c>
      <c r="G44" s="60"/>
      <c r="H44" s="70">
        <f>AVERAGE(H8:H42)</f>
        <v>5.3794028571428569</v>
      </c>
      <c r="I44" s="60"/>
      <c r="J44" s="70">
        <f>AVERAGE(J8:J42)</f>
        <v>5.7845514285714286</v>
      </c>
      <c r="K44" s="60"/>
      <c r="L44" s="70">
        <f>AVERAGE(L8:L42)</f>
        <v>6.3954857142857149</v>
      </c>
      <c r="M44" s="60"/>
      <c r="N44" s="70">
        <f>AVERAGE(N8:N42)</f>
        <v>6.1837428571428568</v>
      </c>
      <c r="O44" s="60"/>
      <c r="P44" s="70">
        <f>AVERAGE(P8:P42)</f>
        <v>5.6171914285714273</v>
      </c>
      <c r="Q44" s="60"/>
      <c r="R44" s="70">
        <f>AVERAGE(R8:R42)</f>
        <v>5.122394285714285</v>
      </c>
      <c r="S44" s="60"/>
      <c r="T44" s="70">
        <f>AVERAGE(T8:T42)</f>
        <v>4.7349199999999998</v>
      </c>
      <c r="U44" s="60"/>
      <c r="V44" s="70">
        <f>AVERAGE(V8:V42)</f>
        <v>3.9455885714285719</v>
      </c>
      <c r="W44" s="60"/>
      <c r="X44" s="70">
        <f>AVERAGE(X8:X42)</f>
        <v>3.8994117647058828</v>
      </c>
      <c r="Y44" s="60"/>
      <c r="Z44" s="70">
        <f>AVERAGE(Z8:Z42)</f>
        <v>6.2611028571428573</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6.1985999999999999</v>
      </c>
      <c r="E46" s="90"/>
      <c r="F46" s="74">
        <f>MAX(F8:F42)</f>
        <v>6.2138</v>
      </c>
      <c r="G46" s="90"/>
      <c r="H46" s="74">
        <f>MAX(H8:H42)</f>
        <v>5.8586</v>
      </c>
      <c r="I46" s="90"/>
      <c r="J46" s="74">
        <f>MAX(J8:J42)</f>
        <v>6.242</v>
      </c>
      <c r="K46" s="90"/>
      <c r="L46" s="74">
        <f>MAX(L8:L42)</f>
        <v>6.8676000000000004</v>
      </c>
      <c r="M46" s="90"/>
      <c r="N46" s="74">
        <f>MAX(N8:N42)</f>
        <v>6.5652999999999997</v>
      </c>
      <c r="O46" s="90"/>
      <c r="P46" s="74">
        <f>MAX(P8:P42)</f>
        <v>5.9610000000000003</v>
      </c>
      <c r="Q46" s="90"/>
      <c r="R46" s="74">
        <f>MAX(R8:R42)</f>
        <v>5.4569000000000001</v>
      </c>
      <c r="S46" s="90"/>
      <c r="T46" s="74">
        <f>MAX(T8:T42)</f>
        <v>5.1852999999999998</v>
      </c>
      <c r="U46" s="90"/>
      <c r="V46" s="74">
        <f>MAX(V8:V42)</f>
        <v>4.3945999999999996</v>
      </c>
      <c r="W46" s="90"/>
      <c r="X46" s="74">
        <f>MAX(X8:X42)</f>
        <v>4.5547000000000004</v>
      </c>
      <c r="Y46" s="90"/>
      <c r="Z46" s="74">
        <f>MAX(Z8:Z42)</f>
        <v>7.5167000000000002</v>
      </c>
      <c r="AA46" s="75"/>
    </row>
    <row r="47" spans="1:27" x14ac:dyDescent="0.3">
      <c r="A47" s="99" t="s">
        <v>429</v>
      </c>
    </row>
    <row r="48" spans="1:27" x14ac:dyDescent="0.3">
      <c r="A48" s="14" t="s">
        <v>340</v>
      </c>
    </row>
  </sheetData>
  <sheetProtection algorithmName="SHA-512" hashValue="W/lKCuaXSL29o0JBr8rtzGiUrI8azPk83Q7DWUQ2wPdKeAResbDWk/dMu880+FDbmJQgyUVPKmI2zvbAn5vcTg==" saltValue="1ZTgYfaYhyqHP2+Bh0VdpQ=="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5"/>
  <sheetViews>
    <sheetView workbookViewId="0">
      <pane xSplit="2" ySplit="5" topLeftCell="C1898" activePane="bottomRight" state="frozen"/>
      <selection pane="topRight" activeCell="B1" sqref="B1"/>
      <selection pane="bottomLeft" activeCell="A6" sqref="A6"/>
      <selection pane="bottomRight" activeCell="A5" sqref="A5:R1916"/>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2"/>
      <c r="C4" s="162"/>
      <c r="D4" s="162"/>
      <c r="E4" s="162"/>
      <c r="F4" s="162" t="s">
        <v>0</v>
      </c>
      <c r="G4" s="162"/>
      <c r="H4" s="162"/>
      <c r="I4" s="162"/>
      <c r="J4" s="162"/>
      <c r="K4" s="162"/>
      <c r="L4" s="162"/>
      <c r="M4" s="162"/>
      <c r="N4" s="162"/>
      <c r="O4" s="162"/>
      <c r="P4" s="162"/>
      <c r="Q4" s="162"/>
      <c r="R4" s="162"/>
    </row>
    <row r="5" spans="1:34" x14ac:dyDescent="0.3">
      <c r="A5" s="174" t="s">
        <v>355</v>
      </c>
      <c r="B5" s="174" t="s">
        <v>7</v>
      </c>
      <c r="C5" s="174" t="s">
        <v>381</v>
      </c>
      <c r="D5" s="174" t="s">
        <v>8</v>
      </c>
      <c r="E5" s="174" t="s">
        <v>9</v>
      </c>
      <c r="F5" s="174" t="s">
        <v>115</v>
      </c>
      <c r="G5" s="174" t="s">
        <v>116</v>
      </c>
      <c r="H5" s="174" t="s">
        <v>117</v>
      </c>
      <c r="I5" s="174" t="s">
        <v>47</v>
      </c>
      <c r="J5" s="174" t="s">
        <v>48</v>
      </c>
      <c r="K5" s="174" t="s">
        <v>1</v>
      </c>
      <c r="L5" s="174" t="s">
        <v>2</v>
      </c>
      <c r="M5" s="174" t="s">
        <v>3</v>
      </c>
      <c r="N5" s="174" t="s">
        <v>4</v>
      </c>
      <c r="O5" s="174" t="s">
        <v>5</v>
      </c>
      <c r="P5" s="174" t="s">
        <v>6</v>
      </c>
      <c r="Q5" s="174" t="s">
        <v>46</v>
      </c>
      <c r="R5" s="174" t="s">
        <v>382</v>
      </c>
      <c r="S5" s="98" t="s">
        <v>1804</v>
      </c>
      <c r="T5" s="98" t="s">
        <v>1805</v>
      </c>
      <c r="U5" s="98" t="s">
        <v>1806</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75" t="s">
        <v>472</v>
      </c>
      <c r="B6" s="175"/>
      <c r="C6" s="175"/>
      <c r="D6" s="175"/>
      <c r="E6" s="175"/>
      <c r="F6" s="175"/>
      <c r="G6" s="175"/>
      <c r="H6" s="175"/>
      <c r="I6" s="175"/>
      <c r="J6" s="175"/>
      <c r="K6" s="175"/>
      <c r="L6" s="175"/>
      <c r="M6" s="175"/>
      <c r="N6" s="175"/>
      <c r="O6" s="175"/>
      <c r="P6" s="175"/>
      <c r="Q6" s="175"/>
      <c r="R6" s="175"/>
      <c r="S6" s="105"/>
      <c r="T6" s="105"/>
      <c r="U6" s="105"/>
      <c r="V6" s="105"/>
      <c r="W6" s="105"/>
      <c r="X6" s="105"/>
      <c r="Y6" s="105"/>
      <c r="Z6" s="105"/>
      <c r="AA6" s="105"/>
      <c r="AB6" s="105"/>
      <c r="AC6" s="105"/>
      <c r="AD6" s="105"/>
      <c r="AE6" s="105"/>
      <c r="AF6" s="105"/>
      <c r="AG6" s="105"/>
      <c r="AH6" s="105"/>
    </row>
    <row r="7" spans="1:34" x14ac:dyDescent="0.3">
      <c r="A7" s="173" t="s">
        <v>473</v>
      </c>
      <c r="B7" s="173" t="s">
        <v>474</v>
      </c>
      <c r="C7" s="173">
        <v>103155</v>
      </c>
      <c r="D7" s="176">
        <v>44942</v>
      </c>
      <c r="E7" s="177">
        <v>1035.21</v>
      </c>
      <c r="F7" s="177">
        <v>-0.3533</v>
      </c>
      <c r="G7" s="177">
        <v>-0.3533</v>
      </c>
      <c r="H7" s="177">
        <v>-0.85340000000000005</v>
      </c>
      <c r="I7" s="177">
        <v>-1.5632999999999999</v>
      </c>
      <c r="J7" s="177">
        <v>-2.0114000000000001</v>
      </c>
      <c r="K7" s="177">
        <v>-4.2500000000000003E-2</v>
      </c>
      <c r="L7" s="177">
        <v>4.6437999999999997</v>
      </c>
      <c r="M7" s="177">
        <v>-5.1067</v>
      </c>
      <c r="N7" s="177">
        <v>-5.7683999999999997</v>
      </c>
      <c r="O7" s="177">
        <v>9.6338000000000008</v>
      </c>
      <c r="P7" s="177">
        <v>6.0941000000000001</v>
      </c>
      <c r="Q7" s="177">
        <v>18.057099999999998</v>
      </c>
      <c r="R7" s="177">
        <v>8.3511000000000006</v>
      </c>
      <c r="T7" s="106"/>
      <c r="U7" s="107"/>
      <c r="V7" s="107"/>
      <c r="W7" s="107"/>
      <c r="X7" s="107"/>
      <c r="Y7" s="107"/>
      <c r="Z7" s="107"/>
      <c r="AA7" s="107"/>
      <c r="AB7" s="107"/>
      <c r="AC7" s="107"/>
      <c r="AD7" s="107"/>
      <c r="AE7" s="107"/>
      <c r="AF7" s="107"/>
      <c r="AG7" s="107"/>
      <c r="AH7" s="107"/>
    </row>
    <row r="8" spans="1:34" x14ac:dyDescent="0.3">
      <c r="A8" s="173" t="s">
        <v>473</v>
      </c>
      <c r="B8" s="173" t="s">
        <v>475</v>
      </c>
      <c r="C8" s="173">
        <v>120517</v>
      </c>
      <c r="D8" s="176">
        <v>44942</v>
      </c>
      <c r="E8" s="177">
        <v>1137.1300000000001</v>
      </c>
      <c r="F8" s="177">
        <v>-0.34620000000000001</v>
      </c>
      <c r="G8" s="177">
        <v>-0.34620000000000001</v>
      </c>
      <c r="H8" s="177">
        <v>-0.83720000000000006</v>
      </c>
      <c r="I8" s="177">
        <v>-1.5318000000000001</v>
      </c>
      <c r="J8" s="177">
        <v>-1.9419999999999999</v>
      </c>
      <c r="K8" s="177">
        <v>0.1585</v>
      </c>
      <c r="L8" s="177">
        <v>5.0514999999999999</v>
      </c>
      <c r="M8" s="177">
        <v>-4.5391000000000004</v>
      </c>
      <c r="N8" s="177">
        <v>-5.0144000000000002</v>
      </c>
      <c r="O8" s="177">
        <v>10.497299999999999</v>
      </c>
      <c r="P8" s="177">
        <v>6.9962</v>
      </c>
      <c r="Q8" s="177">
        <v>12.4788</v>
      </c>
      <c r="R8" s="177">
        <v>9.1981000000000002</v>
      </c>
      <c r="T8" s="106"/>
      <c r="U8" s="107"/>
      <c r="V8" s="107"/>
      <c r="W8" s="107"/>
      <c r="X8" s="107"/>
      <c r="Y8" s="107"/>
      <c r="Z8" s="107"/>
      <c r="AA8" s="107"/>
      <c r="AB8" s="107"/>
      <c r="AC8" s="107"/>
      <c r="AD8" s="107"/>
      <c r="AE8" s="107"/>
      <c r="AF8" s="107"/>
      <c r="AG8" s="107"/>
      <c r="AH8" s="107"/>
    </row>
    <row r="9" spans="1:34" x14ac:dyDescent="0.3">
      <c r="A9" s="173" t="s">
        <v>473</v>
      </c>
      <c r="B9" s="173" t="s">
        <v>476</v>
      </c>
      <c r="C9" s="173">
        <v>144394</v>
      </c>
      <c r="D9" s="176">
        <v>44942</v>
      </c>
      <c r="E9" s="177">
        <v>15.77</v>
      </c>
      <c r="F9" s="177">
        <v>-0.50470000000000004</v>
      </c>
      <c r="G9" s="177">
        <v>-0.50470000000000004</v>
      </c>
      <c r="H9" s="177">
        <v>-0.87990000000000002</v>
      </c>
      <c r="I9" s="177">
        <v>-2.1105</v>
      </c>
      <c r="J9" s="177">
        <v>-2.5339999999999998</v>
      </c>
      <c r="K9" s="177">
        <v>-0.87990000000000002</v>
      </c>
      <c r="L9" s="177">
        <v>4.9234999999999998</v>
      </c>
      <c r="M9" s="177">
        <v>-2.5339999999999998</v>
      </c>
      <c r="N9" s="177">
        <v>-8.3140000000000001</v>
      </c>
      <c r="O9" s="177">
        <v>10.515499999999999</v>
      </c>
      <c r="P9" s="177"/>
      <c r="Q9" s="177">
        <v>10.801500000000001</v>
      </c>
      <c r="R9" s="177">
        <v>7.9896000000000003</v>
      </c>
      <c r="T9" s="106"/>
      <c r="U9" s="107"/>
      <c r="V9" s="107"/>
      <c r="W9" s="107"/>
      <c r="X9" s="107"/>
      <c r="Y9" s="107"/>
      <c r="Z9" s="107"/>
      <c r="AA9" s="107"/>
      <c r="AB9" s="107"/>
      <c r="AC9" s="107"/>
      <c r="AD9" s="107"/>
      <c r="AE9" s="107"/>
      <c r="AF9" s="107"/>
      <c r="AG9" s="107"/>
      <c r="AH9" s="107"/>
    </row>
    <row r="10" spans="1:34" x14ac:dyDescent="0.3">
      <c r="A10" s="173" t="s">
        <v>473</v>
      </c>
      <c r="B10" s="173" t="s">
        <v>477</v>
      </c>
      <c r="C10" s="173">
        <v>144393</v>
      </c>
      <c r="D10" s="176">
        <v>44942</v>
      </c>
      <c r="E10" s="177">
        <v>14.8</v>
      </c>
      <c r="F10" s="177">
        <v>-0.47070000000000001</v>
      </c>
      <c r="G10" s="177">
        <v>-0.47070000000000001</v>
      </c>
      <c r="H10" s="177">
        <v>-0.87070000000000003</v>
      </c>
      <c r="I10" s="177">
        <v>-2.1810999999999998</v>
      </c>
      <c r="J10" s="177">
        <v>-2.6316000000000002</v>
      </c>
      <c r="K10" s="177">
        <v>-1.2016</v>
      </c>
      <c r="L10" s="177">
        <v>4.2988</v>
      </c>
      <c r="M10" s="177">
        <v>-3.3942999999999999</v>
      </c>
      <c r="N10" s="177">
        <v>-9.4246999999999996</v>
      </c>
      <c r="O10" s="177">
        <v>9.0178999999999991</v>
      </c>
      <c r="P10" s="177"/>
      <c r="Q10" s="177">
        <v>9.2289999999999992</v>
      </c>
      <c r="R10" s="177">
        <v>6.5664999999999996</v>
      </c>
      <c r="T10" s="106"/>
      <c r="U10" s="107"/>
      <c r="V10" s="107"/>
      <c r="W10" s="107"/>
      <c r="X10" s="107"/>
      <c r="Y10" s="107"/>
      <c r="Z10" s="107"/>
      <c r="AA10" s="107"/>
      <c r="AB10" s="107"/>
      <c r="AC10" s="107"/>
      <c r="AD10" s="107"/>
      <c r="AE10" s="107"/>
      <c r="AF10" s="107"/>
      <c r="AG10" s="107"/>
      <c r="AH10" s="107"/>
    </row>
    <row r="11" spans="1:34" x14ac:dyDescent="0.3">
      <c r="A11" s="173" t="s">
        <v>473</v>
      </c>
      <c r="B11" s="173" t="s">
        <v>1958</v>
      </c>
      <c r="C11" s="173">
        <v>139527</v>
      </c>
      <c r="D11" s="176">
        <v>44942</v>
      </c>
      <c r="E11" s="177">
        <v>24.45</v>
      </c>
      <c r="F11" s="177">
        <v>-8.1699999999999995E-2</v>
      </c>
      <c r="G11" s="177">
        <v>-8.1699999999999995E-2</v>
      </c>
      <c r="H11" s="177">
        <v>0</v>
      </c>
      <c r="I11" s="177">
        <v>-1.252</v>
      </c>
      <c r="J11" s="177">
        <v>-1.252</v>
      </c>
      <c r="K11" s="177">
        <v>3.0775999999999999</v>
      </c>
      <c r="L11" s="177">
        <v>12.0532</v>
      </c>
      <c r="M11" s="177">
        <v>-1.3714999999999999</v>
      </c>
      <c r="N11" s="177">
        <v>-6.6794000000000002</v>
      </c>
      <c r="O11" s="177">
        <v>23.891100000000002</v>
      </c>
      <c r="P11" s="177">
        <v>9.8954000000000004</v>
      </c>
      <c r="Q11" s="177">
        <v>14.7554</v>
      </c>
      <c r="R11" s="177">
        <v>20.822900000000001</v>
      </c>
      <c r="T11" s="106"/>
      <c r="U11" s="107"/>
      <c r="V11" s="107"/>
      <c r="W11" s="107"/>
      <c r="X11" s="107"/>
      <c r="Y11" s="107"/>
      <c r="Z11" s="107"/>
      <c r="AA11" s="107"/>
      <c r="AB11" s="107"/>
      <c r="AC11" s="107"/>
      <c r="AD11" s="107"/>
      <c r="AE11" s="107"/>
      <c r="AF11" s="107"/>
      <c r="AG11" s="107"/>
      <c r="AH11" s="107"/>
    </row>
    <row r="12" spans="1:34" x14ac:dyDescent="0.3">
      <c r="A12" s="173" t="s">
        <v>473</v>
      </c>
      <c r="B12" s="173" t="s">
        <v>1959</v>
      </c>
      <c r="C12" s="173">
        <v>139529</v>
      </c>
      <c r="D12" s="176">
        <v>44942</v>
      </c>
      <c r="E12" s="177">
        <v>23.08</v>
      </c>
      <c r="F12" s="177">
        <v>-8.6599999999999996E-2</v>
      </c>
      <c r="G12" s="177">
        <v>-8.6599999999999996E-2</v>
      </c>
      <c r="H12" s="177">
        <v>0</v>
      </c>
      <c r="I12" s="177">
        <v>-1.2830999999999999</v>
      </c>
      <c r="J12" s="177">
        <v>-1.3674999999999999</v>
      </c>
      <c r="K12" s="177">
        <v>2.7605</v>
      </c>
      <c r="L12" s="177">
        <v>11.4976</v>
      </c>
      <c r="M12" s="177">
        <v>-2.1619000000000002</v>
      </c>
      <c r="N12" s="177">
        <v>-7.6430999999999996</v>
      </c>
      <c r="O12" s="177">
        <v>22.788499999999999</v>
      </c>
      <c r="P12" s="177">
        <v>8.9085000000000001</v>
      </c>
      <c r="Q12" s="177">
        <v>13.741199999999999</v>
      </c>
      <c r="R12" s="177">
        <v>19.7011</v>
      </c>
      <c r="T12" s="106"/>
      <c r="U12" s="107"/>
      <c r="V12" s="107"/>
      <c r="W12" s="107"/>
      <c r="X12" s="107"/>
      <c r="Y12" s="107"/>
      <c r="Z12" s="107"/>
      <c r="AA12" s="107"/>
      <c r="AB12" s="107"/>
      <c r="AC12" s="107"/>
      <c r="AD12" s="107"/>
      <c r="AE12" s="107"/>
      <c r="AF12" s="107"/>
      <c r="AG12" s="107"/>
      <c r="AH12" s="107"/>
    </row>
    <row r="13" spans="1:34" x14ac:dyDescent="0.3">
      <c r="A13" s="173" t="s">
        <v>473</v>
      </c>
      <c r="B13" s="173" t="s">
        <v>1902</v>
      </c>
      <c r="C13" s="173">
        <v>150260</v>
      </c>
      <c r="D13" s="176">
        <v>44942</v>
      </c>
      <c r="E13" s="177">
        <v>20.717199999999998</v>
      </c>
      <c r="F13" s="177">
        <v>-0.26140000000000002</v>
      </c>
      <c r="G13" s="177">
        <v>-0.26140000000000002</v>
      </c>
      <c r="H13" s="177">
        <v>-0.92579999999999996</v>
      </c>
      <c r="I13" s="177">
        <v>-0.96230000000000004</v>
      </c>
      <c r="J13" s="177">
        <v>-1.8142</v>
      </c>
      <c r="K13" s="177">
        <v>3.3580999999999999</v>
      </c>
      <c r="L13" s="177">
        <v>10.0159</v>
      </c>
      <c r="M13" s="177">
        <v>3.4887000000000001</v>
      </c>
      <c r="N13" s="177">
        <v>0.29089999999999999</v>
      </c>
      <c r="O13" s="177">
        <v>14.090299999999999</v>
      </c>
      <c r="P13" s="177">
        <v>12.794600000000001</v>
      </c>
      <c r="Q13" s="177">
        <v>13.428100000000001</v>
      </c>
      <c r="R13" s="177">
        <v>12.256600000000001</v>
      </c>
      <c r="T13" s="106"/>
      <c r="U13" s="107"/>
      <c r="V13" s="107"/>
      <c r="W13" s="107"/>
      <c r="X13" s="107"/>
      <c r="Y13" s="107"/>
      <c r="Z13" s="107"/>
      <c r="AA13" s="107"/>
      <c r="AB13" s="107"/>
      <c r="AC13" s="107"/>
      <c r="AD13" s="107"/>
      <c r="AE13" s="107"/>
      <c r="AF13" s="107"/>
      <c r="AG13" s="107"/>
      <c r="AH13" s="107"/>
    </row>
    <row r="14" spans="1:34" x14ac:dyDescent="0.3">
      <c r="A14" s="173" t="s">
        <v>473</v>
      </c>
      <c r="B14" s="173" t="s">
        <v>1903</v>
      </c>
      <c r="C14" s="173">
        <v>150258</v>
      </c>
      <c r="D14" s="176">
        <v>44942</v>
      </c>
      <c r="E14" s="177">
        <v>18.875699999999998</v>
      </c>
      <c r="F14" s="177">
        <v>-0.2747</v>
      </c>
      <c r="G14" s="177">
        <v>-0.2747</v>
      </c>
      <c r="H14" s="177">
        <v>-0.95709999999999995</v>
      </c>
      <c r="I14" s="177">
        <v>-1.0250999999999999</v>
      </c>
      <c r="J14" s="177">
        <v>-1.9515</v>
      </c>
      <c r="K14" s="177">
        <v>2.931</v>
      </c>
      <c r="L14" s="177">
        <v>9.0922999999999998</v>
      </c>
      <c r="M14" s="177">
        <v>2.1739000000000002</v>
      </c>
      <c r="N14" s="177">
        <v>-1.3845000000000001</v>
      </c>
      <c r="O14" s="177">
        <v>12.193300000000001</v>
      </c>
      <c r="P14" s="177">
        <v>10.9939</v>
      </c>
      <c r="Q14" s="177">
        <v>11.616199999999999</v>
      </c>
      <c r="R14" s="177">
        <v>10.3567</v>
      </c>
      <c r="T14" s="106"/>
      <c r="U14" s="107"/>
      <c r="V14" s="107"/>
      <c r="W14" s="107"/>
      <c r="X14" s="107"/>
      <c r="Y14" s="107"/>
      <c r="Z14" s="107"/>
      <c r="AA14" s="107"/>
      <c r="AB14" s="107"/>
      <c r="AC14" s="107"/>
      <c r="AD14" s="107"/>
      <c r="AE14" s="107"/>
      <c r="AF14" s="107"/>
      <c r="AG14" s="107"/>
      <c r="AH14" s="107"/>
    </row>
    <row r="15" spans="1:34" x14ac:dyDescent="0.3">
      <c r="A15" s="173" t="s">
        <v>473</v>
      </c>
      <c r="B15" s="173" t="s">
        <v>478</v>
      </c>
      <c r="C15" s="173">
        <v>101912</v>
      </c>
      <c r="D15" s="176"/>
      <c r="E15" s="177"/>
      <c r="F15" s="177"/>
      <c r="G15" s="177"/>
      <c r="H15" s="177"/>
      <c r="I15" s="177"/>
      <c r="J15" s="177"/>
      <c r="K15" s="177"/>
      <c r="L15" s="177"/>
      <c r="M15" s="177"/>
      <c r="N15" s="177"/>
      <c r="O15" s="177"/>
      <c r="P15" s="177"/>
      <c r="Q15" s="177"/>
      <c r="R15" s="177"/>
      <c r="T15" s="106"/>
      <c r="U15" s="107"/>
      <c r="V15" s="107"/>
      <c r="W15" s="107"/>
      <c r="X15" s="107"/>
      <c r="Y15" s="107"/>
      <c r="Z15" s="107"/>
      <c r="AA15" s="107"/>
      <c r="AB15" s="107"/>
      <c r="AC15" s="107"/>
      <c r="AD15" s="107"/>
      <c r="AE15" s="107"/>
      <c r="AF15" s="107"/>
      <c r="AG15" s="107"/>
      <c r="AH15" s="107"/>
    </row>
    <row r="16" spans="1:34" x14ac:dyDescent="0.3">
      <c r="A16" s="173" t="s">
        <v>473</v>
      </c>
      <c r="B16" s="173" t="s">
        <v>479</v>
      </c>
      <c r="C16" s="173">
        <v>119326</v>
      </c>
      <c r="D16" s="176"/>
      <c r="E16" s="177"/>
      <c r="F16" s="177"/>
      <c r="G16" s="177"/>
      <c r="H16" s="177"/>
      <c r="I16" s="177"/>
      <c r="J16" s="177"/>
      <c r="K16" s="177"/>
      <c r="L16" s="177"/>
      <c r="M16" s="177"/>
      <c r="N16" s="177"/>
      <c r="O16" s="177"/>
      <c r="P16" s="177"/>
      <c r="Q16" s="177"/>
      <c r="R16" s="177"/>
      <c r="T16" s="106"/>
      <c r="U16" s="107"/>
      <c r="V16" s="107"/>
      <c r="W16" s="107"/>
      <c r="X16" s="107"/>
      <c r="Y16" s="107"/>
      <c r="Z16" s="107"/>
      <c r="AA16" s="107"/>
      <c r="AB16" s="107"/>
      <c r="AC16" s="107"/>
      <c r="AD16" s="107"/>
      <c r="AE16" s="107"/>
      <c r="AF16" s="107"/>
      <c r="AG16" s="107"/>
      <c r="AH16" s="107"/>
    </row>
    <row r="17" spans="1:34" x14ac:dyDescent="0.3">
      <c r="A17" s="173" t="s">
        <v>473</v>
      </c>
      <c r="B17" s="173" t="s">
        <v>480</v>
      </c>
      <c r="C17" s="173">
        <v>118272</v>
      </c>
      <c r="D17" s="176">
        <v>44942</v>
      </c>
      <c r="E17" s="177">
        <v>273.24</v>
      </c>
      <c r="F17" s="177">
        <v>-0.37190000000000001</v>
      </c>
      <c r="G17" s="177">
        <v>-0.37190000000000001</v>
      </c>
      <c r="H17" s="177">
        <v>-0.65080000000000005</v>
      </c>
      <c r="I17" s="177">
        <v>-1.0717000000000001</v>
      </c>
      <c r="J17" s="177">
        <v>-1.2646999999999999</v>
      </c>
      <c r="K17" s="177">
        <v>2.4906000000000001</v>
      </c>
      <c r="L17" s="177">
        <v>8.9690999999999992</v>
      </c>
      <c r="M17" s="177">
        <v>2.8959000000000001</v>
      </c>
      <c r="N17" s="177">
        <v>-1.6095999999999999</v>
      </c>
      <c r="O17" s="177">
        <v>14.4741</v>
      </c>
      <c r="P17" s="177">
        <v>12.099299999999999</v>
      </c>
      <c r="Q17" s="177">
        <v>14.248699999999999</v>
      </c>
      <c r="R17" s="177">
        <v>11.262</v>
      </c>
      <c r="T17" s="106"/>
      <c r="U17" s="107"/>
      <c r="V17" s="107"/>
      <c r="W17" s="107"/>
      <c r="X17" s="107"/>
      <c r="Y17" s="107"/>
      <c r="Z17" s="107"/>
      <c r="AA17" s="107"/>
      <c r="AB17" s="107"/>
      <c r="AC17" s="107"/>
      <c r="AD17" s="107"/>
      <c r="AE17" s="107"/>
      <c r="AF17" s="107"/>
      <c r="AG17" s="107"/>
      <c r="AH17" s="107"/>
    </row>
    <row r="18" spans="1:34" x14ac:dyDescent="0.3">
      <c r="A18" s="173" t="s">
        <v>473</v>
      </c>
      <c r="B18" s="173" t="s">
        <v>481</v>
      </c>
      <c r="C18" s="173">
        <v>106166</v>
      </c>
      <c r="D18" s="176">
        <v>44942</v>
      </c>
      <c r="E18" s="177">
        <v>248.47</v>
      </c>
      <c r="F18" s="177">
        <v>-0.38490000000000002</v>
      </c>
      <c r="G18" s="177">
        <v>-0.38490000000000002</v>
      </c>
      <c r="H18" s="177">
        <v>-0.67559999999999998</v>
      </c>
      <c r="I18" s="177">
        <v>-1.1183000000000001</v>
      </c>
      <c r="J18" s="177">
        <v>-1.3655999999999999</v>
      </c>
      <c r="K18" s="177">
        <v>2.1753</v>
      </c>
      <c r="L18" s="177">
        <v>8.3034999999999997</v>
      </c>
      <c r="M18" s="177">
        <v>1.9406000000000001</v>
      </c>
      <c r="N18" s="177">
        <v>-2.8237000000000001</v>
      </c>
      <c r="O18" s="177">
        <v>13.1127</v>
      </c>
      <c r="P18" s="177">
        <v>10.7492</v>
      </c>
      <c r="Q18" s="177">
        <v>11.3134</v>
      </c>
      <c r="R18" s="177">
        <v>9.9126999999999992</v>
      </c>
      <c r="T18" s="106"/>
      <c r="U18" s="107"/>
      <c r="V18" s="107"/>
      <c r="W18" s="107"/>
      <c r="X18" s="107"/>
      <c r="Y18" s="107"/>
      <c r="Z18" s="107"/>
      <c r="AA18" s="107"/>
      <c r="AB18" s="107"/>
      <c r="AC18" s="107"/>
      <c r="AD18" s="107"/>
      <c r="AE18" s="107"/>
      <c r="AF18" s="107"/>
      <c r="AG18" s="107"/>
      <c r="AH18" s="107"/>
    </row>
    <row r="19" spans="1:34" x14ac:dyDescent="0.3">
      <c r="A19" s="173" t="s">
        <v>473</v>
      </c>
      <c r="B19" s="173" t="s">
        <v>482</v>
      </c>
      <c r="C19" s="173">
        <v>119019</v>
      </c>
      <c r="D19" s="176">
        <v>44942</v>
      </c>
      <c r="E19" s="177">
        <v>251.36699999999999</v>
      </c>
      <c r="F19" s="177">
        <v>-0.41010000000000002</v>
      </c>
      <c r="G19" s="177">
        <v>-0.41010000000000002</v>
      </c>
      <c r="H19" s="177">
        <v>-0.37930000000000003</v>
      </c>
      <c r="I19" s="177">
        <v>-1.1592</v>
      </c>
      <c r="J19" s="177">
        <v>-1.571</v>
      </c>
      <c r="K19" s="177">
        <v>1.2421</v>
      </c>
      <c r="L19" s="177">
        <v>7.6550000000000002</v>
      </c>
      <c r="M19" s="177">
        <v>0.76400000000000001</v>
      </c>
      <c r="N19" s="177">
        <v>-4.9073000000000002</v>
      </c>
      <c r="O19" s="177">
        <v>12.1914</v>
      </c>
      <c r="P19" s="177">
        <v>9.8597999999999999</v>
      </c>
      <c r="Q19" s="177">
        <v>13.207100000000001</v>
      </c>
      <c r="R19" s="177">
        <v>9.2789000000000001</v>
      </c>
      <c r="T19" s="106"/>
      <c r="U19" s="107"/>
      <c r="V19" s="107"/>
      <c r="W19" s="107"/>
      <c r="X19" s="107"/>
      <c r="Y19" s="107"/>
      <c r="Z19" s="107"/>
      <c r="AA19" s="107"/>
      <c r="AB19" s="107"/>
      <c r="AC19" s="107"/>
      <c r="AD19" s="107"/>
      <c r="AE19" s="107"/>
      <c r="AF19" s="107"/>
      <c r="AG19" s="107"/>
      <c r="AH19" s="107"/>
    </row>
    <row r="20" spans="1:34" x14ac:dyDescent="0.3">
      <c r="A20" s="173" t="s">
        <v>473</v>
      </c>
      <c r="B20" s="173" t="s">
        <v>483</v>
      </c>
      <c r="C20" s="173">
        <v>100081</v>
      </c>
      <c r="D20" s="176">
        <v>44942</v>
      </c>
      <c r="E20" s="177">
        <v>229.45500000000001</v>
      </c>
      <c r="F20" s="177">
        <v>-0.41789999999999999</v>
      </c>
      <c r="G20" s="177">
        <v>-0.41789999999999999</v>
      </c>
      <c r="H20" s="177">
        <v>-0.39760000000000001</v>
      </c>
      <c r="I20" s="177">
        <v>-1.1966000000000001</v>
      </c>
      <c r="J20" s="177">
        <v>-1.6553</v>
      </c>
      <c r="K20" s="177">
        <v>0.97519999999999996</v>
      </c>
      <c r="L20" s="177">
        <v>7.0853999999999999</v>
      </c>
      <c r="M20" s="177">
        <v>-3.6600000000000001E-2</v>
      </c>
      <c r="N20" s="177">
        <v>-5.9001000000000001</v>
      </c>
      <c r="O20" s="177">
        <v>11.062099999999999</v>
      </c>
      <c r="P20" s="177">
        <v>8.7523999999999997</v>
      </c>
      <c r="Q20" s="177">
        <v>14.1607</v>
      </c>
      <c r="R20" s="177">
        <v>8.1608000000000001</v>
      </c>
      <c r="T20" s="106"/>
      <c r="U20" s="107"/>
      <c r="V20" s="107"/>
      <c r="W20" s="107"/>
      <c r="X20" s="107"/>
      <c r="Y20" s="107"/>
      <c r="Z20" s="107"/>
      <c r="AA20" s="107"/>
      <c r="AB20" s="107"/>
      <c r="AC20" s="107"/>
      <c r="AD20" s="107"/>
      <c r="AE20" s="107"/>
      <c r="AF20" s="107"/>
      <c r="AG20" s="107"/>
      <c r="AH20" s="107"/>
    </row>
    <row r="21" spans="1:34" x14ac:dyDescent="0.3">
      <c r="A21" s="173" t="s">
        <v>473</v>
      </c>
      <c r="B21" s="173" t="s">
        <v>484</v>
      </c>
      <c r="C21" s="173">
        <v>118624</v>
      </c>
      <c r="D21" s="176">
        <v>44942</v>
      </c>
      <c r="E21" s="177">
        <v>44.81</v>
      </c>
      <c r="F21" s="177">
        <v>-0.20039999999999999</v>
      </c>
      <c r="G21" s="177">
        <v>-0.20039999999999999</v>
      </c>
      <c r="H21" s="177">
        <v>-0.753</v>
      </c>
      <c r="I21" s="177">
        <v>-0.70909999999999995</v>
      </c>
      <c r="J21" s="177">
        <v>-1.038</v>
      </c>
      <c r="K21" s="177">
        <v>4.0157999999999996</v>
      </c>
      <c r="L21" s="177">
        <v>12.221399999999999</v>
      </c>
      <c r="M21" s="177">
        <v>5.8087</v>
      </c>
      <c r="N21" s="177">
        <v>3.847</v>
      </c>
      <c r="O21" s="177">
        <v>15.994899999999999</v>
      </c>
      <c r="P21" s="177">
        <v>12.122400000000001</v>
      </c>
      <c r="Q21" s="177">
        <v>13.244400000000001</v>
      </c>
      <c r="R21" s="177">
        <v>16.2927</v>
      </c>
      <c r="T21" s="106"/>
      <c r="U21" s="107"/>
      <c r="V21" s="107"/>
      <c r="W21" s="107"/>
      <c r="X21" s="107"/>
      <c r="Y21" s="107"/>
      <c r="Z21" s="107"/>
      <c r="AA21" s="107"/>
      <c r="AB21" s="107"/>
      <c r="AC21" s="107"/>
      <c r="AD21" s="107"/>
      <c r="AE21" s="107"/>
      <c r="AF21" s="107"/>
      <c r="AG21" s="107"/>
      <c r="AH21" s="107"/>
    </row>
    <row r="22" spans="1:34" x14ac:dyDescent="0.3">
      <c r="A22" s="173" t="s">
        <v>473</v>
      </c>
      <c r="B22" s="173" t="s">
        <v>485</v>
      </c>
      <c r="C22" s="173">
        <v>112108</v>
      </c>
      <c r="D22" s="176">
        <v>44942</v>
      </c>
      <c r="E22" s="177">
        <v>40.590000000000003</v>
      </c>
      <c r="F22" s="177">
        <v>-0.22120000000000001</v>
      </c>
      <c r="G22" s="177">
        <v>-0.22120000000000001</v>
      </c>
      <c r="H22" s="177">
        <v>-0.78220000000000001</v>
      </c>
      <c r="I22" s="177">
        <v>-0.78220000000000001</v>
      </c>
      <c r="J22" s="177">
        <v>-1.1928000000000001</v>
      </c>
      <c r="K22" s="177">
        <v>3.4666999999999999</v>
      </c>
      <c r="L22" s="177">
        <v>11.0837</v>
      </c>
      <c r="M22" s="177">
        <v>4.2104999999999997</v>
      </c>
      <c r="N22" s="177">
        <v>1.7803</v>
      </c>
      <c r="O22" s="177">
        <v>13.8993</v>
      </c>
      <c r="P22" s="177">
        <v>10.376099999999999</v>
      </c>
      <c r="Q22" s="177">
        <v>10.985300000000001</v>
      </c>
      <c r="R22" s="177">
        <v>14.093999999999999</v>
      </c>
      <c r="T22" s="106"/>
      <c r="U22" s="107"/>
      <c r="V22" s="107"/>
      <c r="W22" s="107"/>
      <c r="X22" s="107"/>
      <c r="Y22" s="107"/>
      <c r="Z22" s="107"/>
      <c r="AA22" s="107"/>
      <c r="AB22" s="107"/>
      <c r="AC22" s="107"/>
      <c r="AD22" s="107"/>
      <c r="AE22" s="107"/>
      <c r="AF22" s="107"/>
      <c r="AG22" s="107"/>
      <c r="AH22" s="107"/>
    </row>
    <row r="23" spans="1:34" x14ac:dyDescent="0.3">
      <c r="A23" s="173" t="s">
        <v>473</v>
      </c>
      <c r="B23" s="173" t="s">
        <v>486</v>
      </c>
      <c r="C23" s="173">
        <v>100550</v>
      </c>
      <c r="D23" s="176">
        <v>44942</v>
      </c>
      <c r="E23" s="177">
        <v>182.4203</v>
      </c>
      <c r="F23" s="177">
        <v>-0.23730000000000001</v>
      </c>
      <c r="G23" s="177">
        <v>-0.23730000000000001</v>
      </c>
      <c r="H23" s="177">
        <v>-0.4793</v>
      </c>
      <c r="I23" s="177">
        <v>-0.72919999999999996</v>
      </c>
      <c r="J23" s="177">
        <v>-1.6534</v>
      </c>
      <c r="K23" s="177">
        <v>3.1076000000000001</v>
      </c>
      <c r="L23" s="177">
        <v>9.9275000000000002</v>
      </c>
      <c r="M23" s="177">
        <v>4.0223000000000004</v>
      </c>
      <c r="N23" s="177">
        <v>0.58660000000000001</v>
      </c>
      <c r="O23" s="177">
        <v>13.0008</v>
      </c>
      <c r="P23" s="177">
        <v>9.2563999999999993</v>
      </c>
      <c r="Q23" s="177">
        <v>13.3835</v>
      </c>
      <c r="R23" s="177">
        <v>10.612399999999999</v>
      </c>
      <c r="T23" s="106"/>
      <c r="U23" s="107"/>
      <c r="V23" s="107"/>
      <c r="W23" s="107"/>
      <c r="X23" s="107"/>
      <c r="Y23" s="107"/>
      <c r="Z23" s="107"/>
      <c r="AA23" s="107"/>
      <c r="AB23" s="107"/>
      <c r="AC23" s="107"/>
      <c r="AD23" s="107"/>
      <c r="AE23" s="107"/>
      <c r="AF23" s="107"/>
      <c r="AG23" s="107"/>
      <c r="AH23" s="107"/>
    </row>
    <row r="24" spans="1:34" x14ac:dyDescent="0.3">
      <c r="A24" s="173" t="s">
        <v>473</v>
      </c>
      <c r="B24" s="173" t="s">
        <v>487</v>
      </c>
      <c r="C24" s="173">
        <v>118546</v>
      </c>
      <c r="D24" s="176">
        <v>44942</v>
      </c>
      <c r="E24" s="177">
        <v>202.9486</v>
      </c>
      <c r="F24" s="177">
        <v>-0.22889999999999999</v>
      </c>
      <c r="G24" s="177">
        <v>-0.22889999999999999</v>
      </c>
      <c r="H24" s="177">
        <v>-0.45989999999999998</v>
      </c>
      <c r="I24" s="177">
        <v>-0.69030000000000002</v>
      </c>
      <c r="J24" s="177">
        <v>-1.5674999999999999</v>
      </c>
      <c r="K24" s="177">
        <v>3.3738999999999999</v>
      </c>
      <c r="L24" s="177">
        <v>10.482699999999999</v>
      </c>
      <c r="M24" s="177">
        <v>4.8122999999999996</v>
      </c>
      <c r="N24" s="177">
        <v>1.5933999999999999</v>
      </c>
      <c r="O24" s="177">
        <v>14.1327</v>
      </c>
      <c r="P24" s="177">
        <v>10.419</v>
      </c>
      <c r="Q24" s="177">
        <v>13.846399999999999</v>
      </c>
      <c r="R24" s="177">
        <v>11.7219</v>
      </c>
      <c r="T24" s="106"/>
      <c r="U24" s="107"/>
      <c r="V24" s="107"/>
      <c r="W24" s="107"/>
      <c r="X24" s="107"/>
      <c r="Y24" s="107"/>
      <c r="Z24" s="107"/>
      <c r="AA24" s="107"/>
      <c r="AB24" s="107"/>
      <c r="AC24" s="107"/>
      <c r="AD24" s="107"/>
      <c r="AE24" s="107"/>
      <c r="AF24" s="107"/>
      <c r="AG24" s="107"/>
      <c r="AH24" s="107"/>
    </row>
    <row r="25" spans="1:34" x14ac:dyDescent="0.3">
      <c r="A25" s="173" t="s">
        <v>473</v>
      </c>
      <c r="B25" s="173" t="s">
        <v>488</v>
      </c>
      <c r="C25" s="173">
        <v>102948</v>
      </c>
      <c r="D25" s="176">
        <v>44942</v>
      </c>
      <c r="E25" s="177">
        <v>85.350999999999999</v>
      </c>
      <c r="F25" s="177">
        <v>-0.1789</v>
      </c>
      <c r="G25" s="177">
        <v>-0.1789</v>
      </c>
      <c r="H25" s="177">
        <v>-0.74309999999999998</v>
      </c>
      <c r="I25" s="177">
        <v>-0.98260000000000003</v>
      </c>
      <c r="J25" s="177">
        <v>-1.1443000000000001</v>
      </c>
      <c r="K25" s="177">
        <v>4.9040999999999997</v>
      </c>
      <c r="L25" s="177">
        <v>12.1387</v>
      </c>
      <c r="M25" s="177">
        <v>5.7777000000000003</v>
      </c>
      <c r="N25" s="177">
        <v>4.0967000000000002</v>
      </c>
      <c r="O25" s="177">
        <v>15.005599999999999</v>
      </c>
      <c r="P25" s="177">
        <v>7.9737</v>
      </c>
      <c r="Q25" s="177">
        <v>12.8078</v>
      </c>
      <c r="R25" s="177">
        <v>14.6958</v>
      </c>
      <c r="T25" s="106"/>
      <c r="U25" s="107"/>
      <c r="V25" s="107"/>
      <c r="W25" s="107"/>
      <c r="X25" s="107"/>
      <c r="Y25" s="107"/>
      <c r="Z25" s="107"/>
      <c r="AA25" s="107"/>
      <c r="AB25" s="107"/>
      <c r="AC25" s="107"/>
      <c r="AD25" s="107"/>
      <c r="AE25" s="107"/>
      <c r="AF25" s="107"/>
      <c r="AG25" s="107"/>
      <c r="AH25" s="107"/>
    </row>
    <row r="26" spans="1:34" x14ac:dyDescent="0.3">
      <c r="A26" s="173" t="s">
        <v>473</v>
      </c>
      <c r="B26" s="173" t="s">
        <v>1652</v>
      </c>
      <c r="C26" s="173"/>
      <c r="D26" s="176">
        <v>44942</v>
      </c>
      <c r="E26" s="177">
        <v>85.350999999999999</v>
      </c>
      <c r="F26" s="177">
        <v>-0.1789</v>
      </c>
      <c r="G26" s="177">
        <v>-0.1789</v>
      </c>
      <c r="H26" s="177">
        <v>-0.74309999999999998</v>
      </c>
      <c r="I26" s="177">
        <v>-0.98260000000000003</v>
      </c>
      <c r="J26" s="177">
        <v>-1.1443000000000001</v>
      </c>
      <c r="K26" s="177">
        <v>4.9040999999999997</v>
      </c>
      <c r="L26" s="177">
        <v>12.1387</v>
      </c>
      <c r="M26" s="177">
        <v>5.7777000000000003</v>
      </c>
      <c r="N26" s="177">
        <v>4.0967000000000002</v>
      </c>
      <c r="O26" s="177">
        <v>15.005599999999999</v>
      </c>
      <c r="P26" s="177">
        <v>9.9271999999999991</v>
      </c>
      <c r="Q26" s="177">
        <v>15.376799999999999</v>
      </c>
      <c r="R26" s="177">
        <v>14.6958</v>
      </c>
      <c r="T26" s="106"/>
      <c r="U26" s="107"/>
      <c r="V26" s="107"/>
      <c r="W26" s="107"/>
      <c r="X26" s="107"/>
      <c r="Y26" s="107"/>
      <c r="Z26" s="107"/>
      <c r="AA26" s="107"/>
      <c r="AB26" s="107"/>
      <c r="AC26" s="107"/>
      <c r="AD26" s="107"/>
      <c r="AE26" s="107"/>
      <c r="AF26" s="107"/>
      <c r="AG26" s="107"/>
      <c r="AH26" s="107"/>
    </row>
    <row r="27" spans="1:34" x14ac:dyDescent="0.3">
      <c r="A27" s="173" t="s">
        <v>473</v>
      </c>
      <c r="B27" s="173" t="s">
        <v>1653</v>
      </c>
      <c r="C27" s="173">
        <v>119062</v>
      </c>
      <c r="D27" s="176">
        <v>44942</v>
      </c>
      <c r="E27" s="177">
        <v>91.045000000000002</v>
      </c>
      <c r="F27" s="177">
        <v>-0.17430000000000001</v>
      </c>
      <c r="G27" s="177">
        <v>-0.17430000000000001</v>
      </c>
      <c r="H27" s="177">
        <v>-0.73160000000000003</v>
      </c>
      <c r="I27" s="177">
        <v>-0.95950000000000002</v>
      </c>
      <c r="J27" s="177">
        <v>-1.0918000000000001</v>
      </c>
      <c r="K27" s="177">
        <v>5.0758000000000001</v>
      </c>
      <c r="L27" s="177">
        <v>12.5082</v>
      </c>
      <c r="M27" s="177">
        <v>6.3014000000000001</v>
      </c>
      <c r="N27" s="177">
        <v>4.7747000000000002</v>
      </c>
      <c r="O27" s="177">
        <v>15.738099999999999</v>
      </c>
      <c r="P27" s="177">
        <v>8.7327999999999992</v>
      </c>
      <c r="Q27" s="177">
        <v>12.2049</v>
      </c>
      <c r="R27" s="177">
        <v>15.431900000000001</v>
      </c>
      <c r="T27" s="106"/>
      <c r="U27" s="107"/>
      <c r="V27" s="107"/>
      <c r="W27" s="107"/>
      <c r="X27" s="107"/>
      <c r="Y27" s="107"/>
      <c r="Z27" s="107"/>
      <c r="AA27" s="107"/>
      <c r="AB27" s="107"/>
      <c r="AC27" s="107"/>
      <c r="AD27" s="107"/>
      <c r="AE27" s="107"/>
      <c r="AF27" s="107"/>
      <c r="AG27" s="107"/>
      <c r="AH27" s="107"/>
    </row>
    <row r="28" spans="1:34" x14ac:dyDescent="0.3">
      <c r="A28" s="173" t="s">
        <v>473</v>
      </c>
      <c r="B28" s="173" t="s">
        <v>489</v>
      </c>
      <c r="C28" s="173"/>
      <c r="D28" s="176">
        <v>44942</v>
      </c>
      <c r="E28" s="177">
        <v>91.045000000000002</v>
      </c>
      <c r="F28" s="177">
        <v>-0.17430000000000001</v>
      </c>
      <c r="G28" s="177">
        <v>-0.17430000000000001</v>
      </c>
      <c r="H28" s="177">
        <v>-0.73160000000000003</v>
      </c>
      <c r="I28" s="177">
        <v>-0.95950000000000002</v>
      </c>
      <c r="J28" s="177">
        <v>-1.0918000000000001</v>
      </c>
      <c r="K28" s="177">
        <v>5.0758000000000001</v>
      </c>
      <c r="L28" s="177">
        <v>12.5082</v>
      </c>
      <c r="M28" s="177">
        <v>6.3014000000000001</v>
      </c>
      <c r="N28" s="177">
        <v>4.7747000000000002</v>
      </c>
      <c r="O28" s="177">
        <v>15.738099999999999</v>
      </c>
      <c r="P28" s="177">
        <v>10.752000000000001</v>
      </c>
      <c r="Q28" s="177">
        <v>15.1569</v>
      </c>
      <c r="R28" s="177">
        <v>15.431900000000001</v>
      </c>
      <c r="T28" s="106"/>
      <c r="U28" s="107"/>
      <c r="V28" s="107"/>
      <c r="W28" s="107"/>
      <c r="X28" s="107"/>
      <c r="Y28" s="107"/>
      <c r="Z28" s="107"/>
      <c r="AA28" s="107"/>
      <c r="AB28" s="107"/>
      <c r="AC28" s="107"/>
      <c r="AD28" s="107"/>
      <c r="AE28" s="107"/>
      <c r="AF28" s="107"/>
      <c r="AG28" s="107"/>
      <c r="AH28" s="107"/>
    </row>
    <row r="29" spans="1:34" x14ac:dyDescent="0.3">
      <c r="A29" s="173" t="s">
        <v>473</v>
      </c>
      <c r="B29" s="173" t="s">
        <v>2009</v>
      </c>
      <c r="C29" s="173">
        <v>151122</v>
      </c>
      <c r="D29" s="176">
        <v>44942</v>
      </c>
      <c r="E29" s="177">
        <v>40.1145</v>
      </c>
      <c r="F29" s="177">
        <v>-0.35170000000000001</v>
      </c>
      <c r="G29" s="177">
        <v>-0.35170000000000001</v>
      </c>
      <c r="H29" s="177">
        <v>-0.53900000000000003</v>
      </c>
      <c r="I29" s="177">
        <v>-0.99980000000000002</v>
      </c>
      <c r="J29" s="177">
        <v>-1.4587000000000001</v>
      </c>
      <c r="K29" s="177">
        <v>0.51739999999999997</v>
      </c>
      <c r="L29" s="177">
        <v>7.4706999999999999</v>
      </c>
      <c r="M29" s="177">
        <v>-0.92979999999999996</v>
      </c>
      <c r="N29" s="177">
        <v>-6.5343999999999998</v>
      </c>
      <c r="O29" s="177">
        <v>10.496499999999999</v>
      </c>
      <c r="P29" s="177">
        <v>7.2817999999999996</v>
      </c>
      <c r="Q29" s="177">
        <v>13.206099999999999</v>
      </c>
      <c r="R29" s="177">
        <v>8.2225999999999999</v>
      </c>
      <c r="T29" s="106"/>
      <c r="U29" s="107"/>
      <c r="V29" s="107"/>
      <c r="W29" s="107"/>
      <c r="X29" s="107"/>
      <c r="Y29" s="107"/>
      <c r="Z29" s="107"/>
      <c r="AA29" s="107"/>
      <c r="AB29" s="107"/>
      <c r="AC29" s="107"/>
      <c r="AD29" s="107"/>
      <c r="AE29" s="107"/>
      <c r="AF29" s="107"/>
      <c r="AG29" s="107"/>
      <c r="AH29" s="107"/>
    </row>
    <row r="30" spans="1:34" x14ac:dyDescent="0.3">
      <c r="A30" s="173" t="s">
        <v>473</v>
      </c>
      <c r="B30" s="173" t="s">
        <v>2010</v>
      </c>
      <c r="C30" s="173">
        <v>151120</v>
      </c>
      <c r="D30" s="176">
        <v>44942</v>
      </c>
      <c r="E30" s="177">
        <v>36.235799999999998</v>
      </c>
      <c r="F30" s="177">
        <v>-0.36049999999999999</v>
      </c>
      <c r="G30" s="177">
        <v>-0.36049999999999999</v>
      </c>
      <c r="H30" s="177">
        <v>-0.55900000000000005</v>
      </c>
      <c r="I30" s="177">
        <v>-1.0394000000000001</v>
      </c>
      <c r="J30" s="177">
        <v>-1.5448999999999999</v>
      </c>
      <c r="K30" s="177">
        <v>0.25119999999999998</v>
      </c>
      <c r="L30" s="177">
        <v>6.9123000000000001</v>
      </c>
      <c r="M30" s="177">
        <v>-1.6960999999999999</v>
      </c>
      <c r="N30" s="177">
        <v>-7.4862000000000002</v>
      </c>
      <c r="O30" s="177">
        <v>9.3553999999999995</v>
      </c>
      <c r="P30" s="177">
        <v>6.1825999999999999</v>
      </c>
      <c r="Q30" s="177">
        <v>11.377599999999999</v>
      </c>
      <c r="R30" s="177">
        <v>7.1351000000000004</v>
      </c>
      <c r="T30" s="106"/>
      <c r="U30" s="107"/>
      <c r="V30" s="107"/>
      <c r="W30" s="107"/>
      <c r="X30" s="107"/>
      <c r="Y30" s="107"/>
      <c r="Z30" s="107"/>
      <c r="AA30" s="107"/>
      <c r="AB30" s="107"/>
      <c r="AC30" s="107"/>
      <c r="AD30" s="107"/>
      <c r="AE30" s="107"/>
      <c r="AF30" s="107"/>
      <c r="AG30" s="107"/>
      <c r="AH30" s="107"/>
    </row>
    <row r="31" spans="1:34" x14ac:dyDescent="0.3">
      <c r="A31" s="173" t="s">
        <v>473</v>
      </c>
      <c r="B31" s="173" t="s">
        <v>490</v>
      </c>
      <c r="C31" s="173">
        <v>145228</v>
      </c>
      <c r="D31" s="176"/>
      <c r="E31" s="177"/>
      <c r="F31" s="177"/>
      <c r="G31" s="177"/>
      <c r="H31" s="177"/>
      <c r="I31" s="177"/>
      <c r="J31" s="177"/>
      <c r="K31" s="177"/>
      <c r="L31" s="177"/>
      <c r="M31" s="177"/>
      <c r="N31" s="177"/>
      <c r="O31" s="177"/>
      <c r="P31" s="177"/>
      <c r="Q31" s="177"/>
      <c r="R31" s="177"/>
      <c r="T31" s="106"/>
      <c r="U31" s="107"/>
      <c r="V31" s="107"/>
      <c r="W31" s="107"/>
      <c r="X31" s="107"/>
      <c r="Y31" s="107"/>
      <c r="Z31" s="107"/>
      <c r="AA31" s="107"/>
      <c r="AB31" s="107"/>
      <c r="AC31" s="107"/>
      <c r="AD31" s="107"/>
      <c r="AE31" s="107"/>
      <c r="AF31" s="107"/>
      <c r="AG31" s="107"/>
      <c r="AH31" s="107"/>
    </row>
    <row r="32" spans="1:34" x14ac:dyDescent="0.3">
      <c r="A32" s="173" t="s">
        <v>473</v>
      </c>
      <c r="B32" s="173" t="s">
        <v>491</v>
      </c>
      <c r="C32" s="173">
        <v>145227</v>
      </c>
      <c r="D32" s="176"/>
      <c r="E32" s="177"/>
      <c r="F32" s="177"/>
      <c r="G32" s="177"/>
      <c r="H32" s="177"/>
      <c r="I32" s="177"/>
      <c r="J32" s="177"/>
      <c r="K32" s="177"/>
      <c r="L32" s="177"/>
      <c r="M32" s="177"/>
      <c r="N32" s="177"/>
      <c r="O32" s="177"/>
      <c r="P32" s="177"/>
      <c r="Q32" s="177"/>
      <c r="R32" s="177"/>
      <c r="T32" s="106"/>
      <c r="U32" s="107"/>
      <c r="V32" s="107"/>
      <c r="W32" s="107"/>
      <c r="X32" s="107"/>
      <c r="Y32" s="107"/>
      <c r="Z32" s="107"/>
      <c r="AA32" s="107"/>
      <c r="AB32" s="107"/>
      <c r="AC32" s="107"/>
      <c r="AD32" s="107"/>
      <c r="AE32" s="107"/>
      <c r="AF32" s="107"/>
      <c r="AG32" s="107"/>
      <c r="AH32" s="107"/>
    </row>
    <row r="33" spans="1:34" x14ac:dyDescent="0.3">
      <c r="A33" s="173" t="s">
        <v>473</v>
      </c>
      <c r="B33" s="173" t="s">
        <v>492</v>
      </c>
      <c r="C33" s="173">
        <v>100356</v>
      </c>
      <c r="D33" s="176">
        <v>44942</v>
      </c>
      <c r="E33" s="177">
        <v>240.51</v>
      </c>
      <c r="F33" s="177">
        <v>-0.21160000000000001</v>
      </c>
      <c r="G33" s="177">
        <v>-0.21160000000000001</v>
      </c>
      <c r="H33" s="177">
        <v>-0.80430000000000001</v>
      </c>
      <c r="I33" s="177">
        <v>-1.0531999999999999</v>
      </c>
      <c r="J33" s="177">
        <v>-0.97989999999999999</v>
      </c>
      <c r="K33" s="177">
        <v>3.9323999999999999</v>
      </c>
      <c r="L33" s="177">
        <v>11.3111</v>
      </c>
      <c r="M33" s="177">
        <v>4.1844999999999999</v>
      </c>
      <c r="N33" s="177">
        <v>6.0871000000000004</v>
      </c>
      <c r="O33" s="177">
        <v>19.118099999999998</v>
      </c>
      <c r="P33" s="177">
        <v>12.859500000000001</v>
      </c>
      <c r="Q33" s="177">
        <v>14.678599999999999</v>
      </c>
      <c r="R33" s="177">
        <v>21.985499999999998</v>
      </c>
      <c r="T33" s="106"/>
      <c r="U33" s="107"/>
      <c r="V33" s="107"/>
      <c r="W33" s="107"/>
      <c r="X33" s="107"/>
      <c r="Y33" s="107"/>
      <c r="Z33" s="107"/>
      <c r="AA33" s="107"/>
      <c r="AB33" s="107"/>
      <c r="AC33" s="107"/>
      <c r="AD33" s="107"/>
      <c r="AE33" s="107"/>
      <c r="AF33" s="107"/>
      <c r="AG33" s="107"/>
      <c r="AH33" s="107"/>
    </row>
    <row r="34" spans="1:34" x14ac:dyDescent="0.3">
      <c r="A34" s="173" t="s">
        <v>473</v>
      </c>
      <c r="B34" s="173" t="s">
        <v>493</v>
      </c>
      <c r="C34" s="173">
        <v>120251</v>
      </c>
      <c r="D34" s="176">
        <v>44942</v>
      </c>
      <c r="E34" s="177">
        <v>262.95999999999998</v>
      </c>
      <c r="F34" s="177">
        <v>-0.2087</v>
      </c>
      <c r="G34" s="177">
        <v>-0.2087</v>
      </c>
      <c r="H34" s="177">
        <v>-0.7923</v>
      </c>
      <c r="I34" s="177">
        <v>-1.0311999999999999</v>
      </c>
      <c r="J34" s="177">
        <v>-0.93430000000000002</v>
      </c>
      <c r="K34" s="177">
        <v>4.0849000000000002</v>
      </c>
      <c r="L34" s="177">
        <v>11.6319</v>
      </c>
      <c r="M34" s="177">
        <v>4.6315</v>
      </c>
      <c r="N34" s="177">
        <v>6.6860999999999997</v>
      </c>
      <c r="O34" s="177">
        <v>19.743600000000001</v>
      </c>
      <c r="P34" s="177">
        <v>13.622299999999999</v>
      </c>
      <c r="Q34" s="177">
        <v>16.607800000000001</v>
      </c>
      <c r="R34" s="177">
        <v>22.624600000000001</v>
      </c>
      <c r="T34" s="106"/>
      <c r="U34" s="107"/>
      <c r="V34" s="107"/>
      <c r="W34" s="107"/>
      <c r="X34" s="107"/>
      <c r="Y34" s="107"/>
      <c r="Z34" s="107"/>
      <c r="AA34" s="107"/>
      <c r="AB34" s="107"/>
      <c r="AC34" s="107"/>
      <c r="AD34" s="107"/>
      <c r="AE34" s="107"/>
      <c r="AF34" s="107"/>
      <c r="AG34" s="107"/>
      <c r="AH34" s="107"/>
    </row>
    <row r="35" spans="1:34" x14ac:dyDescent="0.3">
      <c r="A35" s="173" t="s">
        <v>473</v>
      </c>
      <c r="B35" s="173" t="s">
        <v>494</v>
      </c>
      <c r="C35" s="173">
        <v>139969</v>
      </c>
      <c r="D35" s="176">
        <v>44942</v>
      </c>
      <c r="E35" s="177">
        <v>15.851699999999999</v>
      </c>
      <c r="F35" s="177">
        <v>-0.33069999999999999</v>
      </c>
      <c r="G35" s="177">
        <v>-0.33069999999999999</v>
      </c>
      <c r="H35" s="177">
        <v>-0.7631</v>
      </c>
      <c r="I35" s="177">
        <v>-1.5337000000000001</v>
      </c>
      <c r="J35" s="177">
        <v>-2.1457999999999999</v>
      </c>
      <c r="K35" s="177">
        <v>2.7723</v>
      </c>
      <c r="L35" s="177">
        <v>7.9191000000000003</v>
      </c>
      <c r="M35" s="177">
        <v>-0.19020000000000001</v>
      </c>
      <c r="N35" s="177">
        <v>-5.1120000000000001</v>
      </c>
      <c r="O35" s="177">
        <v>10.853400000000001</v>
      </c>
      <c r="P35" s="177">
        <v>5.3811</v>
      </c>
      <c r="Q35" s="177">
        <v>7.6712999999999996</v>
      </c>
      <c r="R35" s="177">
        <v>7.9762000000000004</v>
      </c>
      <c r="T35" s="106"/>
      <c r="U35" s="107"/>
      <c r="V35" s="107"/>
      <c r="W35" s="107"/>
      <c r="X35" s="107"/>
      <c r="Y35" s="107"/>
      <c r="Z35" s="107"/>
      <c r="AA35" s="107"/>
      <c r="AB35" s="107"/>
      <c r="AC35" s="107"/>
      <c r="AD35" s="107"/>
      <c r="AE35" s="107"/>
      <c r="AF35" s="107"/>
      <c r="AG35" s="107"/>
      <c r="AH35" s="107"/>
    </row>
    <row r="36" spans="1:34" x14ac:dyDescent="0.3">
      <c r="A36" s="173" t="s">
        <v>473</v>
      </c>
      <c r="B36" s="173" t="s">
        <v>495</v>
      </c>
      <c r="C36" s="173">
        <v>139971</v>
      </c>
      <c r="D36" s="176">
        <v>44942</v>
      </c>
      <c r="E36" s="177">
        <v>17.195900000000002</v>
      </c>
      <c r="F36" s="177">
        <v>-0.32340000000000002</v>
      </c>
      <c r="G36" s="177">
        <v>-0.32340000000000002</v>
      </c>
      <c r="H36" s="177">
        <v>-0.74570000000000003</v>
      </c>
      <c r="I36" s="177">
        <v>-1.5002</v>
      </c>
      <c r="J36" s="177">
        <v>-2.0712000000000002</v>
      </c>
      <c r="K36" s="177">
        <v>3.0065</v>
      </c>
      <c r="L36" s="177">
        <v>8.4053000000000004</v>
      </c>
      <c r="M36" s="177">
        <v>0.44979999999999998</v>
      </c>
      <c r="N36" s="177">
        <v>-4.2960000000000003</v>
      </c>
      <c r="O36" s="177">
        <v>11.7841</v>
      </c>
      <c r="P36" s="177">
        <v>6.6542000000000003</v>
      </c>
      <c r="Q36" s="177">
        <v>9.0866000000000007</v>
      </c>
      <c r="R36" s="177">
        <v>8.8983000000000008</v>
      </c>
      <c r="T36" s="106"/>
      <c r="U36" s="107"/>
      <c r="V36" s="107"/>
      <c r="W36" s="107"/>
      <c r="X36" s="107"/>
      <c r="Y36" s="107"/>
      <c r="Z36" s="107"/>
      <c r="AA36" s="107"/>
      <c r="AB36" s="107"/>
      <c r="AC36" s="107"/>
      <c r="AD36" s="107"/>
      <c r="AE36" s="107"/>
      <c r="AF36" s="107"/>
      <c r="AG36" s="107"/>
      <c r="AH36" s="107"/>
    </row>
    <row r="37" spans="1:34" x14ac:dyDescent="0.3">
      <c r="A37" s="173" t="s">
        <v>473</v>
      </c>
      <c r="B37" s="173" t="s">
        <v>496</v>
      </c>
      <c r="C37" s="173">
        <v>140382</v>
      </c>
      <c r="D37" s="176">
        <v>44942</v>
      </c>
      <c r="E37" s="177">
        <v>18.783000000000001</v>
      </c>
      <c r="F37" s="177">
        <v>-0.23369999999999999</v>
      </c>
      <c r="G37" s="177">
        <v>-0.23369999999999999</v>
      </c>
      <c r="H37" s="177">
        <v>-0.62429999999999997</v>
      </c>
      <c r="I37" s="177">
        <v>-0.47160000000000002</v>
      </c>
      <c r="J37" s="177">
        <v>-0.98580000000000001</v>
      </c>
      <c r="K37" s="177">
        <v>1.8546</v>
      </c>
      <c r="L37" s="177">
        <v>8.3217999999999996</v>
      </c>
      <c r="M37" s="177">
        <v>2.2482000000000002</v>
      </c>
      <c r="N37" s="177">
        <v>-2.4765999999999999</v>
      </c>
      <c r="O37" s="177">
        <v>14.251099999999999</v>
      </c>
      <c r="P37" s="177">
        <v>9.2912999999999997</v>
      </c>
      <c r="Q37" s="177">
        <v>10.982799999999999</v>
      </c>
      <c r="R37" s="177">
        <v>12.827400000000001</v>
      </c>
      <c r="T37" s="106"/>
      <c r="U37" s="107"/>
      <c r="V37" s="107"/>
      <c r="W37" s="107"/>
      <c r="X37" s="107"/>
      <c r="Y37" s="107"/>
      <c r="Z37" s="107"/>
      <c r="AA37" s="107"/>
      <c r="AB37" s="107"/>
      <c r="AC37" s="107"/>
      <c r="AD37" s="107"/>
      <c r="AE37" s="107"/>
      <c r="AF37" s="107"/>
      <c r="AG37" s="107"/>
      <c r="AH37" s="107"/>
    </row>
    <row r="38" spans="1:34" x14ac:dyDescent="0.3">
      <c r="A38" s="173" t="s">
        <v>473</v>
      </c>
      <c r="B38" s="173" t="s">
        <v>497</v>
      </c>
      <c r="C38" s="173">
        <v>140381</v>
      </c>
      <c r="D38" s="176">
        <v>44942</v>
      </c>
      <c r="E38" s="177">
        <v>17.175999999999998</v>
      </c>
      <c r="F38" s="177">
        <v>-0.24970000000000001</v>
      </c>
      <c r="G38" s="177">
        <v>-0.24970000000000001</v>
      </c>
      <c r="H38" s="177">
        <v>-0.65359999999999996</v>
      </c>
      <c r="I38" s="177">
        <v>-0.52700000000000002</v>
      </c>
      <c r="J38" s="177">
        <v>-1.0998000000000001</v>
      </c>
      <c r="K38" s="177">
        <v>1.5189999999999999</v>
      </c>
      <c r="L38" s="177">
        <v>7.6189999999999998</v>
      </c>
      <c r="M38" s="177">
        <v>1.2736000000000001</v>
      </c>
      <c r="N38" s="177">
        <v>-3.722</v>
      </c>
      <c r="O38" s="177">
        <v>12.779</v>
      </c>
      <c r="P38" s="177">
        <v>7.8139000000000003</v>
      </c>
      <c r="Q38" s="177">
        <v>9.3539999999999992</v>
      </c>
      <c r="R38" s="177">
        <v>11.3855</v>
      </c>
      <c r="T38" s="106"/>
      <c r="U38" s="107"/>
      <c r="V38" s="107"/>
      <c r="W38" s="107"/>
      <c r="X38" s="107"/>
      <c r="Y38" s="107"/>
      <c r="Z38" s="107"/>
      <c r="AA38" s="107"/>
      <c r="AB38" s="107"/>
      <c r="AC38" s="107"/>
      <c r="AD38" s="107"/>
      <c r="AE38" s="107"/>
      <c r="AF38" s="107"/>
      <c r="AG38" s="107"/>
      <c r="AH38" s="107"/>
    </row>
    <row r="39" spans="1:34" x14ac:dyDescent="0.3">
      <c r="A39" s="173" t="s">
        <v>473</v>
      </c>
      <c r="B39" s="173" t="s">
        <v>498</v>
      </c>
      <c r="C39" s="173">
        <v>145599</v>
      </c>
      <c r="D39" s="176">
        <v>44942</v>
      </c>
      <c r="E39" s="177">
        <v>16.356200000000001</v>
      </c>
      <c r="F39" s="177">
        <v>-0.13739999999999999</v>
      </c>
      <c r="G39" s="177">
        <v>-0.13739999999999999</v>
      </c>
      <c r="H39" s="177">
        <v>-0.8246</v>
      </c>
      <c r="I39" s="177">
        <v>-0.83789999999999998</v>
      </c>
      <c r="J39" s="177">
        <v>-1.2492000000000001</v>
      </c>
      <c r="K39" s="177">
        <v>4.2068000000000003</v>
      </c>
      <c r="L39" s="177">
        <v>10.298</v>
      </c>
      <c r="M39" s="177">
        <v>4.4617000000000004</v>
      </c>
      <c r="N39" s="177">
        <v>0.82040000000000002</v>
      </c>
      <c r="O39" s="177">
        <v>12.586499999999999</v>
      </c>
      <c r="P39" s="177"/>
      <c r="Q39" s="177">
        <v>12.7639</v>
      </c>
      <c r="R39" s="177">
        <v>11.508699999999999</v>
      </c>
      <c r="T39" s="106"/>
      <c r="U39" s="107"/>
      <c r="V39" s="107"/>
      <c r="W39" s="107"/>
      <c r="X39" s="107"/>
      <c r="Y39" s="107"/>
      <c r="Z39" s="107"/>
      <c r="AA39" s="107"/>
      <c r="AB39" s="107"/>
      <c r="AC39" s="107"/>
      <c r="AD39" s="107"/>
      <c r="AE39" s="107"/>
      <c r="AF39" s="107"/>
      <c r="AG39" s="107"/>
      <c r="AH39" s="107"/>
    </row>
    <row r="40" spans="1:34" x14ac:dyDescent="0.3">
      <c r="A40" s="173" t="s">
        <v>473</v>
      </c>
      <c r="B40" s="173" t="s">
        <v>499</v>
      </c>
      <c r="C40" s="173">
        <v>145605</v>
      </c>
      <c r="D40" s="176">
        <v>44942</v>
      </c>
      <c r="E40" s="177">
        <v>15.131399999999999</v>
      </c>
      <c r="F40" s="177">
        <v>-0.14449999999999999</v>
      </c>
      <c r="G40" s="177">
        <v>-0.14449999999999999</v>
      </c>
      <c r="H40" s="177">
        <v>-0.84209999999999996</v>
      </c>
      <c r="I40" s="177">
        <v>-0.87260000000000004</v>
      </c>
      <c r="J40" s="177">
        <v>-1.3250999999999999</v>
      </c>
      <c r="K40" s="177">
        <v>3.9843999999999999</v>
      </c>
      <c r="L40" s="177">
        <v>9.6684999999999999</v>
      </c>
      <c r="M40" s="177">
        <v>3.3601000000000001</v>
      </c>
      <c r="N40" s="177">
        <v>-0.72689999999999999</v>
      </c>
      <c r="O40" s="177">
        <v>10.534000000000001</v>
      </c>
      <c r="P40" s="177"/>
      <c r="Q40" s="177">
        <v>10.6412</v>
      </c>
      <c r="R40" s="177">
        <v>9.5663999999999998</v>
      </c>
      <c r="T40" s="106"/>
      <c r="U40" s="107"/>
      <c r="V40" s="107"/>
      <c r="W40" s="107"/>
      <c r="X40" s="107"/>
      <c r="Y40" s="107"/>
      <c r="Z40" s="107"/>
      <c r="AA40" s="107"/>
      <c r="AB40" s="107"/>
      <c r="AC40" s="107"/>
      <c r="AD40" s="107"/>
      <c r="AE40" s="107"/>
      <c r="AF40" s="107"/>
      <c r="AG40" s="107"/>
      <c r="AH40" s="107"/>
    </row>
    <row r="41" spans="1:34" x14ac:dyDescent="0.3">
      <c r="A41" s="173" t="s">
        <v>473</v>
      </c>
      <c r="B41" s="173" t="s">
        <v>500</v>
      </c>
      <c r="C41" s="173">
        <v>143537</v>
      </c>
      <c r="D41" s="176">
        <v>44942</v>
      </c>
      <c r="E41" s="177">
        <v>15.473100000000001</v>
      </c>
      <c r="F41" s="177">
        <v>-0.40039999999999998</v>
      </c>
      <c r="G41" s="177">
        <v>-0.40039999999999998</v>
      </c>
      <c r="H41" s="177">
        <v>-0.74539999999999995</v>
      </c>
      <c r="I41" s="177">
        <v>-1.2156</v>
      </c>
      <c r="J41" s="177">
        <v>-1.3194999999999999</v>
      </c>
      <c r="K41" s="177">
        <v>2.0047000000000001</v>
      </c>
      <c r="L41" s="177">
        <v>8.2103000000000002</v>
      </c>
      <c r="M41" s="177">
        <v>2.4403000000000001</v>
      </c>
      <c r="N41" s="177">
        <v>-2.8273000000000001</v>
      </c>
      <c r="O41" s="177">
        <v>10.2401</v>
      </c>
      <c r="P41" s="177"/>
      <c r="Q41" s="177">
        <v>10.067500000000001</v>
      </c>
      <c r="R41" s="177">
        <v>9.1953999999999994</v>
      </c>
      <c r="T41" s="106"/>
      <c r="U41" s="107"/>
      <c r="V41" s="107"/>
      <c r="W41" s="107"/>
      <c r="X41" s="107"/>
      <c r="Y41" s="107"/>
      <c r="Z41" s="107"/>
      <c r="AA41" s="107"/>
      <c r="AB41" s="107"/>
      <c r="AC41" s="107"/>
      <c r="AD41" s="107"/>
      <c r="AE41" s="107"/>
      <c r="AF41" s="107"/>
      <c r="AG41" s="107"/>
      <c r="AH41" s="107"/>
    </row>
    <row r="42" spans="1:34" x14ac:dyDescent="0.3">
      <c r="A42" s="173" t="s">
        <v>473</v>
      </c>
      <c r="B42" s="173" t="s">
        <v>501</v>
      </c>
      <c r="C42" s="173">
        <v>143536</v>
      </c>
      <c r="D42" s="176">
        <v>44942</v>
      </c>
      <c r="E42" s="177">
        <v>14.4156</v>
      </c>
      <c r="F42" s="177">
        <v>-0.4138</v>
      </c>
      <c r="G42" s="177">
        <v>-0.4138</v>
      </c>
      <c r="H42" s="177">
        <v>-0.77710000000000001</v>
      </c>
      <c r="I42" s="177">
        <v>-1.2791999999999999</v>
      </c>
      <c r="J42" s="177">
        <v>-1.4594</v>
      </c>
      <c r="K42" s="177">
        <v>1.5669</v>
      </c>
      <c r="L42" s="177">
        <v>7.3052000000000001</v>
      </c>
      <c r="M42" s="177">
        <v>1.1719999999999999</v>
      </c>
      <c r="N42" s="177">
        <v>-4.4020000000000001</v>
      </c>
      <c r="O42" s="177">
        <v>8.4922000000000004</v>
      </c>
      <c r="P42" s="177"/>
      <c r="Q42" s="177">
        <v>8.3684999999999992</v>
      </c>
      <c r="R42" s="177">
        <v>7.4234999999999998</v>
      </c>
      <c r="T42" s="106"/>
      <c r="U42" s="107"/>
      <c r="V42" s="107"/>
      <c r="W42" s="107"/>
      <c r="X42" s="107"/>
      <c r="Y42" s="107"/>
      <c r="Z42" s="107"/>
      <c r="AA42" s="107"/>
      <c r="AB42" s="107"/>
      <c r="AC42" s="107"/>
      <c r="AD42" s="107"/>
      <c r="AE42" s="107"/>
      <c r="AF42" s="107"/>
      <c r="AG42" s="107"/>
      <c r="AH42" s="107"/>
    </row>
    <row r="43" spans="1:34" x14ac:dyDescent="0.3">
      <c r="A43" s="173" t="s">
        <v>473</v>
      </c>
      <c r="B43" s="173" t="s">
        <v>502</v>
      </c>
      <c r="C43" s="173">
        <v>100221</v>
      </c>
      <c r="D43" s="176">
        <v>44942</v>
      </c>
      <c r="E43" s="177">
        <v>215.268284730673</v>
      </c>
      <c r="F43" s="177">
        <v>-0.38679999999999998</v>
      </c>
      <c r="G43" s="177">
        <v>-0.38679999999999998</v>
      </c>
      <c r="H43" s="177">
        <v>-1.2195</v>
      </c>
      <c r="I43" s="177">
        <v>-1.5769</v>
      </c>
      <c r="J43" s="177">
        <v>-1.5921000000000001</v>
      </c>
      <c r="K43" s="177">
        <v>5.4393000000000002</v>
      </c>
      <c r="L43" s="177">
        <v>12.5871</v>
      </c>
      <c r="M43" s="177">
        <v>7.0056000000000003</v>
      </c>
      <c r="N43" s="177">
        <v>2.7145000000000001</v>
      </c>
      <c r="O43" s="177">
        <v>19.511299999999999</v>
      </c>
      <c r="P43" s="177">
        <v>9.7271000000000001</v>
      </c>
      <c r="Q43" s="177">
        <v>11.6671</v>
      </c>
      <c r="R43" s="177">
        <v>12.506500000000001</v>
      </c>
      <c r="T43" s="106"/>
      <c r="U43" s="107"/>
      <c r="V43" s="107"/>
      <c r="W43" s="107"/>
      <c r="X43" s="107"/>
      <c r="Y43" s="107"/>
      <c r="Z43" s="107"/>
      <c r="AA43" s="107"/>
      <c r="AB43" s="107"/>
      <c r="AC43" s="107"/>
      <c r="AD43" s="107"/>
      <c r="AE43" s="107"/>
      <c r="AF43" s="107"/>
      <c r="AG43" s="107"/>
      <c r="AH43" s="107"/>
    </row>
    <row r="44" spans="1:34" x14ac:dyDescent="0.3">
      <c r="A44" s="173" t="s">
        <v>473</v>
      </c>
      <c r="B44" s="173" t="s">
        <v>503</v>
      </c>
      <c r="C44" s="173">
        <v>120484</v>
      </c>
      <c r="D44" s="176">
        <v>44942</v>
      </c>
      <c r="E44" s="177">
        <v>79.519300000000001</v>
      </c>
      <c r="F44" s="177">
        <v>-0.37619999999999998</v>
      </c>
      <c r="G44" s="177">
        <v>-0.37619999999999998</v>
      </c>
      <c r="H44" s="177">
        <v>-1.1949000000000001</v>
      </c>
      <c r="I44" s="177">
        <v>-1.5284</v>
      </c>
      <c r="J44" s="177">
        <v>-1.4841</v>
      </c>
      <c r="K44" s="177">
        <v>5.7774000000000001</v>
      </c>
      <c r="L44" s="177">
        <v>13.2918</v>
      </c>
      <c r="M44" s="177">
        <v>7.8898999999999999</v>
      </c>
      <c r="N44" s="177">
        <v>3.7603</v>
      </c>
      <c r="O44" s="177">
        <v>20.5413</v>
      </c>
      <c r="P44" s="177">
        <v>10.7767</v>
      </c>
      <c r="Q44" s="177">
        <v>12.206</v>
      </c>
      <c r="R44" s="177">
        <v>13.520799999999999</v>
      </c>
      <c r="T44" s="106"/>
      <c r="U44" s="107"/>
      <c r="V44" s="107"/>
      <c r="W44" s="107"/>
      <c r="X44" s="107"/>
      <c r="Y44" s="107"/>
      <c r="Z44" s="107"/>
      <c r="AA44" s="107"/>
      <c r="AB44" s="107"/>
      <c r="AC44" s="107"/>
      <c r="AD44" s="107"/>
      <c r="AE44" s="107"/>
      <c r="AF44" s="107"/>
      <c r="AG44" s="107"/>
      <c r="AH44" s="107"/>
    </row>
    <row r="45" spans="1:34" x14ac:dyDescent="0.3">
      <c r="A45" s="173" t="s">
        <v>473</v>
      </c>
      <c r="B45" s="173" t="s">
        <v>1654</v>
      </c>
      <c r="C45" s="173">
        <v>133036</v>
      </c>
      <c r="D45" s="176">
        <v>44942</v>
      </c>
      <c r="E45" s="177">
        <v>41.637</v>
      </c>
      <c r="F45" s="177">
        <v>-0.2324</v>
      </c>
      <c r="G45" s="177">
        <v>-0.2324</v>
      </c>
      <c r="H45" s="177">
        <v>-0.55169999999999997</v>
      </c>
      <c r="I45" s="177">
        <v>-0.64190000000000003</v>
      </c>
      <c r="J45" s="177">
        <v>-0.87839999999999996</v>
      </c>
      <c r="K45" s="177">
        <v>3.3765999999999998</v>
      </c>
      <c r="L45" s="177">
        <v>9.0230999999999995</v>
      </c>
      <c r="M45" s="177">
        <v>3.0541999999999998</v>
      </c>
      <c r="N45" s="177">
        <v>0.84770000000000001</v>
      </c>
      <c r="O45" s="177">
        <v>15.200100000000001</v>
      </c>
      <c r="P45" s="177">
        <v>10.6746</v>
      </c>
      <c r="Q45" s="177">
        <v>10.9985</v>
      </c>
      <c r="R45" s="177">
        <v>14.188499999999999</v>
      </c>
      <c r="T45" s="106"/>
      <c r="U45" s="107"/>
      <c r="V45" s="107"/>
      <c r="W45" s="107"/>
      <c r="X45" s="107"/>
      <c r="Y45" s="107"/>
      <c r="Z45" s="107"/>
      <c r="AA45" s="107"/>
      <c r="AB45" s="107"/>
      <c r="AC45" s="107"/>
      <c r="AD45" s="107"/>
      <c r="AE45" s="107"/>
      <c r="AF45" s="107"/>
      <c r="AG45" s="107"/>
      <c r="AH45" s="107"/>
    </row>
    <row r="46" spans="1:34" x14ac:dyDescent="0.3">
      <c r="A46" s="173" t="s">
        <v>473</v>
      </c>
      <c r="B46" s="173" t="s">
        <v>1655</v>
      </c>
      <c r="C46" s="173">
        <v>133035</v>
      </c>
      <c r="D46" s="176">
        <v>44942</v>
      </c>
      <c r="E46" s="177">
        <v>47.286000000000001</v>
      </c>
      <c r="F46" s="177">
        <v>-0.22159999999999999</v>
      </c>
      <c r="G46" s="177">
        <v>-0.22159999999999999</v>
      </c>
      <c r="H46" s="177">
        <v>-0.52380000000000004</v>
      </c>
      <c r="I46" s="177">
        <v>-0.58660000000000001</v>
      </c>
      <c r="J46" s="177">
        <v>-0.75560000000000005</v>
      </c>
      <c r="K46" s="177">
        <v>3.7519999999999998</v>
      </c>
      <c r="L46" s="177">
        <v>9.8091000000000008</v>
      </c>
      <c r="M46" s="177">
        <v>4.1748000000000003</v>
      </c>
      <c r="N46" s="177">
        <v>2.2974999999999999</v>
      </c>
      <c r="O46" s="177">
        <v>16.784600000000001</v>
      </c>
      <c r="P46" s="177">
        <v>12.1408</v>
      </c>
      <c r="Q46" s="177">
        <v>12.5374</v>
      </c>
      <c r="R46" s="177">
        <v>15.7959</v>
      </c>
      <c r="T46" s="106"/>
      <c r="U46" s="107"/>
      <c r="V46" s="107"/>
      <c r="W46" s="107"/>
      <c r="X46" s="107"/>
      <c r="Y46" s="107"/>
      <c r="Z46" s="107"/>
      <c r="AA46" s="107"/>
      <c r="AB46" s="107"/>
      <c r="AC46" s="107"/>
      <c r="AD46" s="107"/>
      <c r="AE46" s="107"/>
      <c r="AF46" s="107"/>
      <c r="AG46" s="107"/>
      <c r="AH46" s="107"/>
    </row>
    <row r="47" spans="1:34" x14ac:dyDescent="0.3">
      <c r="A47" s="173" t="s">
        <v>473</v>
      </c>
      <c r="B47" s="173" t="s">
        <v>1780</v>
      </c>
      <c r="C47" s="173">
        <v>100286</v>
      </c>
      <c r="D47" s="176">
        <v>44942</v>
      </c>
      <c r="E47" s="177">
        <v>163.472576811609</v>
      </c>
      <c r="F47" s="177">
        <v>-0.23649999999999999</v>
      </c>
      <c r="G47" s="177">
        <v>-0.23649999999999999</v>
      </c>
      <c r="H47" s="177">
        <v>-0.55269999999999997</v>
      </c>
      <c r="I47" s="177">
        <v>-0.64559999999999995</v>
      </c>
      <c r="J47" s="177">
        <v>-0.879</v>
      </c>
      <c r="K47" s="177">
        <v>3.3712</v>
      </c>
      <c r="L47" s="177">
        <v>9.0225000000000009</v>
      </c>
      <c r="M47" s="177">
        <v>3.0491000000000001</v>
      </c>
      <c r="N47" s="177">
        <v>0.84489999999999998</v>
      </c>
      <c r="O47" s="177">
        <v>15.1996</v>
      </c>
      <c r="P47" s="177">
        <v>10.3504</v>
      </c>
      <c r="Q47" s="177">
        <v>12.822699999999999</v>
      </c>
      <c r="R47" s="177">
        <v>14.189</v>
      </c>
      <c r="T47" s="106"/>
      <c r="U47" s="107"/>
      <c r="V47" s="107"/>
      <c r="W47" s="107"/>
      <c r="X47" s="107"/>
      <c r="Y47" s="107"/>
      <c r="Z47" s="107"/>
      <c r="AA47" s="107"/>
      <c r="AB47" s="107"/>
      <c r="AC47" s="107"/>
      <c r="AD47" s="107"/>
      <c r="AE47" s="107"/>
      <c r="AF47" s="107"/>
      <c r="AG47" s="107"/>
      <c r="AH47" s="107"/>
    </row>
    <row r="48" spans="1:34" x14ac:dyDescent="0.3">
      <c r="A48" s="173" t="s">
        <v>473</v>
      </c>
      <c r="B48" s="173" t="s">
        <v>1781</v>
      </c>
      <c r="C48" s="173">
        <v>119767</v>
      </c>
      <c r="D48" s="176">
        <v>44942</v>
      </c>
      <c r="E48" s="177">
        <v>82.718058019186998</v>
      </c>
      <c r="F48" s="177">
        <v>-0.2203</v>
      </c>
      <c r="G48" s="177">
        <v>-0.2203</v>
      </c>
      <c r="H48" s="177">
        <v>-0.52510000000000001</v>
      </c>
      <c r="I48" s="177">
        <v>-0.58650000000000002</v>
      </c>
      <c r="J48" s="177">
        <v>-0.75660000000000005</v>
      </c>
      <c r="K48" s="177">
        <v>3.7547000000000001</v>
      </c>
      <c r="L48" s="177">
        <v>9.8117000000000001</v>
      </c>
      <c r="M48" s="177">
        <v>4.1760999999999999</v>
      </c>
      <c r="N48" s="177">
        <v>2.3010000000000002</v>
      </c>
      <c r="O48" s="177">
        <v>16.784099999999999</v>
      </c>
      <c r="P48" s="177">
        <v>11.8561</v>
      </c>
      <c r="Q48" s="177">
        <v>13.391999999999999</v>
      </c>
      <c r="R48" s="177">
        <v>15.796900000000001</v>
      </c>
      <c r="T48" s="106"/>
      <c r="U48" s="107"/>
      <c r="V48" s="107"/>
      <c r="W48" s="107"/>
      <c r="X48" s="107"/>
      <c r="Y48" s="107"/>
      <c r="Z48" s="107"/>
      <c r="AA48" s="107"/>
      <c r="AB48" s="107"/>
      <c r="AC48" s="107"/>
      <c r="AD48" s="107"/>
      <c r="AE48" s="107"/>
      <c r="AF48" s="107"/>
      <c r="AG48" s="107"/>
      <c r="AH48" s="107"/>
    </row>
    <row r="49" spans="1:34" x14ac:dyDescent="0.3">
      <c r="A49" s="173" t="s">
        <v>473</v>
      </c>
      <c r="B49" s="173" t="s">
        <v>504</v>
      </c>
      <c r="C49" s="173">
        <v>100323</v>
      </c>
      <c r="D49" s="176">
        <v>44942</v>
      </c>
      <c r="E49" s="177">
        <v>135.15029999999999</v>
      </c>
      <c r="F49" s="177">
        <v>-0.27800000000000002</v>
      </c>
      <c r="G49" s="177">
        <v>-0.27800000000000002</v>
      </c>
      <c r="H49" s="177">
        <v>-0.64300000000000002</v>
      </c>
      <c r="I49" s="177">
        <v>-1.2244999999999999</v>
      </c>
      <c r="J49" s="177">
        <v>-1.5616000000000001</v>
      </c>
      <c r="K49" s="177">
        <v>1.0045999999999999</v>
      </c>
      <c r="L49" s="177">
        <v>5.8507999999999996</v>
      </c>
      <c r="M49" s="177">
        <v>-0.2442</v>
      </c>
      <c r="N49" s="177">
        <v>-6.0232999999999999</v>
      </c>
      <c r="O49" s="177">
        <v>6.3880999999999997</v>
      </c>
      <c r="P49" s="177">
        <v>5.7370999999999999</v>
      </c>
      <c r="Q49" s="177">
        <v>8.4596999999999998</v>
      </c>
      <c r="R49" s="177">
        <v>5.0195999999999996</v>
      </c>
      <c r="T49" s="106"/>
      <c r="U49" s="107"/>
      <c r="V49" s="107"/>
      <c r="W49" s="107"/>
      <c r="X49" s="107"/>
      <c r="Y49" s="107"/>
      <c r="Z49" s="107"/>
      <c r="AA49" s="107"/>
      <c r="AB49" s="107"/>
      <c r="AC49" s="107"/>
      <c r="AD49" s="107"/>
      <c r="AE49" s="107"/>
      <c r="AF49" s="107"/>
      <c r="AG49" s="107"/>
      <c r="AH49" s="107"/>
    </row>
    <row r="50" spans="1:34" x14ac:dyDescent="0.3">
      <c r="A50" s="173" t="s">
        <v>473</v>
      </c>
      <c r="B50" s="173" t="s">
        <v>505</v>
      </c>
      <c r="C50" s="173">
        <v>120261</v>
      </c>
      <c r="D50" s="176">
        <v>44942</v>
      </c>
      <c r="E50" s="177">
        <v>149.38249999999999</v>
      </c>
      <c r="F50" s="177">
        <v>-0.26939999999999997</v>
      </c>
      <c r="G50" s="177">
        <v>-0.26939999999999997</v>
      </c>
      <c r="H50" s="177">
        <v>-0.62280000000000002</v>
      </c>
      <c r="I50" s="177">
        <v>-1.1842999999999999</v>
      </c>
      <c r="J50" s="177">
        <v>-1.4729000000000001</v>
      </c>
      <c r="K50" s="177">
        <v>1.2823</v>
      </c>
      <c r="L50" s="177">
        <v>6.4229000000000003</v>
      </c>
      <c r="M50" s="177">
        <v>0.58699999999999997</v>
      </c>
      <c r="N50" s="177">
        <v>-4.9619999999999997</v>
      </c>
      <c r="O50" s="177">
        <v>7.6391999999999998</v>
      </c>
      <c r="P50" s="177">
        <v>7.01</v>
      </c>
      <c r="Q50" s="177">
        <v>9.5254999999999992</v>
      </c>
      <c r="R50" s="177">
        <v>6.2545999999999999</v>
      </c>
      <c r="T50" s="106"/>
      <c r="U50" s="107"/>
      <c r="V50" s="107"/>
      <c r="W50" s="107"/>
      <c r="X50" s="107"/>
      <c r="Y50" s="107"/>
      <c r="Z50" s="107"/>
      <c r="AA50" s="107"/>
      <c r="AB50" s="107"/>
      <c r="AC50" s="107"/>
      <c r="AD50" s="107"/>
      <c r="AE50" s="107"/>
      <c r="AF50" s="107"/>
      <c r="AG50" s="107"/>
      <c r="AH50" s="107"/>
    </row>
    <row r="51" spans="1:34" x14ac:dyDescent="0.3">
      <c r="A51" s="173" t="s">
        <v>473</v>
      </c>
      <c r="B51" s="173" t="s">
        <v>506</v>
      </c>
      <c r="C51" s="173">
        <v>147446</v>
      </c>
      <c r="D51" s="176">
        <v>44942</v>
      </c>
      <c r="E51" s="177">
        <v>18.591999999999999</v>
      </c>
      <c r="F51" s="177">
        <v>-0.21740000000000001</v>
      </c>
      <c r="G51" s="177">
        <v>-0.21740000000000001</v>
      </c>
      <c r="H51" s="177">
        <v>-0.70289999999999997</v>
      </c>
      <c r="I51" s="177">
        <v>-0.87860000000000005</v>
      </c>
      <c r="J51" s="177">
        <v>-1.0894999999999999</v>
      </c>
      <c r="K51" s="177">
        <v>3.5442999999999998</v>
      </c>
      <c r="L51" s="177">
        <v>10.2813</v>
      </c>
      <c r="M51" s="177">
        <v>3.3462999999999998</v>
      </c>
      <c r="N51" s="177">
        <v>1.1749000000000001</v>
      </c>
      <c r="O51" s="177">
        <v>17.991399999999999</v>
      </c>
      <c r="P51" s="177"/>
      <c r="Q51" s="177">
        <v>19.3934</v>
      </c>
      <c r="R51" s="177">
        <v>16.810500000000001</v>
      </c>
      <c r="T51" s="106"/>
      <c r="U51" s="107"/>
      <c r="V51" s="107"/>
      <c r="W51" s="107"/>
      <c r="X51" s="107"/>
      <c r="Y51" s="107"/>
      <c r="Z51" s="107"/>
      <c r="AA51" s="107"/>
      <c r="AB51" s="107"/>
      <c r="AC51" s="107"/>
      <c r="AD51" s="107"/>
      <c r="AE51" s="107"/>
      <c r="AF51" s="107"/>
      <c r="AG51" s="107"/>
      <c r="AH51" s="107"/>
    </row>
    <row r="52" spans="1:34" x14ac:dyDescent="0.3">
      <c r="A52" s="173" t="s">
        <v>473</v>
      </c>
      <c r="B52" s="173" t="s">
        <v>507</v>
      </c>
      <c r="C52" s="173">
        <v>147447</v>
      </c>
      <c r="D52" s="176">
        <v>44942</v>
      </c>
      <c r="E52" s="177">
        <v>17.3903</v>
      </c>
      <c r="F52" s="177">
        <v>-0.2341</v>
      </c>
      <c r="G52" s="177">
        <v>-0.2341</v>
      </c>
      <c r="H52" s="177">
        <v>-0.7409</v>
      </c>
      <c r="I52" s="177">
        <v>-0.95399999999999996</v>
      </c>
      <c r="J52" s="177">
        <v>-1.256</v>
      </c>
      <c r="K52" s="177">
        <v>3.0127000000000002</v>
      </c>
      <c r="L52" s="177">
        <v>9.1655999999999995</v>
      </c>
      <c r="M52" s="177">
        <v>1.7786</v>
      </c>
      <c r="N52" s="177">
        <v>-0.84730000000000005</v>
      </c>
      <c r="O52" s="177">
        <v>15.748200000000001</v>
      </c>
      <c r="P52" s="177"/>
      <c r="Q52" s="177">
        <v>17.134799999999998</v>
      </c>
      <c r="R52" s="177">
        <v>14.536799999999999</v>
      </c>
      <c r="T52" s="106"/>
      <c r="U52" s="107"/>
      <c r="V52" s="107"/>
      <c r="W52" s="107"/>
      <c r="X52" s="107"/>
      <c r="Y52" s="107"/>
      <c r="Z52" s="107"/>
      <c r="AA52" s="107"/>
      <c r="AB52" s="107"/>
      <c r="AC52" s="107"/>
      <c r="AD52" s="107"/>
      <c r="AE52" s="107"/>
      <c r="AF52" s="107"/>
      <c r="AG52" s="107"/>
      <c r="AH52" s="107"/>
    </row>
    <row r="53" spans="1:34" x14ac:dyDescent="0.3">
      <c r="A53" s="173" t="s">
        <v>473</v>
      </c>
      <c r="B53" s="173" t="s">
        <v>1656</v>
      </c>
      <c r="C53" s="173"/>
      <c r="D53" s="176"/>
      <c r="E53" s="177"/>
      <c r="F53" s="177"/>
      <c r="G53" s="177"/>
      <c r="H53" s="177"/>
      <c r="I53" s="177"/>
      <c r="J53" s="177"/>
      <c r="K53" s="177"/>
      <c r="L53" s="177"/>
      <c r="M53" s="177"/>
      <c r="N53" s="177"/>
      <c r="O53" s="177"/>
      <c r="P53" s="177"/>
      <c r="Q53" s="177"/>
      <c r="R53" s="177"/>
      <c r="T53" s="106"/>
      <c r="U53" s="107"/>
      <c r="V53" s="107"/>
      <c r="W53" s="107"/>
      <c r="X53" s="107"/>
      <c r="Y53" s="107"/>
      <c r="Z53" s="107"/>
      <c r="AA53" s="107"/>
      <c r="AB53" s="107"/>
      <c r="AC53" s="107"/>
      <c r="AD53" s="107"/>
      <c r="AE53" s="107"/>
      <c r="AF53" s="107"/>
      <c r="AG53" s="107"/>
      <c r="AH53" s="107"/>
    </row>
    <row r="54" spans="1:34" x14ac:dyDescent="0.3">
      <c r="A54" s="173" t="s">
        <v>473</v>
      </c>
      <c r="B54" s="173" t="s">
        <v>508</v>
      </c>
      <c r="C54" s="173"/>
      <c r="D54" s="176"/>
      <c r="E54" s="177"/>
      <c r="F54" s="177"/>
      <c r="G54" s="177"/>
      <c r="H54" s="177"/>
      <c r="I54" s="177"/>
      <c r="J54" s="177"/>
      <c r="K54" s="177"/>
      <c r="L54" s="177"/>
      <c r="M54" s="177"/>
      <c r="N54" s="177"/>
      <c r="O54" s="177"/>
      <c r="P54" s="177"/>
      <c r="Q54" s="177"/>
      <c r="R54" s="177"/>
      <c r="T54" s="106"/>
      <c r="U54" s="107"/>
      <c r="V54" s="107"/>
      <c r="W54" s="107"/>
      <c r="X54" s="107"/>
      <c r="Y54" s="107"/>
      <c r="Z54" s="107"/>
      <c r="AA54" s="107"/>
      <c r="AB54" s="107"/>
      <c r="AC54" s="107"/>
      <c r="AD54" s="107"/>
      <c r="AE54" s="107"/>
      <c r="AF54" s="107"/>
      <c r="AG54" s="107"/>
      <c r="AH54" s="107"/>
    </row>
    <row r="55" spans="1:34" x14ac:dyDescent="0.3">
      <c r="A55" s="173" t="s">
        <v>473</v>
      </c>
      <c r="B55" s="173" t="s">
        <v>1657</v>
      </c>
      <c r="C55" s="173"/>
      <c r="D55" s="176"/>
      <c r="E55" s="177"/>
      <c r="F55" s="177"/>
      <c r="G55" s="177"/>
      <c r="H55" s="177"/>
      <c r="I55" s="177"/>
      <c r="J55" s="177"/>
      <c r="K55" s="177"/>
      <c r="L55" s="177"/>
      <c r="M55" s="177"/>
      <c r="N55" s="177"/>
      <c r="O55" s="177"/>
      <c r="P55" s="177"/>
      <c r="Q55" s="177"/>
      <c r="R55" s="177"/>
      <c r="T55" s="106"/>
      <c r="U55" s="107"/>
      <c r="V55" s="107"/>
      <c r="W55" s="107"/>
      <c r="X55" s="107"/>
      <c r="Y55" s="107"/>
      <c r="Z55" s="107"/>
      <c r="AA55" s="107"/>
      <c r="AB55" s="107"/>
      <c r="AC55" s="107"/>
      <c r="AD55" s="107"/>
      <c r="AE55" s="107"/>
      <c r="AF55" s="107"/>
      <c r="AG55" s="107"/>
      <c r="AH55" s="107"/>
    </row>
    <row r="56" spans="1:34" x14ac:dyDescent="0.3">
      <c r="A56" s="173" t="s">
        <v>473</v>
      </c>
      <c r="B56" s="173" t="s">
        <v>1658</v>
      </c>
      <c r="C56" s="173"/>
      <c r="D56" s="176"/>
      <c r="E56" s="177"/>
      <c r="F56" s="177"/>
      <c r="G56" s="177"/>
      <c r="H56" s="177"/>
      <c r="I56" s="177"/>
      <c r="J56" s="177"/>
      <c r="K56" s="177"/>
      <c r="L56" s="177"/>
      <c r="M56" s="177"/>
      <c r="N56" s="177"/>
      <c r="O56" s="177"/>
      <c r="P56" s="177"/>
      <c r="Q56" s="177"/>
      <c r="R56" s="177"/>
      <c r="T56" s="106"/>
      <c r="U56" s="107"/>
      <c r="V56" s="107"/>
      <c r="W56" s="107"/>
      <c r="X56" s="107"/>
      <c r="Y56" s="107"/>
      <c r="Z56" s="107"/>
      <c r="AA56" s="107"/>
      <c r="AB56" s="107"/>
      <c r="AC56" s="107"/>
      <c r="AD56" s="107"/>
      <c r="AE56" s="107"/>
      <c r="AF56" s="107"/>
      <c r="AG56" s="107"/>
      <c r="AH56" s="107"/>
    </row>
    <row r="57" spans="1:34" x14ac:dyDescent="0.3">
      <c r="A57" s="173" t="s">
        <v>473</v>
      </c>
      <c r="B57" s="173" t="s">
        <v>509</v>
      </c>
      <c r="C57" s="173">
        <v>134813</v>
      </c>
      <c r="D57" s="176">
        <v>44942</v>
      </c>
      <c r="E57" s="177">
        <v>25.370999999999999</v>
      </c>
      <c r="F57" s="177">
        <v>-0.16919999999999999</v>
      </c>
      <c r="G57" s="177">
        <v>-0.16919999999999999</v>
      </c>
      <c r="H57" s="177">
        <v>-0.69279999999999997</v>
      </c>
      <c r="I57" s="177">
        <v>-0.81699999999999995</v>
      </c>
      <c r="J57" s="177">
        <v>-0.96030000000000004</v>
      </c>
      <c r="K57" s="177">
        <v>3.7202000000000002</v>
      </c>
      <c r="L57" s="177">
        <v>9.4710000000000001</v>
      </c>
      <c r="M57" s="177">
        <v>3.3820999999999999</v>
      </c>
      <c r="N57" s="177">
        <v>-9.8400000000000001E-2</v>
      </c>
      <c r="O57" s="177">
        <v>13.861800000000001</v>
      </c>
      <c r="P57" s="177">
        <v>11.657400000000001</v>
      </c>
      <c r="Q57" s="177">
        <v>13.266</v>
      </c>
      <c r="R57" s="177">
        <v>12.0784</v>
      </c>
      <c r="T57" s="106"/>
      <c r="U57" s="107"/>
      <c r="V57" s="107"/>
      <c r="W57" s="107"/>
      <c r="X57" s="107"/>
      <c r="Y57" s="107"/>
      <c r="Z57" s="107"/>
      <c r="AA57" s="107"/>
      <c r="AB57" s="107"/>
      <c r="AC57" s="107"/>
      <c r="AD57" s="107"/>
      <c r="AE57" s="107"/>
      <c r="AF57" s="107"/>
      <c r="AG57" s="107"/>
      <c r="AH57" s="107"/>
    </row>
    <row r="58" spans="1:34" x14ac:dyDescent="0.3">
      <c r="A58" s="173" t="s">
        <v>473</v>
      </c>
      <c r="B58" s="173" t="s">
        <v>510</v>
      </c>
      <c r="C58" s="173">
        <v>134815</v>
      </c>
      <c r="D58" s="176">
        <v>44942</v>
      </c>
      <c r="E58" s="177">
        <v>22.488</v>
      </c>
      <c r="F58" s="177">
        <v>-0.182</v>
      </c>
      <c r="G58" s="177">
        <v>-0.182</v>
      </c>
      <c r="H58" s="177">
        <v>-0.71960000000000002</v>
      </c>
      <c r="I58" s="177">
        <v>-0.87280000000000002</v>
      </c>
      <c r="J58" s="177">
        <v>-1.0777000000000001</v>
      </c>
      <c r="K58" s="177">
        <v>3.3456000000000001</v>
      </c>
      <c r="L58" s="177">
        <v>8.7006999999999994</v>
      </c>
      <c r="M58" s="177">
        <v>2.2972000000000001</v>
      </c>
      <c r="N58" s="177">
        <v>-1.4807999999999999</v>
      </c>
      <c r="O58" s="177">
        <v>12.2448</v>
      </c>
      <c r="P58" s="177">
        <v>10.004099999999999</v>
      </c>
      <c r="Q58" s="177">
        <v>11.4526</v>
      </c>
      <c r="R58" s="177">
        <v>10.5068</v>
      </c>
      <c r="T58" s="106"/>
      <c r="U58" s="107"/>
      <c r="V58" s="107"/>
      <c r="W58" s="107"/>
      <c r="X58" s="107"/>
      <c r="Y58" s="107"/>
      <c r="Z58" s="107"/>
      <c r="AA58" s="107"/>
      <c r="AB58" s="107"/>
      <c r="AC58" s="107"/>
      <c r="AD58" s="107"/>
      <c r="AE58" s="107"/>
      <c r="AF58" s="107"/>
      <c r="AG58" s="107"/>
      <c r="AH58" s="107"/>
    </row>
    <row r="59" spans="1:34" x14ac:dyDescent="0.3">
      <c r="A59" s="173" t="s">
        <v>473</v>
      </c>
      <c r="B59" s="173" t="s">
        <v>511</v>
      </c>
      <c r="C59" s="173">
        <v>144681</v>
      </c>
      <c r="D59" s="176">
        <v>44942</v>
      </c>
      <c r="E59" s="177">
        <v>16.535599999999999</v>
      </c>
      <c r="F59" s="177">
        <v>-0.42270000000000002</v>
      </c>
      <c r="G59" s="177">
        <v>-0.42270000000000002</v>
      </c>
      <c r="H59" s="177">
        <v>-0.95709999999999995</v>
      </c>
      <c r="I59" s="177">
        <v>-1.3971</v>
      </c>
      <c r="J59" s="177">
        <v>-1.7789999999999999</v>
      </c>
      <c r="K59" s="177">
        <v>1.456</v>
      </c>
      <c r="L59" s="177">
        <v>8.5169999999999995</v>
      </c>
      <c r="M59" s="177">
        <v>5.3685999999999998</v>
      </c>
      <c r="N59" s="177">
        <v>0.78259999999999996</v>
      </c>
      <c r="O59" s="177">
        <v>11.4145</v>
      </c>
      <c r="P59" s="177"/>
      <c r="Q59" s="177">
        <v>12.279</v>
      </c>
      <c r="R59" s="177">
        <v>8.0609999999999999</v>
      </c>
      <c r="T59" s="106"/>
      <c r="U59" s="107"/>
      <c r="V59" s="107"/>
      <c r="W59" s="107"/>
      <c r="X59" s="107"/>
      <c r="Y59" s="107"/>
      <c r="Z59" s="107"/>
      <c r="AA59" s="107"/>
      <c r="AB59" s="107"/>
      <c r="AC59" s="107"/>
      <c r="AD59" s="107"/>
      <c r="AE59" s="107"/>
      <c r="AF59" s="107"/>
      <c r="AG59" s="107"/>
      <c r="AH59" s="107"/>
    </row>
    <row r="60" spans="1:34" x14ac:dyDescent="0.3">
      <c r="A60" s="173" t="s">
        <v>473</v>
      </c>
      <c r="B60" s="173" t="s">
        <v>512</v>
      </c>
      <c r="C60" s="173">
        <v>144730</v>
      </c>
      <c r="D60" s="176">
        <v>44942</v>
      </c>
      <c r="E60" s="177">
        <v>15.4307</v>
      </c>
      <c r="F60" s="177">
        <v>-0.43419999999999997</v>
      </c>
      <c r="G60" s="177">
        <v>-0.43419999999999997</v>
      </c>
      <c r="H60" s="177">
        <v>-0.98499999999999999</v>
      </c>
      <c r="I60" s="177">
        <v>-1.4522999999999999</v>
      </c>
      <c r="J60" s="177">
        <v>-1.9020999999999999</v>
      </c>
      <c r="K60" s="177">
        <v>1.0669999999999999</v>
      </c>
      <c r="L60" s="177">
        <v>7.6946000000000003</v>
      </c>
      <c r="M60" s="177">
        <v>4.1418999999999997</v>
      </c>
      <c r="N60" s="177">
        <v>-0.78759999999999997</v>
      </c>
      <c r="O60" s="177">
        <v>9.6197999999999997</v>
      </c>
      <c r="P60" s="177"/>
      <c r="Q60" s="177">
        <v>10.505100000000001</v>
      </c>
      <c r="R60" s="177">
        <v>6.3769999999999998</v>
      </c>
      <c r="T60" s="106"/>
      <c r="U60" s="107"/>
      <c r="V60" s="107"/>
      <c r="W60" s="107"/>
      <c r="X60" s="107"/>
      <c r="Y60" s="107"/>
      <c r="Z60" s="107"/>
      <c r="AA60" s="107"/>
      <c r="AB60" s="107"/>
      <c r="AC60" s="107"/>
      <c r="AD60" s="107"/>
      <c r="AE60" s="107"/>
      <c r="AF60" s="107"/>
      <c r="AG60" s="107"/>
      <c r="AH60" s="107"/>
    </row>
    <row r="61" spans="1:34" x14ac:dyDescent="0.3">
      <c r="A61" s="173" t="s">
        <v>473</v>
      </c>
      <c r="B61" s="173" t="s">
        <v>1811</v>
      </c>
      <c r="C61" s="173">
        <v>143163</v>
      </c>
      <c r="D61" s="176">
        <v>44942</v>
      </c>
      <c r="E61" s="177">
        <v>15.8629</v>
      </c>
      <c r="F61" s="177">
        <v>-0.22450000000000001</v>
      </c>
      <c r="G61" s="177">
        <v>-0.22450000000000001</v>
      </c>
      <c r="H61" s="177">
        <v>-0.60399999999999998</v>
      </c>
      <c r="I61" s="177">
        <v>-0.60840000000000005</v>
      </c>
      <c r="J61" s="177">
        <v>-1.0523</v>
      </c>
      <c r="K61" s="177">
        <v>3.1551999999999998</v>
      </c>
      <c r="L61" s="177">
        <v>10.4343</v>
      </c>
      <c r="M61" s="177">
        <v>3.9876</v>
      </c>
      <c r="N61" s="177">
        <v>0.3644</v>
      </c>
      <c r="O61" s="177">
        <v>11.1317</v>
      </c>
      <c r="P61" s="177"/>
      <c r="Q61" s="177">
        <v>10.274100000000001</v>
      </c>
      <c r="R61" s="177">
        <v>11.5741</v>
      </c>
      <c r="T61" s="106"/>
      <c r="U61" s="107"/>
      <c r="V61" s="107"/>
      <c r="W61" s="107"/>
      <c r="X61" s="107"/>
      <c r="Y61" s="107"/>
      <c r="Z61" s="107"/>
      <c r="AA61" s="107"/>
      <c r="AB61" s="107"/>
      <c r="AC61" s="107"/>
      <c r="AD61" s="107"/>
      <c r="AE61" s="107"/>
      <c r="AF61" s="107"/>
      <c r="AG61" s="107"/>
      <c r="AH61" s="107"/>
    </row>
    <row r="62" spans="1:34" x14ac:dyDescent="0.3">
      <c r="A62" s="173" t="s">
        <v>473</v>
      </c>
      <c r="B62" s="173" t="s">
        <v>1812</v>
      </c>
      <c r="C62" s="173">
        <v>143162</v>
      </c>
      <c r="D62" s="176">
        <v>44942</v>
      </c>
      <c r="E62" s="177">
        <v>14.581899999999999</v>
      </c>
      <c r="F62" s="177">
        <v>-0.24010000000000001</v>
      </c>
      <c r="G62" s="177">
        <v>-0.24010000000000001</v>
      </c>
      <c r="H62" s="177">
        <v>-0.64049999999999996</v>
      </c>
      <c r="I62" s="177">
        <v>-0.68110000000000004</v>
      </c>
      <c r="J62" s="177">
        <v>-1.212</v>
      </c>
      <c r="K62" s="177">
        <v>2.6497000000000002</v>
      </c>
      <c r="L62" s="177">
        <v>9.3734999999999999</v>
      </c>
      <c r="M62" s="177">
        <v>2.4758</v>
      </c>
      <c r="N62" s="177">
        <v>-1.5275000000000001</v>
      </c>
      <c r="O62" s="177">
        <v>9.1126000000000005</v>
      </c>
      <c r="P62" s="177"/>
      <c r="Q62" s="177">
        <v>8.3234999999999992</v>
      </c>
      <c r="R62" s="177">
        <v>9.5006000000000004</v>
      </c>
      <c r="T62" s="106"/>
      <c r="U62" s="107"/>
      <c r="V62" s="107"/>
      <c r="W62" s="107"/>
      <c r="X62" s="107"/>
      <c r="Y62" s="107"/>
      <c r="Z62" s="107"/>
      <c r="AA62" s="107"/>
      <c r="AB62" s="107"/>
      <c r="AC62" s="107"/>
      <c r="AD62" s="107"/>
      <c r="AE62" s="107"/>
      <c r="AF62" s="107"/>
      <c r="AG62" s="107"/>
      <c r="AH62" s="107"/>
    </row>
    <row r="63" spans="1:34" x14ac:dyDescent="0.3">
      <c r="A63" s="173" t="s">
        <v>473</v>
      </c>
      <c r="B63" s="173" t="s">
        <v>513</v>
      </c>
      <c r="C63" s="173">
        <v>112936</v>
      </c>
      <c r="D63" s="176">
        <v>44942</v>
      </c>
      <c r="E63" s="177">
        <v>69.883300000000006</v>
      </c>
      <c r="F63" s="177">
        <v>-0.40110000000000001</v>
      </c>
      <c r="G63" s="177">
        <v>-0.40110000000000001</v>
      </c>
      <c r="H63" s="177">
        <v>-0.8589</v>
      </c>
      <c r="I63" s="177">
        <v>-0.98150000000000004</v>
      </c>
      <c r="J63" s="177">
        <v>-1.3193999999999999</v>
      </c>
      <c r="K63" s="177">
        <v>3.8468</v>
      </c>
      <c r="L63" s="177">
        <v>10.882899999999999</v>
      </c>
      <c r="M63" s="177">
        <v>4.2290999999999999</v>
      </c>
      <c r="N63" s="177">
        <v>1.7195</v>
      </c>
      <c r="O63" s="177">
        <v>8.0648999999999997</v>
      </c>
      <c r="P63" s="177">
        <v>4.4306000000000001</v>
      </c>
      <c r="Q63" s="177">
        <v>11.670500000000001</v>
      </c>
      <c r="R63" s="177">
        <v>14.1675</v>
      </c>
      <c r="T63" s="106"/>
      <c r="U63" s="107"/>
      <c r="V63" s="107"/>
      <c r="W63" s="107"/>
      <c r="X63" s="107"/>
      <c r="Y63" s="107"/>
      <c r="Z63" s="107"/>
      <c r="AA63" s="107"/>
      <c r="AB63" s="107"/>
      <c r="AC63" s="107"/>
      <c r="AD63" s="107"/>
      <c r="AE63" s="107"/>
      <c r="AF63" s="107"/>
      <c r="AG63" s="107"/>
      <c r="AH63" s="107"/>
    </row>
    <row r="64" spans="1:34" x14ac:dyDescent="0.3">
      <c r="A64" s="173" t="s">
        <v>473</v>
      </c>
      <c r="B64" s="173" t="s">
        <v>514</v>
      </c>
      <c r="C64" s="173">
        <v>118794</v>
      </c>
      <c r="D64" s="176">
        <v>44942</v>
      </c>
      <c r="E64" s="177">
        <v>77.191299999999998</v>
      </c>
      <c r="F64" s="177">
        <v>-0.39419999999999999</v>
      </c>
      <c r="G64" s="177">
        <v>-0.39419999999999999</v>
      </c>
      <c r="H64" s="177">
        <v>-0.84409999999999996</v>
      </c>
      <c r="I64" s="177">
        <v>-0.95199999999999996</v>
      </c>
      <c r="J64" s="177">
        <v>-1.2537</v>
      </c>
      <c r="K64" s="177">
        <v>4.0557999999999996</v>
      </c>
      <c r="L64" s="177">
        <v>11.318899999999999</v>
      </c>
      <c r="M64" s="177">
        <v>4.8404999999999996</v>
      </c>
      <c r="N64" s="177">
        <v>2.5110000000000001</v>
      </c>
      <c r="O64" s="177">
        <v>8.9077000000000002</v>
      </c>
      <c r="P64" s="177">
        <v>5.3498999999999999</v>
      </c>
      <c r="Q64" s="177">
        <v>11.5313</v>
      </c>
      <c r="R64" s="177">
        <v>15.0578</v>
      </c>
      <c r="T64" s="106"/>
      <c r="U64" s="107"/>
      <c r="V64" s="107"/>
      <c r="W64" s="107"/>
      <c r="X64" s="107"/>
      <c r="Y64" s="107"/>
      <c r="Z64" s="107"/>
      <c r="AA64" s="107"/>
      <c r="AB64" s="107"/>
      <c r="AC64" s="107"/>
      <c r="AD64" s="107"/>
      <c r="AE64" s="107"/>
      <c r="AF64" s="107"/>
      <c r="AG64" s="107"/>
      <c r="AH64" s="107"/>
    </row>
    <row r="65" spans="1:34" x14ac:dyDescent="0.3">
      <c r="A65" s="173" t="s">
        <v>473</v>
      </c>
      <c r="B65" s="173" t="s">
        <v>515</v>
      </c>
      <c r="C65" s="173">
        <v>147685</v>
      </c>
      <c r="D65" s="176">
        <v>44942</v>
      </c>
      <c r="E65" s="177">
        <v>5.1799999999999999E-2</v>
      </c>
      <c r="F65" s="177">
        <v>0</v>
      </c>
      <c r="G65" s="177">
        <v>0</v>
      </c>
      <c r="H65" s="177">
        <v>0</v>
      </c>
      <c r="I65" s="177">
        <v>0</v>
      </c>
      <c r="J65" s="177">
        <v>0</v>
      </c>
      <c r="K65" s="177">
        <v>0</v>
      </c>
      <c r="L65" s="177">
        <v>0</v>
      </c>
      <c r="M65" s="177">
        <v>0</v>
      </c>
      <c r="N65" s="177">
        <v>0</v>
      </c>
      <c r="O65" s="177">
        <v>0</v>
      </c>
      <c r="P65" s="177"/>
      <c r="Q65" s="177">
        <v>0</v>
      </c>
      <c r="R65" s="177">
        <v>0</v>
      </c>
      <c r="T65" s="106"/>
      <c r="U65" s="107"/>
      <c r="V65" s="107"/>
      <c r="W65" s="107"/>
      <c r="X65" s="107"/>
      <c r="Y65" s="107"/>
      <c r="Z65" s="107"/>
      <c r="AA65" s="107"/>
      <c r="AB65" s="107"/>
      <c r="AC65" s="107"/>
      <c r="AD65" s="107"/>
      <c r="AE65" s="107"/>
      <c r="AF65" s="107"/>
      <c r="AG65" s="107"/>
      <c r="AH65" s="107"/>
    </row>
    <row r="66" spans="1:34" x14ac:dyDescent="0.3">
      <c r="A66" s="173" t="s">
        <v>473</v>
      </c>
      <c r="B66" s="173" t="s">
        <v>516</v>
      </c>
      <c r="C66" s="173">
        <v>147689</v>
      </c>
      <c r="D66" s="176">
        <v>44942</v>
      </c>
      <c r="E66" s="177">
        <v>5.5800000000000002E-2</v>
      </c>
      <c r="F66" s="177">
        <v>0</v>
      </c>
      <c r="G66" s="177">
        <v>0</v>
      </c>
      <c r="H66" s="177">
        <v>0</v>
      </c>
      <c r="I66" s="177">
        <v>0</v>
      </c>
      <c r="J66" s="177">
        <v>0</v>
      </c>
      <c r="K66" s="177">
        <v>0</v>
      </c>
      <c r="L66" s="177">
        <v>0</v>
      </c>
      <c r="M66" s="177">
        <v>0</v>
      </c>
      <c r="N66" s="177">
        <v>0</v>
      </c>
      <c r="O66" s="177">
        <v>0</v>
      </c>
      <c r="P66" s="177"/>
      <c r="Q66" s="177">
        <v>0</v>
      </c>
      <c r="R66" s="177">
        <v>0</v>
      </c>
      <c r="T66" s="106"/>
      <c r="U66" s="107"/>
      <c r="V66" s="107"/>
      <c r="W66" s="107"/>
      <c r="X66" s="107"/>
      <c r="Y66" s="107"/>
      <c r="Z66" s="107"/>
      <c r="AA66" s="107"/>
      <c r="AB66" s="107"/>
      <c r="AC66" s="107"/>
      <c r="AD66" s="107"/>
      <c r="AE66" s="107"/>
      <c r="AF66" s="107"/>
      <c r="AG66" s="107"/>
      <c r="AH66" s="107"/>
    </row>
    <row r="67" spans="1:34" x14ac:dyDescent="0.3">
      <c r="A67" s="173" t="s">
        <v>473</v>
      </c>
      <c r="B67" s="173" t="s">
        <v>517</v>
      </c>
      <c r="C67" s="173">
        <v>148271</v>
      </c>
      <c r="D67" s="176"/>
      <c r="E67" s="177"/>
      <c r="F67" s="177"/>
      <c r="G67" s="177"/>
      <c r="H67" s="177"/>
      <c r="I67" s="177"/>
      <c r="J67" s="177"/>
      <c r="K67" s="177"/>
      <c r="L67" s="177"/>
      <c r="M67" s="177"/>
      <c r="N67" s="177"/>
      <c r="O67" s="177"/>
      <c r="P67" s="177"/>
      <c r="Q67" s="177"/>
      <c r="R67" s="177"/>
      <c r="T67" s="106"/>
      <c r="U67" s="107"/>
      <c r="V67" s="107"/>
      <c r="W67" s="107"/>
      <c r="X67" s="107"/>
      <c r="Y67" s="107"/>
      <c r="Z67" s="107"/>
      <c r="AA67" s="107"/>
      <c r="AB67" s="107"/>
      <c r="AC67" s="107"/>
      <c r="AD67" s="107"/>
      <c r="AE67" s="107"/>
      <c r="AF67" s="107"/>
      <c r="AG67" s="107"/>
      <c r="AH67" s="107"/>
    </row>
    <row r="68" spans="1:34" x14ac:dyDescent="0.3">
      <c r="A68" s="173" t="s">
        <v>473</v>
      </c>
      <c r="B68" s="173" t="s">
        <v>518</v>
      </c>
      <c r="C68" s="173">
        <v>148265</v>
      </c>
      <c r="D68" s="176"/>
      <c r="E68" s="177"/>
      <c r="F68" s="177"/>
      <c r="G68" s="177"/>
      <c r="H68" s="177"/>
      <c r="I68" s="177"/>
      <c r="J68" s="177"/>
      <c r="K68" s="177"/>
      <c r="L68" s="177"/>
      <c r="M68" s="177"/>
      <c r="N68" s="177"/>
      <c r="O68" s="177"/>
      <c r="P68" s="177"/>
      <c r="Q68" s="177"/>
      <c r="R68" s="177"/>
      <c r="T68" s="106"/>
      <c r="U68" s="107"/>
      <c r="V68" s="107"/>
      <c r="W68" s="107"/>
      <c r="X68" s="107"/>
      <c r="Y68" s="107"/>
      <c r="Z68" s="107"/>
      <c r="AA68" s="107"/>
      <c r="AB68" s="107"/>
      <c r="AC68" s="107"/>
      <c r="AD68" s="107"/>
      <c r="AE68" s="107"/>
      <c r="AF68" s="107"/>
      <c r="AG68" s="107"/>
      <c r="AH68" s="107"/>
    </row>
    <row r="69" spans="1:34" x14ac:dyDescent="0.3">
      <c r="A69" s="173" t="s">
        <v>473</v>
      </c>
      <c r="B69" s="173" t="s">
        <v>519</v>
      </c>
      <c r="C69" s="173">
        <v>138382</v>
      </c>
      <c r="D69" s="176">
        <v>44942</v>
      </c>
      <c r="E69" s="177">
        <v>93.81</v>
      </c>
      <c r="F69" s="177">
        <v>-0.26579999999999998</v>
      </c>
      <c r="G69" s="177">
        <v>-0.26579999999999998</v>
      </c>
      <c r="H69" s="177">
        <v>-0.57230000000000003</v>
      </c>
      <c r="I69" s="177">
        <v>-0.30819999999999997</v>
      </c>
      <c r="J69" s="177">
        <v>-1.2005999999999999</v>
      </c>
      <c r="K69" s="177">
        <v>5.0621999999999998</v>
      </c>
      <c r="L69" s="177">
        <v>10.4947</v>
      </c>
      <c r="M69" s="177">
        <v>2.3456000000000001</v>
      </c>
      <c r="N69" s="177">
        <v>-5.2998000000000003</v>
      </c>
      <c r="O69" s="177">
        <v>8.9707000000000008</v>
      </c>
      <c r="P69" s="177">
        <v>6.6212</v>
      </c>
      <c r="Q69" s="177">
        <v>12.5335</v>
      </c>
      <c r="R69" s="177">
        <v>7.2632000000000003</v>
      </c>
      <c r="T69" s="106"/>
      <c r="U69" s="107"/>
      <c r="V69" s="107"/>
      <c r="W69" s="107"/>
      <c r="X69" s="107"/>
      <c r="Y69" s="107"/>
      <c r="Z69" s="107"/>
      <c r="AA69" s="107"/>
      <c r="AB69" s="107"/>
      <c r="AC69" s="107"/>
      <c r="AD69" s="107"/>
      <c r="AE69" s="107"/>
      <c r="AF69" s="107"/>
      <c r="AG69" s="107"/>
      <c r="AH69" s="107"/>
    </row>
    <row r="70" spans="1:34" x14ac:dyDescent="0.3">
      <c r="A70" s="173" t="s">
        <v>473</v>
      </c>
      <c r="B70" s="173" t="s">
        <v>520</v>
      </c>
      <c r="C70" s="173">
        <v>138386</v>
      </c>
      <c r="D70" s="176">
        <v>44942</v>
      </c>
      <c r="E70" s="177">
        <v>107.61</v>
      </c>
      <c r="F70" s="177">
        <v>-0.25950000000000001</v>
      </c>
      <c r="G70" s="177">
        <v>-0.25950000000000001</v>
      </c>
      <c r="H70" s="177">
        <v>-0.54530000000000001</v>
      </c>
      <c r="I70" s="177">
        <v>-0.25030000000000002</v>
      </c>
      <c r="J70" s="177">
        <v>-1.0665</v>
      </c>
      <c r="K70" s="177">
        <v>5.5206999999999997</v>
      </c>
      <c r="L70" s="177">
        <v>11.4437</v>
      </c>
      <c r="M70" s="177">
        <v>3.6305999999999998</v>
      </c>
      <c r="N70" s="177">
        <v>-3.7391999999999999</v>
      </c>
      <c r="O70" s="177">
        <v>10.766500000000001</v>
      </c>
      <c r="P70" s="177">
        <v>8.3039000000000005</v>
      </c>
      <c r="Q70" s="177">
        <v>11.2506</v>
      </c>
      <c r="R70" s="177">
        <v>9.0432000000000006</v>
      </c>
      <c r="T70" s="106"/>
      <c r="U70" s="107"/>
      <c r="V70" s="107"/>
      <c r="W70" s="107"/>
      <c r="X70" s="107"/>
      <c r="Y70" s="107"/>
      <c r="Z70" s="107"/>
      <c r="AA70" s="107"/>
      <c r="AB70" s="107"/>
      <c r="AC70" s="107"/>
      <c r="AD70" s="107"/>
      <c r="AE70" s="107"/>
      <c r="AF70" s="107"/>
      <c r="AG70" s="107"/>
      <c r="AH70" s="107"/>
    </row>
    <row r="71" spans="1:34" x14ac:dyDescent="0.3">
      <c r="A71" s="173" t="s">
        <v>473</v>
      </c>
      <c r="B71" s="173" t="s">
        <v>521</v>
      </c>
      <c r="C71" s="173">
        <v>101070</v>
      </c>
      <c r="D71" s="176">
        <v>44942</v>
      </c>
      <c r="E71" s="177">
        <v>307.81180000000001</v>
      </c>
      <c r="F71" s="177">
        <v>-0.17199999999999999</v>
      </c>
      <c r="G71" s="177">
        <v>-0.17199999999999999</v>
      </c>
      <c r="H71" s="177">
        <v>-1.1866000000000001</v>
      </c>
      <c r="I71" s="177">
        <v>-1.4621999999999999</v>
      </c>
      <c r="J71" s="177">
        <v>-2.1073</v>
      </c>
      <c r="K71" s="177">
        <v>3.0935000000000001</v>
      </c>
      <c r="L71" s="177">
        <v>12.644600000000001</v>
      </c>
      <c r="M71" s="177">
        <v>6.3489000000000004</v>
      </c>
      <c r="N71" s="177">
        <v>7.0755999999999997</v>
      </c>
      <c r="O71" s="177">
        <v>29.3902</v>
      </c>
      <c r="P71" s="177">
        <v>17.698899999999998</v>
      </c>
      <c r="Q71" s="177">
        <v>16.988099999999999</v>
      </c>
      <c r="R71" s="177">
        <v>23.374099999999999</v>
      </c>
      <c r="T71" s="106"/>
      <c r="U71" s="107"/>
      <c r="V71" s="107"/>
      <c r="W71" s="107"/>
      <c r="X71" s="107"/>
      <c r="Y71" s="107"/>
      <c r="Z71" s="107"/>
      <c r="AA71" s="107"/>
      <c r="AB71" s="107"/>
      <c r="AC71" s="107"/>
      <c r="AD71" s="107"/>
      <c r="AE71" s="107"/>
      <c r="AF71" s="107"/>
      <c r="AG71" s="107"/>
      <c r="AH71" s="107"/>
    </row>
    <row r="72" spans="1:34" x14ac:dyDescent="0.3">
      <c r="A72" s="173" t="s">
        <v>473</v>
      </c>
      <c r="B72" s="173" t="s">
        <v>522</v>
      </c>
      <c r="C72" s="173">
        <v>120819</v>
      </c>
      <c r="D72" s="176">
        <v>44942</v>
      </c>
      <c r="E72" s="177">
        <v>324.14409999999998</v>
      </c>
      <c r="F72" s="177">
        <v>-0.15920000000000001</v>
      </c>
      <c r="G72" s="177">
        <v>-0.15920000000000001</v>
      </c>
      <c r="H72" s="177">
        <v>-1.1567000000000001</v>
      </c>
      <c r="I72" s="177">
        <v>-1.4029</v>
      </c>
      <c r="J72" s="177">
        <v>-1.9759</v>
      </c>
      <c r="K72" s="177">
        <v>3.5261</v>
      </c>
      <c r="L72" s="177">
        <v>13.605399999999999</v>
      </c>
      <c r="M72" s="177">
        <v>7.7251000000000003</v>
      </c>
      <c r="N72" s="177">
        <v>8.9094999999999995</v>
      </c>
      <c r="O72" s="177">
        <v>30.604500000000002</v>
      </c>
      <c r="P72" s="177">
        <v>18.811399999999999</v>
      </c>
      <c r="Q72" s="177">
        <v>17.6477</v>
      </c>
      <c r="R72" s="177">
        <v>24.508500000000002</v>
      </c>
      <c r="T72" s="106"/>
      <c r="U72" s="107"/>
      <c r="V72" s="107"/>
      <c r="W72" s="107"/>
      <c r="X72" s="107"/>
      <c r="Y72" s="107"/>
      <c r="Z72" s="107"/>
      <c r="AA72" s="107"/>
      <c r="AB72" s="107"/>
      <c r="AC72" s="107"/>
      <c r="AD72" s="107"/>
      <c r="AE72" s="107"/>
      <c r="AF72" s="107"/>
      <c r="AG72" s="107"/>
      <c r="AH72" s="107"/>
    </row>
    <row r="73" spans="1:34" x14ac:dyDescent="0.3">
      <c r="A73" s="173" t="s">
        <v>473</v>
      </c>
      <c r="B73" s="173" t="s">
        <v>1659</v>
      </c>
      <c r="C73" s="173">
        <v>119609</v>
      </c>
      <c r="D73" s="176">
        <v>44942</v>
      </c>
      <c r="E73" s="177">
        <v>222.53049999999999</v>
      </c>
      <c r="F73" s="177">
        <v>-0.32729999999999998</v>
      </c>
      <c r="G73" s="177">
        <v>-0.32729999999999998</v>
      </c>
      <c r="H73" s="177">
        <v>-1.0891999999999999</v>
      </c>
      <c r="I73" s="177">
        <v>-1.6776</v>
      </c>
      <c r="J73" s="177">
        <v>-1.6762999999999999</v>
      </c>
      <c r="K73" s="177">
        <v>0.81359999999999999</v>
      </c>
      <c r="L73" s="177">
        <v>6.7727000000000004</v>
      </c>
      <c r="M73" s="177">
        <v>0.58030000000000004</v>
      </c>
      <c r="N73" s="177">
        <v>-0.97</v>
      </c>
      <c r="O73" s="177">
        <v>12.2334</v>
      </c>
      <c r="P73" s="177">
        <v>10.507999999999999</v>
      </c>
      <c r="Q73" s="177">
        <v>14.575100000000001</v>
      </c>
      <c r="R73" s="177">
        <v>10.887700000000001</v>
      </c>
      <c r="T73" s="106"/>
      <c r="U73" s="107"/>
      <c r="V73" s="107"/>
      <c r="W73" s="107"/>
      <c r="X73" s="107"/>
      <c r="Y73" s="107"/>
      <c r="Z73" s="107"/>
      <c r="AA73" s="107"/>
      <c r="AB73" s="107"/>
      <c r="AC73" s="107"/>
      <c r="AD73" s="107"/>
      <c r="AE73" s="107"/>
      <c r="AF73" s="107"/>
      <c r="AG73" s="107"/>
      <c r="AH73" s="107"/>
    </row>
    <row r="74" spans="1:34" x14ac:dyDescent="0.3">
      <c r="A74" s="173" t="s">
        <v>473</v>
      </c>
      <c r="B74" s="173" t="s">
        <v>1782</v>
      </c>
      <c r="C74" s="173">
        <v>119604</v>
      </c>
      <c r="D74" s="176">
        <v>44942</v>
      </c>
      <c r="E74" s="177">
        <v>98.986457941720502</v>
      </c>
      <c r="F74" s="177">
        <v>-0.32729999999999998</v>
      </c>
      <c r="G74" s="177">
        <v>-0.32729999999999998</v>
      </c>
      <c r="H74" s="177">
        <v>-1.0891</v>
      </c>
      <c r="I74" s="177">
        <v>-1.6775</v>
      </c>
      <c r="J74" s="177">
        <v>-1.6761999999999999</v>
      </c>
      <c r="K74" s="177">
        <v>0.81359999999999999</v>
      </c>
      <c r="L74" s="177">
        <v>6.7728000000000002</v>
      </c>
      <c r="M74" s="177">
        <v>0.5806</v>
      </c>
      <c r="N74" s="177">
        <v>-0.96950000000000003</v>
      </c>
      <c r="O74" s="177">
        <v>12.1037</v>
      </c>
      <c r="P74" s="177">
        <v>10.347899999999999</v>
      </c>
      <c r="Q74" s="177">
        <v>14.489699999999999</v>
      </c>
      <c r="R74" s="177">
        <v>10.888</v>
      </c>
      <c r="T74" s="106"/>
      <c r="U74" s="107"/>
      <c r="V74" s="107"/>
      <c r="W74" s="107"/>
      <c r="X74" s="107"/>
      <c r="Y74" s="107"/>
      <c r="Z74" s="107"/>
      <c r="AA74" s="107"/>
      <c r="AB74" s="107"/>
      <c r="AC74" s="107"/>
      <c r="AD74" s="107"/>
      <c r="AE74" s="107"/>
      <c r="AF74" s="107"/>
      <c r="AG74" s="107"/>
      <c r="AH74" s="107"/>
    </row>
    <row r="75" spans="1:34" x14ac:dyDescent="0.3">
      <c r="A75" s="173" t="s">
        <v>473</v>
      </c>
      <c r="B75" s="173" t="s">
        <v>1660</v>
      </c>
      <c r="C75" s="173">
        <v>102885</v>
      </c>
      <c r="D75" s="176">
        <v>44942</v>
      </c>
      <c r="E75" s="177">
        <v>486.69354689140903</v>
      </c>
      <c r="F75" s="177">
        <v>-0.33279999999999998</v>
      </c>
      <c r="G75" s="177">
        <v>-0.33279999999999998</v>
      </c>
      <c r="H75" s="177">
        <v>-1.1019000000000001</v>
      </c>
      <c r="I75" s="177">
        <v>-1.7027000000000001</v>
      </c>
      <c r="J75" s="177">
        <v>-1.7319</v>
      </c>
      <c r="K75" s="177">
        <v>0.63549999999999995</v>
      </c>
      <c r="L75" s="177">
        <v>6.4024999999999999</v>
      </c>
      <c r="M75" s="177">
        <v>6.2700000000000006E-2</v>
      </c>
      <c r="N75" s="177">
        <v>-1.6575</v>
      </c>
      <c r="O75" s="177">
        <v>11.4648</v>
      </c>
      <c r="P75" s="177">
        <v>9.7036999999999995</v>
      </c>
      <c r="Q75" s="177">
        <v>15.4201</v>
      </c>
      <c r="R75" s="177">
        <v>10.1099</v>
      </c>
      <c r="T75" s="106"/>
      <c r="U75" s="107"/>
      <c r="V75" s="107"/>
      <c r="W75" s="107"/>
      <c r="X75" s="107"/>
      <c r="Y75" s="107"/>
      <c r="Z75" s="107"/>
      <c r="AA75" s="107"/>
      <c r="AB75" s="107"/>
      <c r="AC75" s="107"/>
      <c r="AD75" s="107"/>
      <c r="AE75" s="107"/>
      <c r="AF75" s="107"/>
      <c r="AG75" s="107"/>
      <c r="AH75" s="107"/>
    </row>
    <row r="76" spans="1:34" x14ac:dyDescent="0.3">
      <c r="A76" s="173" t="s">
        <v>473</v>
      </c>
      <c r="B76" s="173" t="s">
        <v>1783</v>
      </c>
      <c r="C76" s="173">
        <v>101551</v>
      </c>
      <c r="D76" s="176">
        <v>44942</v>
      </c>
      <c r="E76" s="177">
        <v>439.83775669664402</v>
      </c>
      <c r="F76" s="177">
        <v>-0.33260000000000001</v>
      </c>
      <c r="G76" s="177">
        <v>-0.33260000000000001</v>
      </c>
      <c r="H76" s="177">
        <v>-1.1019000000000001</v>
      </c>
      <c r="I76" s="177">
        <v>-1.7025999999999999</v>
      </c>
      <c r="J76" s="177">
        <v>-1.732</v>
      </c>
      <c r="K76" s="177">
        <v>0.63560000000000005</v>
      </c>
      <c r="L76" s="177">
        <v>6.4028999999999998</v>
      </c>
      <c r="M76" s="177">
        <v>6.2700000000000006E-2</v>
      </c>
      <c r="N76" s="177">
        <v>-1.6574</v>
      </c>
      <c r="O76" s="177">
        <v>11.338200000000001</v>
      </c>
      <c r="P76" s="177">
        <v>9.5444999999999993</v>
      </c>
      <c r="Q76" s="177">
        <v>15.0061</v>
      </c>
      <c r="R76" s="177">
        <v>10.1111</v>
      </c>
      <c r="T76" s="106"/>
      <c r="U76" s="107"/>
      <c r="V76" s="107"/>
      <c r="W76" s="107"/>
      <c r="X76" s="107"/>
      <c r="Y76" s="107"/>
      <c r="Z76" s="107"/>
      <c r="AA76" s="107"/>
      <c r="AB76" s="107"/>
      <c r="AC76" s="107"/>
      <c r="AD76" s="107"/>
      <c r="AE76" s="107"/>
      <c r="AF76" s="107"/>
      <c r="AG76" s="107"/>
      <c r="AH76" s="107"/>
    </row>
    <row r="77" spans="1:34" x14ac:dyDescent="0.3">
      <c r="A77" s="173" t="s">
        <v>473</v>
      </c>
      <c r="B77" s="173" t="s">
        <v>523</v>
      </c>
      <c r="C77" s="173">
        <v>125711</v>
      </c>
      <c r="D77" s="176">
        <v>44942</v>
      </c>
      <c r="E77" s="177">
        <v>25.319099999999999</v>
      </c>
      <c r="F77" s="177">
        <v>-0.26590000000000003</v>
      </c>
      <c r="G77" s="177">
        <v>-0.26590000000000003</v>
      </c>
      <c r="H77" s="177">
        <v>-0.83579999999999999</v>
      </c>
      <c r="I77" s="177">
        <v>-1.1671</v>
      </c>
      <c r="J77" s="177">
        <v>-1.7261</v>
      </c>
      <c r="K77" s="177">
        <v>1.8078000000000001</v>
      </c>
      <c r="L77" s="177">
        <v>7.2298</v>
      </c>
      <c r="M77" s="177">
        <v>2.4497</v>
      </c>
      <c r="N77" s="177">
        <v>-0.85060000000000002</v>
      </c>
      <c r="O77" s="177">
        <v>10.6768</v>
      </c>
      <c r="P77" s="177">
        <v>8.8996999999999993</v>
      </c>
      <c r="Q77" s="177">
        <v>10.7326</v>
      </c>
      <c r="R77" s="177">
        <v>8.0297999999999998</v>
      </c>
      <c r="T77" s="106"/>
      <c r="U77" s="107"/>
      <c r="V77" s="107"/>
      <c r="W77" s="107"/>
      <c r="X77" s="107"/>
      <c r="Y77" s="107"/>
      <c r="Z77" s="107"/>
      <c r="AA77" s="107"/>
      <c r="AB77" s="107"/>
      <c r="AC77" s="107"/>
      <c r="AD77" s="107"/>
      <c r="AE77" s="107"/>
      <c r="AF77" s="107"/>
      <c r="AG77" s="107"/>
      <c r="AH77" s="107"/>
    </row>
    <row r="78" spans="1:34" x14ac:dyDescent="0.3">
      <c r="A78" s="173" t="s">
        <v>473</v>
      </c>
      <c r="B78" s="173" t="s">
        <v>524</v>
      </c>
      <c r="C78" s="173">
        <v>125713</v>
      </c>
      <c r="D78" s="176">
        <v>44942</v>
      </c>
      <c r="E78" s="177">
        <v>23.047599999999999</v>
      </c>
      <c r="F78" s="177">
        <v>-0.2782</v>
      </c>
      <c r="G78" s="177">
        <v>-0.2782</v>
      </c>
      <c r="H78" s="177">
        <v>-0.86409999999999998</v>
      </c>
      <c r="I78" s="177">
        <v>-1.2253000000000001</v>
      </c>
      <c r="J78" s="177">
        <v>-1.8532999999999999</v>
      </c>
      <c r="K78" s="177">
        <v>1.4075</v>
      </c>
      <c r="L78" s="177">
        <v>6.4047999999999998</v>
      </c>
      <c r="M78" s="177">
        <v>1.2716000000000001</v>
      </c>
      <c r="N78" s="177">
        <v>-2.3490000000000002</v>
      </c>
      <c r="O78" s="177">
        <v>9.0139999999999993</v>
      </c>
      <c r="P78" s="177">
        <v>7.3978000000000002</v>
      </c>
      <c r="Q78" s="177">
        <v>9.5982000000000003</v>
      </c>
      <c r="R78" s="177">
        <v>6.4085999999999999</v>
      </c>
      <c r="T78" s="106"/>
      <c r="U78" s="107"/>
      <c r="V78" s="107"/>
      <c r="W78" s="107"/>
      <c r="X78" s="107"/>
      <c r="Y78" s="107"/>
      <c r="Z78" s="107"/>
      <c r="AA78" s="107"/>
      <c r="AB78" s="107"/>
      <c r="AC78" s="107"/>
      <c r="AD78" s="107"/>
      <c r="AE78" s="107"/>
      <c r="AF78" s="107"/>
      <c r="AG78" s="107"/>
      <c r="AH78" s="107"/>
    </row>
    <row r="79" spans="1:34" x14ac:dyDescent="0.3">
      <c r="A79" s="173" t="s">
        <v>473</v>
      </c>
      <c r="B79" s="173" t="s">
        <v>1845</v>
      </c>
      <c r="C79" s="173">
        <v>149599</v>
      </c>
      <c r="D79" s="176">
        <v>44942</v>
      </c>
      <c r="E79" s="177">
        <v>114.07729999999999</v>
      </c>
      <c r="F79" s="177">
        <v>-0.26490000000000002</v>
      </c>
      <c r="G79" s="177">
        <v>-0.26490000000000002</v>
      </c>
      <c r="H79" s="177">
        <v>-1.2825</v>
      </c>
      <c r="I79" s="177">
        <v>-1.7228000000000001</v>
      </c>
      <c r="J79" s="177">
        <v>-2.2633000000000001</v>
      </c>
      <c r="K79" s="177">
        <v>1.9590000000000001</v>
      </c>
      <c r="L79" s="177">
        <v>8.6866000000000003</v>
      </c>
      <c r="M79" s="177">
        <v>2.9348000000000001</v>
      </c>
      <c r="N79" s="177">
        <v>-1.5580000000000001</v>
      </c>
      <c r="O79" s="177">
        <v>13.3569</v>
      </c>
      <c r="P79" s="177">
        <v>7.9756999999999998</v>
      </c>
      <c r="Q79" s="177">
        <v>11.1531</v>
      </c>
      <c r="R79" s="177">
        <v>11.5497</v>
      </c>
      <c r="T79" s="106"/>
      <c r="U79" s="107"/>
      <c r="V79" s="107"/>
      <c r="W79" s="107"/>
      <c r="X79" s="107"/>
      <c r="Y79" s="107"/>
      <c r="Z79" s="107"/>
      <c r="AA79" s="107"/>
      <c r="AB79" s="107"/>
      <c r="AC79" s="107"/>
      <c r="AD79" s="107"/>
      <c r="AE79" s="107"/>
      <c r="AF79" s="107"/>
      <c r="AG79" s="107"/>
      <c r="AH79" s="107"/>
    </row>
    <row r="80" spans="1:34" x14ac:dyDescent="0.3">
      <c r="A80" s="173" t="s">
        <v>473</v>
      </c>
      <c r="B80" s="173" t="s">
        <v>1846</v>
      </c>
      <c r="C80" s="173">
        <v>149601</v>
      </c>
      <c r="D80" s="176">
        <v>44942</v>
      </c>
      <c r="E80" s="177">
        <v>127.0489</v>
      </c>
      <c r="F80" s="177">
        <v>-0.25340000000000001</v>
      </c>
      <c r="G80" s="177">
        <v>-0.25340000000000001</v>
      </c>
      <c r="H80" s="177">
        <v>-1.2563</v>
      </c>
      <c r="I80" s="177">
        <v>-1.671</v>
      </c>
      <c r="J80" s="177">
        <v>-2.1494</v>
      </c>
      <c r="K80" s="177">
        <v>2.2987000000000002</v>
      </c>
      <c r="L80" s="177">
        <v>9.3741000000000003</v>
      </c>
      <c r="M80" s="177">
        <v>3.9058999999999999</v>
      </c>
      <c r="N80" s="177">
        <v>-0.33410000000000001</v>
      </c>
      <c r="O80" s="177">
        <v>14.7601</v>
      </c>
      <c r="P80" s="177">
        <v>9.2856000000000005</v>
      </c>
      <c r="Q80" s="177">
        <v>13.8782</v>
      </c>
      <c r="R80" s="177">
        <v>12.9346</v>
      </c>
      <c r="T80" s="106"/>
      <c r="U80" s="107"/>
      <c r="V80" s="107"/>
      <c r="W80" s="107"/>
      <c r="X80" s="107"/>
      <c r="Y80" s="107"/>
      <c r="Z80" s="107"/>
      <c r="AA80" s="107"/>
      <c r="AB80" s="107"/>
      <c r="AC80" s="107"/>
      <c r="AD80" s="107"/>
      <c r="AE80" s="107"/>
      <c r="AF80" s="107"/>
      <c r="AG80" s="107"/>
      <c r="AH80" s="107"/>
    </row>
    <row r="81" spans="1:34" x14ac:dyDescent="0.3">
      <c r="A81" s="173" t="s">
        <v>473</v>
      </c>
      <c r="B81" s="173" t="s">
        <v>525</v>
      </c>
      <c r="C81" s="173">
        <v>100617</v>
      </c>
      <c r="D81" s="176"/>
      <c r="E81" s="177"/>
      <c r="F81" s="177"/>
      <c r="G81" s="177"/>
      <c r="H81" s="177"/>
      <c r="I81" s="177"/>
      <c r="J81" s="177"/>
      <c r="K81" s="177"/>
      <c r="L81" s="177"/>
      <c r="M81" s="177"/>
      <c r="N81" s="177"/>
      <c r="O81" s="177"/>
      <c r="P81" s="177"/>
      <c r="Q81" s="177"/>
      <c r="R81" s="177"/>
      <c r="T81" s="106"/>
      <c r="U81" s="107"/>
      <c r="V81" s="107"/>
      <c r="W81" s="107"/>
      <c r="X81" s="107"/>
      <c r="Y81" s="107"/>
      <c r="Z81" s="107"/>
      <c r="AA81" s="107"/>
      <c r="AB81" s="107"/>
      <c r="AC81" s="107"/>
      <c r="AD81" s="107"/>
      <c r="AE81" s="107"/>
      <c r="AF81" s="107"/>
      <c r="AG81" s="107"/>
      <c r="AH81" s="107"/>
    </row>
    <row r="82" spans="1:34" x14ac:dyDescent="0.3">
      <c r="A82" s="173" t="s">
        <v>473</v>
      </c>
      <c r="B82" s="173" t="s">
        <v>526</v>
      </c>
      <c r="C82" s="173">
        <v>119542</v>
      </c>
      <c r="D82" s="176"/>
      <c r="E82" s="177"/>
      <c r="F82" s="177"/>
      <c r="G82" s="177"/>
      <c r="H82" s="177"/>
      <c r="I82" s="177"/>
      <c r="J82" s="177"/>
      <c r="K82" s="177"/>
      <c r="L82" s="177"/>
      <c r="M82" s="177"/>
      <c r="N82" s="177"/>
      <c r="O82" s="177"/>
      <c r="P82" s="177"/>
      <c r="Q82" s="177"/>
      <c r="R82" s="177"/>
      <c r="T82" s="106"/>
      <c r="U82" s="107"/>
      <c r="V82" s="107"/>
      <c r="W82" s="107"/>
      <c r="X82" s="107"/>
      <c r="Y82" s="107"/>
      <c r="Z82" s="107"/>
      <c r="AA82" s="107"/>
      <c r="AB82" s="107"/>
      <c r="AC82" s="107"/>
      <c r="AD82" s="107"/>
      <c r="AE82" s="107"/>
      <c r="AF82" s="107"/>
      <c r="AG82" s="107"/>
      <c r="AH82" s="107"/>
    </row>
    <row r="83" spans="1:34" x14ac:dyDescent="0.3">
      <c r="A83" s="173" t="s">
        <v>473</v>
      </c>
      <c r="B83" s="173" t="s">
        <v>527</v>
      </c>
      <c r="C83" s="173">
        <v>119053</v>
      </c>
      <c r="D83" s="176">
        <v>44942</v>
      </c>
      <c r="E83" s="177">
        <v>352.28070000000002</v>
      </c>
      <c r="F83" s="177">
        <v>-1.8700000000000001E-2</v>
      </c>
      <c r="G83" s="177">
        <v>-1.8700000000000001E-2</v>
      </c>
      <c r="H83" s="177">
        <v>-0.97</v>
      </c>
      <c r="I83" s="177">
        <v>-1.3996</v>
      </c>
      <c r="J83" s="177">
        <v>-1.7161999999999999</v>
      </c>
      <c r="K83" s="177">
        <v>4.3249000000000004</v>
      </c>
      <c r="L83" s="177">
        <v>11.3512</v>
      </c>
      <c r="M83" s="177">
        <v>7.5190999999999999</v>
      </c>
      <c r="N83" s="177">
        <v>3.3401999999999998</v>
      </c>
      <c r="O83" s="177">
        <v>14.124700000000001</v>
      </c>
      <c r="P83" s="177">
        <v>9.8957999999999995</v>
      </c>
      <c r="Q83" s="177">
        <v>13.4437</v>
      </c>
      <c r="R83" s="177">
        <v>14.523199999999999</v>
      </c>
      <c r="T83" s="106"/>
      <c r="U83" s="107"/>
      <c r="V83" s="107"/>
      <c r="W83" s="107"/>
      <c r="X83" s="107"/>
      <c r="Y83" s="107"/>
      <c r="Z83" s="107"/>
      <c r="AA83" s="107"/>
      <c r="AB83" s="107"/>
      <c r="AC83" s="107"/>
      <c r="AD83" s="107"/>
      <c r="AE83" s="107"/>
      <c r="AF83" s="107"/>
      <c r="AG83" s="107"/>
      <c r="AH83" s="107"/>
    </row>
    <row r="84" spans="1:34" x14ac:dyDescent="0.3">
      <c r="A84" s="173" t="s">
        <v>473</v>
      </c>
      <c r="B84" s="173" t="s">
        <v>528</v>
      </c>
      <c r="C84" s="173">
        <v>100414</v>
      </c>
      <c r="D84" s="176">
        <v>44942</v>
      </c>
      <c r="E84" s="177">
        <v>437.80744563337203</v>
      </c>
      <c r="F84" s="177">
        <v>-2.6499999999999999E-2</v>
      </c>
      <c r="G84" s="177">
        <v>-2.6499999999999999E-2</v>
      </c>
      <c r="H84" s="177">
        <v>-0.98799999999999999</v>
      </c>
      <c r="I84" s="177">
        <v>-1.4358</v>
      </c>
      <c r="J84" s="177">
        <v>-1.7967</v>
      </c>
      <c r="K84" s="177">
        <v>4.0662000000000003</v>
      </c>
      <c r="L84" s="177">
        <v>10.8086</v>
      </c>
      <c r="M84" s="177">
        <v>6.7344999999999997</v>
      </c>
      <c r="N84" s="177">
        <v>2.35</v>
      </c>
      <c r="O84" s="177">
        <v>13.003299999999999</v>
      </c>
      <c r="P84" s="177">
        <v>8.6626999999999992</v>
      </c>
      <c r="Q84" s="177">
        <v>14.8512</v>
      </c>
      <c r="R84" s="177">
        <v>13.4335</v>
      </c>
      <c r="T84" s="106"/>
      <c r="U84" s="107"/>
      <c r="V84" s="107"/>
      <c r="W84" s="107"/>
      <c r="X84" s="107"/>
      <c r="Y84" s="107"/>
      <c r="Z84" s="107"/>
      <c r="AA84" s="107"/>
      <c r="AB84" s="107"/>
      <c r="AC84" s="107"/>
      <c r="AD84" s="107"/>
      <c r="AE84" s="107"/>
      <c r="AF84" s="107"/>
      <c r="AG84" s="107"/>
      <c r="AH84" s="107"/>
    </row>
    <row r="85" spans="1:34" x14ac:dyDescent="0.3">
      <c r="A85" s="173" t="s">
        <v>473</v>
      </c>
      <c r="B85" s="173" t="s">
        <v>1661</v>
      </c>
      <c r="C85" s="173">
        <v>148592</v>
      </c>
      <c r="D85" s="176">
        <v>44942</v>
      </c>
      <c r="E85" s="177">
        <v>12.89</v>
      </c>
      <c r="F85" s="177">
        <v>-0.23219999999999999</v>
      </c>
      <c r="G85" s="177">
        <v>-0.23219999999999999</v>
      </c>
      <c r="H85" s="177">
        <v>-0.9224</v>
      </c>
      <c r="I85" s="177">
        <v>-1.5279</v>
      </c>
      <c r="J85" s="177">
        <v>-1.9026000000000001</v>
      </c>
      <c r="K85" s="177">
        <v>1.8167</v>
      </c>
      <c r="L85" s="177">
        <v>8.0469000000000008</v>
      </c>
      <c r="M85" s="177">
        <v>2.2204999999999999</v>
      </c>
      <c r="N85" s="177">
        <v>-3.1555</v>
      </c>
      <c r="O85" s="177"/>
      <c r="P85" s="177"/>
      <c r="Q85" s="177">
        <v>12.9848</v>
      </c>
      <c r="R85" s="177">
        <v>11.6351</v>
      </c>
      <c r="T85" s="106"/>
      <c r="U85" s="107"/>
      <c r="V85" s="107"/>
      <c r="W85" s="107"/>
      <c r="X85" s="107"/>
      <c r="Y85" s="107"/>
      <c r="Z85" s="107"/>
      <c r="AA85" s="107"/>
      <c r="AB85" s="107"/>
      <c r="AC85" s="107"/>
      <c r="AD85" s="107"/>
      <c r="AE85" s="107"/>
      <c r="AF85" s="107"/>
      <c r="AG85" s="107"/>
      <c r="AH85" s="107"/>
    </row>
    <row r="86" spans="1:34" x14ac:dyDescent="0.3">
      <c r="A86" s="173" t="s">
        <v>473</v>
      </c>
      <c r="B86" s="173" t="s">
        <v>1662</v>
      </c>
      <c r="C86" s="173">
        <v>148591</v>
      </c>
      <c r="D86" s="176">
        <v>44942</v>
      </c>
      <c r="E86" s="177">
        <v>12.59</v>
      </c>
      <c r="F86" s="177">
        <v>-0.23769999999999999</v>
      </c>
      <c r="G86" s="177">
        <v>-0.23769999999999999</v>
      </c>
      <c r="H86" s="177">
        <v>-0.94410000000000005</v>
      </c>
      <c r="I86" s="177">
        <v>-1.5637000000000001</v>
      </c>
      <c r="J86" s="177">
        <v>-1.9470000000000001</v>
      </c>
      <c r="K86" s="177">
        <v>1.5323</v>
      </c>
      <c r="L86" s="177">
        <v>7.4231999999999996</v>
      </c>
      <c r="M86" s="177">
        <v>1.3688</v>
      </c>
      <c r="N86" s="177">
        <v>-4.1856999999999998</v>
      </c>
      <c r="O86" s="177"/>
      <c r="P86" s="177"/>
      <c r="Q86" s="177">
        <v>11.7125</v>
      </c>
      <c r="R86" s="177">
        <v>10.3834</v>
      </c>
      <c r="T86" s="106"/>
      <c r="U86" s="107"/>
      <c r="V86" s="107"/>
      <c r="W86" s="107"/>
      <c r="X86" s="107"/>
      <c r="Y86" s="107"/>
      <c r="Z86" s="107"/>
      <c r="AA86" s="107"/>
      <c r="AB86" s="107"/>
      <c r="AC86" s="107"/>
      <c r="AD86" s="107"/>
      <c r="AE86" s="107"/>
      <c r="AF86" s="107"/>
      <c r="AG86" s="107"/>
      <c r="AH86" s="107"/>
    </row>
    <row r="87" spans="1:34" x14ac:dyDescent="0.3">
      <c r="A87" s="173" t="s">
        <v>473</v>
      </c>
      <c r="B87" s="173" t="s">
        <v>529</v>
      </c>
      <c r="C87" s="173">
        <v>120674</v>
      </c>
      <c r="D87" s="176">
        <v>44942</v>
      </c>
      <c r="E87" s="177">
        <v>278.46210000000002</v>
      </c>
      <c r="F87" s="177">
        <v>-0.13550000000000001</v>
      </c>
      <c r="G87" s="177">
        <v>-0.13550000000000001</v>
      </c>
      <c r="H87" s="177">
        <v>-0.20130000000000001</v>
      </c>
      <c r="I87" s="177">
        <v>-0.2651</v>
      </c>
      <c r="J87" s="177">
        <v>-0.49220000000000003</v>
      </c>
      <c r="K87" s="177">
        <v>4.2827999999999999</v>
      </c>
      <c r="L87" s="177">
        <v>9.7538</v>
      </c>
      <c r="M87" s="177">
        <v>5.6993999999999998</v>
      </c>
      <c r="N87" s="177">
        <v>2.2330999999999999</v>
      </c>
      <c r="O87" s="177">
        <v>15.917199999999999</v>
      </c>
      <c r="P87" s="177">
        <v>9.0527999999999995</v>
      </c>
      <c r="Q87" s="177">
        <v>12.129</v>
      </c>
      <c r="R87" s="177">
        <v>15.704000000000001</v>
      </c>
      <c r="T87" s="106"/>
      <c r="U87" s="107"/>
      <c r="V87" s="107"/>
      <c r="W87" s="107"/>
      <c r="X87" s="107"/>
      <c r="Y87" s="107"/>
      <c r="Z87" s="107"/>
      <c r="AA87" s="107"/>
      <c r="AB87" s="107"/>
      <c r="AC87" s="107"/>
      <c r="AD87" s="107"/>
      <c r="AE87" s="107"/>
      <c r="AF87" s="107"/>
      <c r="AG87" s="107"/>
      <c r="AH87" s="107"/>
    </row>
    <row r="88" spans="1:34" x14ac:dyDescent="0.3">
      <c r="A88" s="173" t="s">
        <v>473</v>
      </c>
      <c r="B88" s="173" t="s">
        <v>530</v>
      </c>
      <c r="C88" s="173">
        <v>100684</v>
      </c>
      <c r="D88" s="176">
        <v>44942</v>
      </c>
      <c r="E88" s="177">
        <v>269.73076997950398</v>
      </c>
      <c r="F88" s="177">
        <v>-0.1406</v>
      </c>
      <c r="G88" s="177">
        <v>-0.1406</v>
      </c>
      <c r="H88" s="177">
        <v>-0.21410000000000001</v>
      </c>
      <c r="I88" s="177">
        <v>-0.28999999999999998</v>
      </c>
      <c r="J88" s="177">
        <v>-0.54710000000000003</v>
      </c>
      <c r="K88" s="177">
        <v>4.1135000000000002</v>
      </c>
      <c r="L88" s="177">
        <v>9.4052000000000007</v>
      </c>
      <c r="M88" s="177">
        <v>5.2085999999999997</v>
      </c>
      <c r="N88" s="177">
        <v>1.611</v>
      </c>
      <c r="O88" s="177">
        <v>15.130599999999999</v>
      </c>
      <c r="P88" s="177">
        <v>8.3033999999999999</v>
      </c>
      <c r="Q88" s="177">
        <v>12.4605</v>
      </c>
      <c r="R88" s="177">
        <v>14.9801</v>
      </c>
      <c r="T88" s="106"/>
      <c r="U88" s="107"/>
      <c r="V88" s="107"/>
      <c r="W88" s="107"/>
      <c r="X88" s="107"/>
      <c r="Y88" s="107"/>
      <c r="Z88" s="107"/>
      <c r="AA88" s="107"/>
      <c r="AB88" s="107"/>
      <c r="AC88" s="107"/>
      <c r="AD88" s="107"/>
      <c r="AE88" s="107"/>
      <c r="AF88" s="107"/>
      <c r="AG88" s="107"/>
      <c r="AH88" s="107"/>
    </row>
    <row r="89" spans="1:34" x14ac:dyDescent="0.3">
      <c r="A89" s="178" t="s">
        <v>27</v>
      </c>
      <c r="B89" s="173"/>
      <c r="C89" s="173"/>
      <c r="D89" s="173"/>
      <c r="E89" s="173"/>
      <c r="F89" s="179">
        <v>-0.25850285714285709</v>
      </c>
      <c r="G89" s="179">
        <v>-0.25850285714285709</v>
      </c>
      <c r="H89" s="179">
        <v>-0.7346085714285715</v>
      </c>
      <c r="I89" s="179">
        <v>-1.0804742857142862</v>
      </c>
      <c r="J89" s="179">
        <v>-1.4243028571428571</v>
      </c>
      <c r="K89" s="179">
        <v>2.6570200000000006</v>
      </c>
      <c r="L89" s="179">
        <v>8.9479171428571416</v>
      </c>
      <c r="M89" s="179">
        <v>2.6103742857142858</v>
      </c>
      <c r="N89" s="179">
        <v>-0.7890499999999997</v>
      </c>
      <c r="O89" s="179">
        <v>13.253211764705881</v>
      </c>
      <c r="P89" s="179">
        <v>9.5651388888888871</v>
      </c>
      <c r="Q89" s="179">
        <v>12.244899999999994</v>
      </c>
      <c r="R89" s="179">
        <v>11.818465714285715</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78" t="s">
        <v>407</v>
      </c>
      <c r="B90" s="173"/>
      <c r="C90" s="173"/>
      <c r="D90" s="173"/>
      <c r="E90" s="173"/>
      <c r="F90" s="179">
        <v>-0.24490000000000001</v>
      </c>
      <c r="G90" s="179">
        <v>-0.24490000000000001</v>
      </c>
      <c r="H90" s="179">
        <v>-0.74554999999999993</v>
      </c>
      <c r="I90" s="179">
        <v>-1.0463</v>
      </c>
      <c r="J90" s="179">
        <v>-1.4131</v>
      </c>
      <c r="K90" s="179">
        <v>3.0095999999999998</v>
      </c>
      <c r="L90" s="179">
        <v>9.1289499999999997</v>
      </c>
      <c r="M90" s="179">
        <v>2.9153500000000001</v>
      </c>
      <c r="N90" s="179">
        <v>-0.81745000000000001</v>
      </c>
      <c r="O90" s="179">
        <v>12.682749999999999</v>
      </c>
      <c r="P90" s="179">
        <v>9.6240999999999985</v>
      </c>
      <c r="Q90" s="179">
        <v>12.46965</v>
      </c>
      <c r="R90" s="179">
        <v>11.447099999999999</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75" t="s">
        <v>1590</v>
      </c>
      <c r="B92" s="175"/>
      <c r="C92" s="175"/>
      <c r="D92" s="175"/>
      <c r="E92" s="175"/>
      <c r="F92" s="175"/>
      <c r="G92" s="175"/>
      <c r="H92" s="175"/>
      <c r="I92" s="175"/>
      <c r="J92" s="175"/>
      <c r="K92" s="175"/>
      <c r="L92" s="175"/>
      <c r="M92" s="175"/>
      <c r="N92" s="175"/>
      <c r="O92" s="175"/>
      <c r="P92" s="175"/>
      <c r="Q92" s="175"/>
      <c r="R92" s="175"/>
      <c r="S92" s="105"/>
      <c r="T92" s="105"/>
      <c r="U92" s="105"/>
      <c r="V92" s="105"/>
      <c r="W92" s="105"/>
      <c r="X92" s="105"/>
      <c r="Y92" s="105"/>
      <c r="Z92" s="105"/>
      <c r="AA92" s="105"/>
      <c r="AB92" s="105"/>
      <c r="AC92" s="105"/>
      <c r="AD92" s="105"/>
      <c r="AE92" s="105"/>
      <c r="AF92" s="105"/>
      <c r="AG92" s="105"/>
      <c r="AH92" s="105"/>
    </row>
    <row r="93" spans="1:34" x14ac:dyDescent="0.3">
      <c r="A93" s="173" t="s">
        <v>1591</v>
      </c>
      <c r="B93" s="173" t="s">
        <v>1569</v>
      </c>
      <c r="C93" s="173">
        <v>112088</v>
      </c>
      <c r="D93" s="176">
        <v>44942</v>
      </c>
      <c r="E93" s="177">
        <v>22.354900000000001</v>
      </c>
      <c r="F93" s="177">
        <v>8.3299999999999999E-2</v>
      </c>
      <c r="G93" s="177">
        <v>8.3299999999999999E-2</v>
      </c>
      <c r="H93" s="177">
        <v>0.13350000000000001</v>
      </c>
      <c r="I93" s="177">
        <v>0.24529999999999999</v>
      </c>
      <c r="J93" s="177">
        <v>0.61709999999999998</v>
      </c>
      <c r="K93" s="177">
        <v>1.4407000000000001</v>
      </c>
      <c r="L93" s="177">
        <v>2.5398000000000001</v>
      </c>
      <c r="M93" s="177">
        <v>3.3260000000000001</v>
      </c>
      <c r="N93" s="177">
        <v>4.2535999999999996</v>
      </c>
      <c r="O93" s="177">
        <v>4.0035999999999996</v>
      </c>
      <c r="P93" s="177">
        <v>4.8372999999999999</v>
      </c>
      <c r="Q93" s="177">
        <v>6.1445999999999996</v>
      </c>
      <c r="R93" s="177">
        <v>4.0864000000000003</v>
      </c>
      <c r="T93" s="106"/>
      <c r="U93" s="107"/>
      <c r="V93" s="107"/>
      <c r="W93" s="107"/>
      <c r="X93" s="107"/>
      <c r="Y93" s="107"/>
      <c r="Z93" s="107"/>
      <c r="AA93" s="107"/>
      <c r="AB93" s="107"/>
      <c r="AC93" s="107"/>
      <c r="AD93" s="107"/>
      <c r="AE93" s="107"/>
      <c r="AF93" s="107"/>
      <c r="AG93" s="107"/>
      <c r="AH93" s="107"/>
    </row>
    <row r="94" spans="1:34" x14ac:dyDescent="0.3">
      <c r="A94" s="173" t="s">
        <v>1591</v>
      </c>
      <c r="B94" s="173" t="s">
        <v>1547</v>
      </c>
      <c r="C94" s="173">
        <v>119526</v>
      </c>
      <c r="D94" s="176">
        <v>44942</v>
      </c>
      <c r="E94" s="177">
        <v>23.683299999999999</v>
      </c>
      <c r="F94" s="177">
        <v>8.9599999999999999E-2</v>
      </c>
      <c r="G94" s="177">
        <v>8.9599999999999999E-2</v>
      </c>
      <c r="H94" s="177">
        <v>0.1472</v>
      </c>
      <c r="I94" s="177">
        <v>0.27310000000000001</v>
      </c>
      <c r="J94" s="177">
        <v>0.67800000000000005</v>
      </c>
      <c r="K94" s="177">
        <v>1.6267</v>
      </c>
      <c r="L94" s="177">
        <v>2.9096000000000002</v>
      </c>
      <c r="M94" s="177">
        <v>3.8837000000000002</v>
      </c>
      <c r="N94" s="177">
        <v>4.9898999999999996</v>
      </c>
      <c r="O94" s="177">
        <v>4.6839000000000004</v>
      </c>
      <c r="P94" s="177">
        <v>5.4984999999999999</v>
      </c>
      <c r="Q94" s="177">
        <v>6.7690999999999999</v>
      </c>
      <c r="R94" s="177">
        <v>4.7967000000000004</v>
      </c>
      <c r="T94" s="106"/>
      <c r="U94" s="107"/>
      <c r="V94" s="107"/>
      <c r="W94" s="107"/>
      <c r="X94" s="107"/>
      <c r="Y94" s="107"/>
      <c r="Z94" s="107"/>
      <c r="AA94" s="107"/>
      <c r="AB94" s="107"/>
      <c r="AC94" s="107"/>
      <c r="AD94" s="107"/>
      <c r="AE94" s="107"/>
      <c r="AF94" s="107"/>
      <c r="AG94" s="107"/>
      <c r="AH94" s="107"/>
    </row>
    <row r="95" spans="1:34" x14ac:dyDescent="0.3">
      <c r="A95" s="173" t="s">
        <v>1591</v>
      </c>
      <c r="B95" s="173" t="s">
        <v>1548</v>
      </c>
      <c r="C95" s="173">
        <v>130773</v>
      </c>
      <c r="D95" s="176">
        <v>44942</v>
      </c>
      <c r="E95" s="177">
        <v>16.841200000000001</v>
      </c>
      <c r="F95" s="177">
        <v>9.3899999999999997E-2</v>
      </c>
      <c r="G95" s="177">
        <v>9.3899999999999997E-2</v>
      </c>
      <c r="H95" s="177">
        <v>0.1469</v>
      </c>
      <c r="I95" s="177">
        <v>0.253</v>
      </c>
      <c r="J95" s="177">
        <v>0.69599999999999995</v>
      </c>
      <c r="K95" s="177">
        <v>1.5987</v>
      </c>
      <c r="L95" s="177">
        <v>2.8351000000000002</v>
      </c>
      <c r="M95" s="177">
        <v>3.867</v>
      </c>
      <c r="N95" s="177">
        <v>5.1536999999999997</v>
      </c>
      <c r="O95" s="177">
        <v>4.8048000000000002</v>
      </c>
      <c r="P95" s="177">
        <v>5.5902000000000003</v>
      </c>
      <c r="Q95" s="177">
        <v>6.3781999999999996</v>
      </c>
      <c r="R95" s="177">
        <v>4.9157000000000002</v>
      </c>
      <c r="T95" s="106"/>
      <c r="U95" s="107"/>
      <c r="V95" s="107"/>
      <c r="W95" s="107"/>
      <c r="X95" s="107"/>
      <c r="Y95" s="107"/>
      <c r="Z95" s="107"/>
      <c r="AA95" s="107"/>
      <c r="AB95" s="107"/>
      <c r="AC95" s="107"/>
      <c r="AD95" s="107"/>
      <c r="AE95" s="107"/>
      <c r="AF95" s="107"/>
      <c r="AG95" s="107"/>
      <c r="AH95" s="107"/>
    </row>
    <row r="96" spans="1:34" x14ac:dyDescent="0.3">
      <c r="A96" s="173" t="s">
        <v>1591</v>
      </c>
      <c r="B96" s="173" t="s">
        <v>1570</v>
      </c>
      <c r="C96" s="173">
        <v>130771</v>
      </c>
      <c r="D96" s="176">
        <v>44942</v>
      </c>
      <c r="E96" s="177">
        <v>15.7654</v>
      </c>
      <c r="F96" s="177">
        <v>8.8200000000000001E-2</v>
      </c>
      <c r="G96" s="177">
        <v>8.8200000000000001E-2</v>
      </c>
      <c r="H96" s="177">
        <v>0.13270000000000001</v>
      </c>
      <c r="I96" s="177">
        <v>0.22439999999999999</v>
      </c>
      <c r="J96" s="177">
        <v>0.63260000000000005</v>
      </c>
      <c r="K96" s="177">
        <v>1.4048</v>
      </c>
      <c r="L96" s="177">
        <v>2.4499</v>
      </c>
      <c r="M96" s="177">
        <v>3.2827999999999999</v>
      </c>
      <c r="N96" s="177">
        <v>4.3741000000000003</v>
      </c>
      <c r="O96" s="177">
        <v>4.0313999999999997</v>
      </c>
      <c r="P96" s="177">
        <v>4.8047000000000004</v>
      </c>
      <c r="Q96" s="177">
        <v>5.5484999999999998</v>
      </c>
      <c r="R96" s="177">
        <v>4.1394000000000002</v>
      </c>
      <c r="T96" s="106"/>
      <c r="U96" s="107"/>
      <c r="V96" s="107"/>
      <c r="W96" s="107"/>
      <c r="X96" s="107"/>
      <c r="Y96" s="107"/>
      <c r="Z96" s="107"/>
      <c r="AA96" s="107"/>
      <c r="AB96" s="107"/>
      <c r="AC96" s="107"/>
      <c r="AD96" s="107"/>
      <c r="AE96" s="107"/>
      <c r="AF96" s="107"/>
      <c r="AG96" s="107"/>
      <c r="AH96" s="107"/>
    </row>
    <row r="97" spans="1:34" x14ac:dyDescent="0.3">
      <c r="A97" s="173" t="s">
        <v>1591</v>
      </c>
      <c r="B97" s="173" t="s">
        <v>1960</v>
      </c>
      <c r="C97" s="173">
        <v>143614</v>
      </c>
      <c r="D97" s="176">
        <v>44942</v>
      </c>
      <c r="E97" s="177">
        <v>12.132199999999999</v>
      </c>
      <c r="F97" s="177">
        <v>5.1999999999999998E-2</v>
      </c>
      <c r="G97" s="177">
        <v>5.1999999999999998E-2</v>
      </c>
      <c r="H97" s="177">
        <v>0.1263</v>
      </c>
      <c r="I97" s="177">
        <v>0.21310000000000001</v>
      </c>
      <c r="J97" s="177">
        <v>0.61619999999999997</v>
      </c>
      <c r="K97" s="177">
        <v>1.2814000000000001</v>
      </c>
      <c r="L97" s="177">
        <v>2.2382</v>
      </c>
      <c r="M97" s="177">
        <v>2.8849999999999998</v>
      </c>
      <c r="N97" s="177">
        <v>3.6214</v>
      </c>
      <c r="O97" s="177">
        <v>3.3824999999999998</v>
      </c>
      <c r="P97" s="177"/>
      <c r="Q97" s="177">
        <v>4.3068999999999997</v>
      </c>
      <c r="R97" s="177">
        <v>3.2574999999999998</v>
      </c>
      <c r="T97" s="106"/>
      <c r="U97" s="107"/>
      <c r="V97" s="107"/>
      <c r="W97" s="107"/>
      <c r="X97" s="107"/>
      <c r="Y97" s="107"/>
      <c r="Z97" s="107"/>
      <c r="AA97" s="107"/>
      <c r="AB97" s="107"/>
      <c r="AC97" s="107"/>
      <c r="AD97" s="107"/>
      <c r="AE97" s="107"/>
      <c r="AF97" s="107"/>
      <c r="AG97" s="107"/>
      <c r="AH97" s="107"/>
    </row>
    <row r="98" spans="1:34" x14ac:dyDescent="0.3">
      <c r="A98" s="173" t="s">
        <v>1591</v>
      </c>
      <c r="B98" s="173" t="s">
        <v>1961</v>
      </c>
      <c r="C98" s="173">
        <v>143620</v>
      </c>
      <c r="D98" s="176">
        <v>44942</v>
      </c>
      <c r="E98" s="177">
        <v>11.8005</v>
      </c>
      <c r="F98" s="177">
        <v>4.8300000000000003E-2</v>
      </c>
      <c r="G98" s="177">
        <v>4.8300000000000003E-2</v>
      </c>
      <c r="H98" s="177">
        <v>0.1188</v>
      </c>
      <c r="I98" s="177">
        <v>0.19700000000000001</v>
      </c>
      <c r="J98" s="177">
        <v>0.5796</v>
      </c>
      <c r="K98" s="177">
        <v>1.1694</v>
      </c>
      <c r="L98" s="177">
        <v>2.0150999999999999</v>
      </c>
      <c r="M98" s="177">
        <v>2.5478999999999998</v>
      </c>
      <c r="N98" s="177">
        <v>3.1747000000000001</v>
      </c>
      <c r="O98" s="177">
        <v>2.7812999999999999</v>
      </c>
      <c r="P98" s="177"/>
      <c r="Q98" s="177">
        <v>3.6779999999999999</v>
      </c>
      <c r="R98" s="177">
        <v>2.7530999999999999</v>
      </c>
      <c r="T98" s="106"/>
      <c r="U98" s="107"/>
      <c r="V98" s="107"/>
      <c r="W98" s="107"/>
      <c r="X98" s="107"/>
      <c r="Y98" s="107"/>
      <c r="Z98" s="107"/>
      <c r="AA98" s="107"/>
      <c r="AB98" s="107"/>
      <c r="AC98" s="107"/>
      <c r="AD98" s="107"/>
      <c r="AE98" s="107"/>
      <c r="AF98" s="107"/>
      <c r="AG98" s="107"/>
      <c r="AH98" s="107"/>
    </row>
    <row r="99" spans="1:34" x14ac:dyDescent="0.3">
      <c r="A99" s="173" t="s">
        <v>1591</v>
      </c>
      <c r="B99" s="173" t="s">
        <v>1904</v>
      </c>
      <c r="C99" s="173">
        <v>150251</v>
      </c>
      <c r="D99" s="176">
        <v>44942</v>
      </c>
      <c r="E99" s="177">
        <v>14.0562</v>
      </c>
      <c r="F99" s="177">
        <v>8.6199999999999999E-2</v>
      </c>
      <c r="G99" s="177">
        <v>8.6199999999999999E-2</v>
      </c>
      <c r="H99" s="177">
        <v>0.1668</v>
      </c>
      <c r="I99" s="177">
        <v>0.27679999999999999</v>
      </c>
      <c r="J99" s="177">
        <v>0.66100000000000003</v>
      </c>
      <c r="K99" s="177">
        <v>1.5775999999999999</v>
      </c>
      <c r="L99" s="177">
        <v>2.7709999999999999</v>
      </c>
      <c r="M99" s="177">
        <v>3.5569999999999999</v>
      </c>
      <c r="N99" s="177">
        <v>4.6471</v>
      </c>
      <c r="O99" s="177">
        <v>4.6642000000000001</v>
      </c>
      <c r="P99" s="177">
        <v>5.5006000000000004</v>
      </c>
      <c r="Q99" s="177">
        <v>5.7843999999999998</v>
      </c>
      <c r="R99" s="177">
        <v>4.5167999999999999</v>
      </c>
      <c r="T99" s="106"/>
      <c r="U99" s="107"/>
      <c r="V99" s="107"/>
      <c r="W99" s="107"/>
      <c r="X99" s="107"/>
      <c r="Y99" s="107"/>
      <c r="Z99" s="107"/>
      <c r="AA99" s="107"/>
      <c r="AB99" s="107"/>
      <c r="AC99" s="107"/>
      <c r="AD99" s="107"/>
      <c r="AE99" s="107"/>
      <c r="AF99" s="107"/>
      <c r="AG99" s="107"/>
      <c r="AH99" s="107"/>
    </row>
    <row r="100" spans="1:34" x14ac:dyDescent="0.3">
      <c r="A100" s="173" t="s">
        <v>1591</v>
      </c>
      <c r="B100" s="173" t="s">
        <v>1905</v>
      </c>
      <c r="C100" s="173">
        <v>150250</v>
      </c>
      <c r="D100" s="176">
        <v>44942</v>
      </c>
      <c r="E100" s="177">
        <v>13.5449</v>
      </c>
      <c r="F100" s="177">
        <v>8.1299999999999997E-2</v>
      </c>
      <c r="G100" s="177">
        <v>8.1299999999999997E-2</v>
      </c>
      <c r="H100" s="177">
        <v>0.1545</v>
      </c>
      <c r="I100" s="177">
        <v>0.25309999999999999</v>
      </c>
      <c r="J100" s="177">
        <v>0.60829999999999995</v>
      </c>
      <c r="K100" s="177">
        <v>1.4166000000000001</v>
      </c>
      <c r="L100" s="177">
        <v>2.4506999999999999</v>
      </c>
      <c r="M100" s="177">
        <v>3.0609999999999999</v>
      </c>
      <c r="N100" s="177">
        <v>3.9596</v>
      </c>
      <c r="O100" s="177">
        <v>3.9916</v>
      </c>
      <c r="P100" s="177">
        <v>4.8491</v>
      </c>
      <c r="Q100" s="177">
        <v>5.1390000000000002</v>
      </c>
      <c r="R100" s="177">
        <v>3.8290000000000002</v>
      </c>
      <c r="T100" s="106"/>
      <c r="U100" s="107"/>
      <c r="V100" s="107"/>
      <c r="W100" s="107"/>
      <c r="X100" s="107"/>
      <c r="Y100" s="107"/>
      <c r="Z100" s="107"/>
      <c r="AA100" s="107"/>
      <c r="AB100" s="107"/>
      <c r="AC100" s="107"/>
      <c r="AD100" s="107"/>
      <c r="AE100" s="107"/>
      <c r="AF100" s="107"/>
      <c r="AG100" s="107"/>
      <c r="AH100" s="107"/>
    </row>
    <row r="101" spans="1:34" x14ac:dyDescent="0.3">
      <c r="A101" s="173" t="s">
        <v>1591</v>
      </c>
      <c r="B101" s="173" t="s">
        <v>1549</v>
      </c>
      <c r="C101" s="173">
        <v>142283</v>
      </c>
      <c r="D101" s="176">
        <v>44942</v>
      </c>
      <c r="E101" s="177">
        <v>12.978999999999999</v>
      </c>
      <c r="F101" s="177">
        <v>6.1699999999999998E-2</v>
      </c>
      <c r="G101" s="177">
        <v>6.1699999999999998E-2</v>
      </c>
      <c r="H101" s="177">
        <v>0.13120000000000001</v>
      </c>
      <c r="I101" s="177">
        <v>0.2472</v>
      </c>
      <c r="J101" s="177">
        <v>0.66700000000000004</v>
      </c>
      <c r="K101" s="177">
        <v>1.6685000000000001</v>
      </c>
      <c r="L101" s="177">
        <v>2.9426000000000001</v>
      </c>
      <c r="M101" s="177">
        <v>3.8818999999999999</v>
      </c>
      <c r="N101" s="177">
        <v>4.8554000000000004</v>
      </c>
      <c r="O101" s="177">
        <v>4.4329999999999998</v>
      </c>
      <c r="P101" s="177"/>
      <c r="Q101" s="177">
        <v>5.3775000000000004</v>
      </c>
      <c r="R101" s="177">
        <v>4.4596999999999998</v>
      </c>
      <c r="T101" s="106"/>
      <c r="U101" s="107"/>
      <c r="V101" s="107"/>
      <c r="W101" s="107"/>
      <c r="X101" s="107"/>
      <c r="Y101" s="107"/>
      <c r="Z101" s="107"/>
      <c r="AA101" s="107"/>
      <c r="AB101" s="107"/>
      <c r="AC101" s="107"/>
      <c r="AD101" s="107"/>
      <c r="AE101" s="107"/>
      <c r="AF101" s="107"/>
      <c r="AG101" s="107"/>
      <c r="AH101" s="107"/>
    </row>
    <row r="102" spans="1:34" x14ac:dyDescent="0.3">
      <c r="A102" s="173" t="s">
        <v>1591</v>
      </c>
      <c r="B102" s="173" t="s">
        <v>1571</v>
      </c>
      <c r="C102" s="173">
        <v>142282</v>
      </c>
      <c r="D102" s="176">
        <v>44942</v>
      </c>
      <c r="E102" s="177">
        <v>12.597</v>
      </c>
      <c r="F102" s="177">
        <v>5.5599999999999997E-2</v>
      </c>
      <c r="G102" s="177">
        <v>5.5599999999999997E-2</v>
      </c>
      <c r="H102" s="177">
        <v>0.1192</v>
      </c>
      <c r="I102" s="177">
        <v>0.2228</v>
      </c>
      <c r="J102" s="177">
        <v>0.61499999999999999</v>
      </c>
      <c r="K102" s="177">
        <v>1.5067999999999999</v>
      </c>
      <c r="L102" s="177">
        <v>2.6316000000000002</v>
      </c>
      <c r="M102" s="177">
        <v>3.4152</v>
      </c>
      <c r="N102" s="177">
        <v>4.2279999999999998</v>
      </c>
      <c r="O102" s="177">
        <v>3.8166000000000002</v>
      </c>
      <c r="P102" s="177"/>
      <c r="Q102" s="177">
        <v>4.7469999999999999</v>
      </c>
      <c r="R102" s="177">
        <v>3.8460000000000001</v>
      </c>
      <c r="T102" s="106"/>
      <c r="U102" s="107"/>
      <c r="V102" s="107"/>
      <c r="W102" s="107"/>
      <c r="X102" s="107"/>
      <c r="Y102" s="107"/>
      <c r="Z102" s="107"/>
      <c r="AA102" s="107"/>
      <c r="AB102" s="107"/>
      <c r="AC102" s="107"/>
      <c r="AD102" s="107"/>
      <c r="AE102" s="107"/>
      <c r="AF102" s="107"/>
      <c r="AG102" s="107"/>
      <c r="AH102" s="107"/>
    </row>
    <row r="103" spans="1:34" x14ac:dyDescent="0.3">
      <c r="A103" s="173" t="s">
        <v>1591</v>
      </c>
      <c r="B103" s="173" t="s">
        <v>1550</v>
      </c>
      <c r="C103" s="173">
        <v>130206</v>
      </c>
      <c r="D103" s="176">
        <v>44942</v>
      </c>
      <c r="E103" s="177">
        <v>17.187999999999999</v>
      </c>
      <c r="F103" s="177">
        <v>9.6100000000000005E-2</v>
      </c>
      <c r="G103" s="177">
        <v>9.6100000000000005E-2</v>
      </c>
      <c r="H103" s="177">
        <v>0.16139999999999999</v>
      </c>
      <c r="I103" s="177">
        <v>0.26779999999999998</v>
      </c>
      <c r="J103" s="177">
        <v>0.67830000000000001</v>
      </c>
      <c r="K103" s="177">
        <v>1.6765000000000001</v>
      </c>
      <c r="L103" s="177">
        <v>2.9992999999999999</v>
      </c>
      <c r="M103" s="177">
        <v>4.0612000000000004</v>
      </c>
      <c r="N103" s="177">
        <v>5.2941000000000003</v>
      </c>
      <c r="O103" s="177">
        <v>4.9737999999999998</v>
      </c>
      <c r="P103" s="177">
        <v>5.7244999999999999</v>
      </c>
      <c r="Q103" s="177">
        <v>6.5305999999999997</v>
      </c>
      <c r="R103" s="177">
        <v>4.9813000000000001</v>
      </c>
      <c r="T103" s="106"/>
      <c r="U103" s="107"/>
      <c r="V103" s="107"/>
      <c r="W103" s="107"/>
      <c r="X103" s="107"/>
      <c r="Y103" s="107"/>
      <c r="Z103" s="107"/>
      <c r="AA103" s="107"/>
      <c r="AB103" s="107"/>
      <c r="AC103" s="107"/>
      <c r="AD103" s="107"/>
      <c r="AE103" s="107"/>
      <c r="AF103" s="107"/>
      <c r="AG103" s="107"/>
      <c r="AH103" s="107"/>
    </row>
    <row r="104" spans="1:34" x14ac:dyDescent="0.3">
      <c r="A104" s="173" t="s">
        <v>1591</v>
      </c>
      <c r="B104" s="173" t="s">
        <v>1572</v>
      </c>
      <c r="C104" s="173">
        <v>130205</v>
      </c>
      <c r="D104" s="176">
        <v>44942</v>
      </c>
      <c r="E104" s="177">
        <v>16.290800000000001</v>
      </c>
      <c r="F104" s="177">
        <v>8.9700000000000002E-2</v>
      </c>
      <c r="G104" s="177">
        <v>8.9700000000000002E-2</v>
      </c>
      <c r="H104" s="177">
        <v>0.14749999999999999</v>
      </c>
      <c r="I104" s="177">
        <v>0.24060000000000001</v>
      </c>
      <c r="J104" s="177">
        <v>0.61760000000000004</v>
      </c>
      <c r="K104" s="177">
        <v>1.4915</v>
      </c>
      <c r="L104" s="177">
        <v>2.6301999999999999</v>
      </c>
      <c r="M104" s="177">
        <v>3.4986999999999999</v>
      </c>
      <c r="N104" s="177">
        <v>4.5400999999999998</v>
      </c>
      <c r="O104" s="177">
        <v>4.2195</v>
      </c>
      <c r="P104" s="177">
        <v>4.9836999999999998</v>
      </c>
      <c r="Q104" s="177">
        <v>5.8655999999999997</v>
      </c>
      <c r="R104" s="177">
        <v>4.2294999999999998</v>
      </c>
      <c r="T104" s="106"/>
      <c r="U104" s="107"/>
      <c r="V104" s="107"/>
      <c r="W104" s="107"/>
      <c r="X104" s="107"/>
      <c r="Y104" s="107"/>
      <c r="Z104" s="107"/>
      <c r="AA104" s="107"/>
      <c r="AB104" s="107"/>
      <c r="AC104" s="107"/>
      <c r="AD104" s="107"/>
      <c r="AE104" s="107"/>
      <c r="AF104" s="107"/>
      <c r="AG104" s="107"/>
      <c r="AH104" s="107"/>
    </row>
    <row r="105" spans="1:34" x14ac:dyDescent="0.3">
      <c r="A105" s="173" t="s">
        <v>1591</v>
      </c>
      <c r="B105" s="173" t="s">
        <v>1663</v>
      </c>
      <c r="C105" s="173">
        <v>118931</v>
      </c>
      <c r="D105" s="176">
        <v>44942</v>
      </c>
      <c r="E105" s="177">
        <v>26.529</v>
      </c>
      <c r="F105" s="177">
        <v>8.6800000000000002E-2</v>
      </c>
      <c r="G105" s="177">
        <v>8.6800000000000002E-2</v>
      </c>
      <c r="H105" s="177">
        <v>0.1623</v>
      </c>
      <c r="I105" s="177">
        <v>0.2797</v>
      </c>
      <c r="J105" s="177">
        <v>0.69079999999999997</v>
      </c>
      <c r="K105" s="177">
        <v>1.6476</v>
      </c>
      <c r="L105" s="177">
        <v>2.9253</v>
      </c>
      <c r="M105" s="177">
        <v>3.9089999999999998</v>
      </c>
      <c r="N105" s="177">
        <v>4.9324000000000003</v>
      </c>
      <c r="O105" s="177">
        <v>4.3960999999999997</v>
      </c>
      <c r="P105" s="177">
        <v>5.1779999999999999</v>
      </c>
      <c r="Q105" s="177">
        <v>6.3350999999999997</v>
      </c>
      <c r="R105" s="177">
        <v>4.5934999999999997</v>
      </c>
      <c r="T105" s="106"/>
      <c r="U105" s="107"/>
      <c r="V105" s="107"/>
      <c r="W105" s="107"/>
      <c r="X105" s="107"/>
      <c r="Y105" s="107"/>
      <c r="Z105" s="107"/>
      <c r="AA105" s="107"/>
      <c r="AB105" s="107"/>
      <c r="AC105" s="107"/>
      <c r="AD105" s="107"/>
      <c r="AE105" s="107"/>
      <c r="AF105" s="107"/>
      <c r="AG105" s="107"/>
      <c r="AH105" s="107"/>
    </row>
    <row r="106" spans="1:34" x14ac:dyDescent="0.3">
      <c r="A106" s="173" t="s">
        <v>1591</v>
      </c>
      <c r="B106" s="173" t="s">
        <v>1573</v>
      </c>
      <c r="C106" s="173">
        <v>106793</v>
      </c>
      <c r="D106" s="176">
        <v>44942</v>
      </c>
      <c r="E106" s="177">
        <v>25.751999999999999</v>
      </c>
      <c r="F106" s="177">
        <v>8.1600000000000006E-2</v>
      </c>
      <c r="G106" s="177">
        <v>8.1600000000000006E-2</v>
      </c>
      <c r="H106" s="177">
        <v>0.14779999999999999</v>
      </c>
      <c r="I106" s="177">
        <v>0.26090000000000002</v>
      </c>
      <c r="J106" s="177">
        <v>0.64490000000000003</v>
      </c>
      <c r="K106" s="177">
        <v>1.5137</v>
      </c>
      <c r="L106" s="177">
        <v>2.6467000000000001</v>
      </c>
      <c r="M106" s="177">
        <v>3.484</v>
      </c>
      <c r="N106" s="177">
        <v>4.3647</v>
      </c>
      <c r="O106" s="177">
        <v>3.8250000000000002</v>
      </c>
      <c r="P106" s="177">
        <v>4.625</v>
      </c>
      <c r="Q106" s="177">
        <v>6.4019000000000004</v>
      </c>
      <c r="R106" s="177">
        <v>4.0252999999999997</v>
      </c>
      <c r="T106" s="106"/>
      <c r="U106" s="107"/>
      <c r="V106" s="107"/>
      <c r="W106" s="107"/>
      <c r="X106" s="107"/>
      <c r="Y106" s="107"/>
      <c r="Z106" s="107"/>
      <c r="AA106" s="107"/>
      <c r="AB106" s="107"/>
      <c r="AC106" s="107"/>
      <c r="AD106" s="107"/>
      <c r="AE106" s="107"/>
      <c r="AF106" s="107"/>
      <c r="AG106" s="107"/>
      <c r="AH106" s="107"/>
    </row>
    <row r="107" spans="1:34" x14ac:dyDescent="0.3">
      <c r="A107" s="173" t="s">
        <v>1591</v>
      </c>
      <c r="B107" s="173" t="s">
        <v>1551</v>
      </c>
      <c r="C107" s="173">
        <v>129052</v>
      </c>
      <c r="D107" s="176">
        <v>44942</v>
      </c>
      <c r="E107" s="177">
        <v>16.736000000000001</v>
      </c>
      <c r="F107" s="177">
        <v>8.3699999999999997E-2</v>
      </c>
      <c r="G107" s="177">
        <v>8.3699999999999997E-2</v>
      </c>
      <c r="H107" s="177">
        <v>0.15559999999999999</v>
      </c>
      <c r="I107" s="177">
        <v>0.28160000000000002</v>
      </c>
      <c r="J107" s="177">
        <v>0.69189999999999996</v>
      </c>
      <c r="K107" s="177">
        <v>1.6458999999999999</v>
      </c>
      <c r="L107" s="177">
        <v>2.9211</v>
      </c>
      <c r="M107" s="177">
        <v>3.9051</v>
      </c>
      <c r="N107" s="177">
        <v>4.9279000000000002</v>
      </c>
      <c r="O107" s="177">
        <v>4.3933</v>
      </c>
      <c r="P107" s="177">
        <v>5.1791</v>
      </c>
      <c r="Q107" s="177">
        <v>6.0247000000000002</v>
      </c>
      <c r="R107" s="177">
        <v>4.5914000000000001</v>
      </c>
      <c r="T107" s="106"/>
      <c r="U107" s="107"/>
      <c r="V107" s="107"/>
      <c r="W107" s="107"/>
      <c r="X107" s="107"/>
      <c r="Y107" s="107"/>
      <c r="Z107" s="107"/>
      <c r="AA107" s="107"/>
      <c r="AB107" s="107"/>
      <c r="AC107" s="107"/>
      <c r="AD107" s="107"/>
      <c r="AE107" s="107"/>
      <c r="AF107" s="107"/>
      <c r="AG107" s="107"/>
      <c r="AH107" s="107"/>
    </row>
    <row r="108" spans="1:34" x14ac:dyDescent="0.3">
      <c r="A108" s="173" t="s">
        <v>1591</v>
      </c>
      <c r="B108" s="173" t="s">
        <v>2011</v>
      </c>
      <c r="C108" s="173">
        <v>151138</v>
      </c>
      <c r="D108" s="176">
        <v>44942</v>
      </c>
      <c r="E108" s="177">
        <v>16.887</v>
      </c>
      <c r="F108" s="177">
        <v>9.0700000000000003E-2</v>
      </c>
      <c r="G108" s="177">
        <v>9.0700000000000003E-2</v>
      </c>
      <c r="H108" s="177">
        <v>0.1744</v>
      </c>
      <c r="I108" s="177">
        <v>0.28029999999999999</v>
      </c>
      <c r="J108" s="177">
        <v>0.67549999999999999</v>
      </c>
      <c r="K108" s="177">
        <v>1.5821000000000001</v>
      </c>
      <c r="L108" s="177">
        <v>2.8504</v>
      </c>
      <c r="M108" s="177">
        <v>3.7349000000000001</v>
      </c>
      <c r="N108" s="177">
        <v>4.7971000000000004</v>
      </c>
      <c r="O108" s="177">
        <v>4.7652999999999999</v>
      </c>
      <c r="P108" s="177">
        <v>5.4950000000000001</v>
      </c>
      <c r="Q108" s="177">
        <v>6.3171999999999997</v>
      </c>
      <c r="R108" s="177">
        <v>4.6050000000000004</v>
      </c>
      <c r="T108" s="106"/>
      <c r="U108" s="107"/>
      <c r="V108" s="107"/>
      <c r="W108" s="107"/>
      <c r="X108" s="107"/>
      <c r="Y108" s="107"/>
      <c r="Z108" s="107"/>
      <c r="AA108" s="107"/>
      <c r="AB108" s="107"/>
      <c r="AC108" s="107"/>
      <c r="AD108" s="107"/>
      <c r="AE108" s="107"/>
      <c r="AF108" s="107"/>
      <c r="AG108" s="107"/>
      <c r="AH108" s="107"/>
    </row>
    <row r="109" spans="1:34" x14ac:dyDescent="0.3">
      <c r="A109" s="173" t="s">
        <v>1591</v>
      </c>
      <c r="B109" s="173" t="s">
        <v>2012</v>
      </c>
      <c r="C109" s="173">
        <v>151134</v>
      </c>
      <c r="D109" s="176">
        <v>44942</v>
      </c>
      <c r="E109" s="177">
        <v>16.034800000000001</v>
      </c>
      <c r="F109" s="177">
        <v>8.4900000000000003E-2</v>
      </c>
      <c r="G109" s="177">
        <v>8.4900000000000003E-2</v>
      </c>
      <c r="H109" s="177">
        <v>0.1618</v>
      </c>
      <c r="I109" s="177">
        <v>0.25380000000000003</v>
      </c>
      <c r="J109" s="177">
        <v>0.61809999999999998</v>
      </c>
      <c r="K109" s="177">
        <v>1.4091</v>
      </c>
      <c r="L109" s="177">
        <v>2.4981</v>
      </c>
      <c r="M109" s="177">
        <v>3.2105999999999999</v>
      </c>
      <c r="N109" s="177">
        <v>4.0949999999999998</v>
      </c>
      <c r="O109" s="177">
        <v>4.1079999999999997</v>
      </c>
      <c r="P109" s="177">
        <v>4.8569000000000004</v>
      </c>
      <c r="Q109" s="177">
        <v>5.6755000000000004</v>
      </c>
      <c r="R109" s="177">
        <v>3.9001999999999999</v>
      </c>
      <c r="T109" s="106"/>
      <c r="U109" s="107"/>
      <c r="V109" s="107"/>
      <c r="W109" s="107"/>
      <c r="X109" s="107"/>
      <c r="Y109" s="107"/>
      <c r="Z109" s="107"/>
      <c r="AA109" s="107"/>
      <c r="AB109" s="107"/>
      <c r="AC109" s="107"/>
      <c r="AD109" s="107"/>
      <c r="AE109" s="107"/>
      <c r="AF109" s="107"/>
      <c r="AG109" s="107"/>
      <c r="AH109" s="107"/>
    </row>
    <row r="110" spans="1:34" x14ac:dyDescent="0.3">
      <c r="A110" s="173" t="s">
        <v>1591</v>
      </c>
      <c r="B110" s="173" t="s">
        <v>1574</v>
      </c>
      <c r="C110" s="173">
        <v>104683</v>
      </c>
      <c r="D110" s="176">
        <v>44942</v>
      </c>
      <c r="E110" s="177">
        <v>28.8447</v>
      </c>
      <c r="F110" s="177">
        <v>9.4E-2</v>
      </c>
      <c r="G110" s="177">
        <v>9.4E-2</v>
      </c>
      <c r="H110" s="177">
        <v>0.13189999999999999</v>
      </c>
      <c r="I110" s="177">
        <v>0.22309999999999999</v>
      </c>
      <c r="J110" s="177">
        <v>0.62649999999999995</v>
      </c>
      <c r="K110" s="177">
        <v>1.4829000000000001</v>
      </c>
      <c r="L110" s="177">
        <v>2.6720999999999999</v>
      </c>
      <c r="M110" s="177">
        <v>3.4601999999999999</v>
      </c>
      <c r="N110" s="177">
        <v>4.3822999999999999</v>
      </c>
      <c r="O110" s="177">
        <v>4.0925000000000002</v>
      </c>
      <c r="P110" s="177">
        <v>4.8875000000000002</v>
      </c>
      <c r="Q110" s="177">
        <v>6.8196000000000003</v>
      </c>
      <c r="R110" s="177">
        <v>4.1452</v>
      </c>
      <c r="T110" s="106"/>
      <c r="U110" s="107"/>
      <c r="V110" s="107"/>
      <c r="W110" s="107"/>
      <c r="X110" s="107"/>
      <c r="Y110" s="107"/>
      <c r="Z110" s="107"/>
      <c r="AA110" s="107"/>
      <c r="AB110" s="107"/>
      <c r="AC110" s="107"/>
      <c r="AD110" s="107"/>
      <c r="AE110" s="107"/>
      <c r="AF110" s="107"/>
      <c r="AG110" s="107"/>
      <c r="AH110" s="107"/>
    </row>
    <row r="111" spans="1:34" x14ac:dyDescent="0.3">
      <c r="A111" s="173" t="s">
        <v>1591</v>
      </c>
      <c r="B111" s="173" t="s">
        <v>1552</v>
      </c>
      <c r="C111" s="173">
        <v>120364</v>
      </c>
      <c r="D111" s="176">
        <v>44942</v>
      </c>
      <c r="E111" s="177">
        <v>30.494399999999999</v>
      </c>
      <c r="F111" s="177">
        <v>9.8799999999999999E-2</v>
      </c>
      <c r="G111" s="177">
        <v>9.8799999999999999E-2</v>
      </c>
      <c r="H111" s="177">
        <v>0.14319999999999999</v>
      </c>
      <c r="I111" s="177">
        <v>0.24590000000000001</v>
      </c>
      <c r="J111" s="177">
        <v>0.67679999999999996</v>
      </c>
      <c r="K111" s="177">
        <v>1.6334</v>
      </c>
      <c r="L111" s="177">
        <v>2.9704999999999999</v>
      </c>
      <c r="M111" s="177">
        <v>3.9115000000000002</v>
      </c>
      <c r="N111" s="177">
        <v>4.9832999999999998</v>
      </c>
      <c r="O111" s="177">
        <v>4.6574</v>
      </c>
      <c r="P111" s="177">
        <v>5.4779999999999998</v>
      </c>
      <c r="Q111" s="177">
        <v>6.8495999999999997</v>
      </c>
      <c r="R111" s="177">
        <v>4.7211999999999996</v>
      </c>
      <c r="T111" s="106"/>
      <c r="U111" s="107"/>
      <c r="V111" s="107"/>
      <c r="W111" s="107"/>
      <c r="X111" s="107"/>
      <c r="Y111" s="107"/>
      <c r="Z111" s="107"/>
      <c r="AA111" s="107"/>
      <c r="AB111" s="107"/>
      <c r="AC111" s="107"/>
      <c r="AD111" s="107"/>
      <c r="AE111" s="107"/>
      <c r="AF111" s="107"/>
      <c r="AG111" s="107"/>
      <c r="AH111" s="107"/>
    </row>
    <row r="112" spans="1:34" x14ac:dyDescent="0.3">
      <c r="A112" s="173" t="s">
        <v>1591</v>
      </c>
      <c r="B112" s="173" t="s">
        <v>1553</v>
      </c>
      <c r="C112" s="173">
        <v>118474</v>
      </c>
      <c r="D112" s="176">
        <v>44942</v>
      </c>
      <c r="E112" s="177">
        <v>29.0562</v>
      </c>
      <c r="F112" s="177">
        <v>0.1065</v>
      </c>
      <c r="G112" s="177">
        <v>0.1065</v>
      </c>
      <c r="H112" s="177">
        <v>0.17130000000000001</v>
      </c>
      <c r="I112" s="177">
        <v>0.27510000000000001</v>
      </c>
      <c r="J112" s="177">
        <v>0.68230000000000002</v>
      </c>
      <c r="K112" s="177">
        <v>1.6758</v>
      </c>
      <c r="L112" s="177">
        <v>2.9923000000000002</v>
      </c>
      <c r="M112" s="177">
        <v>3.9239000000000002</v>
      </c>
      <c r="N112" s="177">
        <v>5.0252999999999997</v>
      </c>
      <c r="O112" s="177">
        <v>4.5579999999999998</v>
      </c>
      <c r="P112" s="177">
        <v>5.5030000000000001</v>
      </c>
      <c r="Q112" s="177">
        <v>6.7306999999999997</v>
      </c>
      <c r="R112" s="177">
        <v>4.6741000000000001</v>
      </c>
      <c r="T112" s="106"/>
      <c r="U112" s="107"/>
      <c r="V112" s="107"/>
      <c r="W112" s="107"/>
      <c r="X112" s="107"/>
      <c r="Y112" s="107"/>
      <c r="Z112" s="107"/>
      <c r="AA112" s="107"/>
      <c r="AB112" s="107"/>
      <c r="AC112" s="107"/>
      <c r="AD112" s="107"/>
      <c r="AE112" s="107"/>
      <c r="AF112" s="107"/>
      <c r="AG112" s="107"/>
      <c r="AH112" s="107"/>
    </row>
    <row r="113" spans="1:34" x14ac:dyDescent="0.3">
      <c r="A113" s="173" t="s">
        <v>1591</v>
      </c>
      <c r="B113" s="173" t="s">
        <v>1575</v>
      </c>
      <c r="C113" s="173">
        <v>108845</v>
      </c>
      <c r="D113" s="176">
        <v>44942</v>
      </c>
      <c r="E113" s="177">
        <v>27.319900000000001</v>
      </c>
      <c r="F113" s="177">
        <v>0.1008</v>
      </c>
      <c r="G113" s="177">
        <v>0.1008</v>
      </c>
      <c r="H113" s="177">
        <v>0.158</v>
      </c>
      <c r="I113" s="177">
        <v>0.24879999999999999</v>
      </c>
      <c r="J113" s="177">
        <v>0.62390000000000001</v>
      </c>
      <c r="K113" s="177">
        <v>1.4964</v>
      </c>
      <c r="L113" s="177">
        <v>2.6354000000000002</v>
      </c>
      <c r="M113" s="177">
        <v>3.3807</v>
      </c>
      <c r="N113" s="177">
        <v>4.29</v>
      </c>
      <c r="O113" s="177">
        <v>3.8157999999999999</v>
      </c>
      <c r="P113" s="177">
        <v>4.7595999999999998</v>
      </c>
      <c r="Q113" s="177">
        <v>6.4486999999999997</v>
      </c>
      <c r="R113" s="177">
        <v>3.9624999999999999</v>
      </c>
      <c r="T113" s="106"/>
      <c r="U113" s="107"/>
      <c r="V113" s="107"/>
      <c r="W113" s="107"/>
      <c r="X113" s="107"/>
      <c r="Y113" s="107"/>
      <c r="Z113" s="107"/>
      <c r="AA113" s="107"/>
      <c r="AB113" s="107"/>
      <c r="AC113" s="107"/>
      <c r="AD113" s="107"/>
      <c r="AE113" s="107"/>
      <c r="AF113" s="107"/>
      <c r="AG113" s="107"/>
      <c r="AH113" s="107"/>
    </row>
    <row r="114" spans="1:34" x14ac:dyDescent="0.3">
      <c r="A114" s="173" t="s">
        <v>1591</v>
      </c>
      <c r="B114" s="173" t="s">
        <v>1554</v>
      </c>
      <c r="C114" s="173">
        <v>133181</v>
      </c>
      <c r="D114" s="176">
        <v>44942</v>
      </c>
      <c r="E114" s="177">
        <v>15.692500000000001</v>
      </c>
      <c r="F114" s="177">
        <v>7.2700000000000001E-2</v>
      </c>
      <c r="G114" s="177">
        <v>7.2700000000000001E-2</v>
      </c>
      <c r="H114" s="177">
        <v>8.3500000000000005E-2</v>
      </c>
      <c r="I114" s="177">
        <v>0.19409999999999999</v>
      </c>
      <c r="J114" s="177">
        <v>0.56200000000000006</v>
      </c>
      <c r="K114" s="177">
        <v>1.3184</v>
      </c>
      <c r="L114" s="177">
        <v>2.2578999999999998</v>
      </c>
      <c r="M114" s="177">
        <v>2.8908</v>
      </c>
      <c r="N114" s="177">
        <v>3.5480999999999998</v>
      </c>
      <c r="O114" s="177">
        <v>3.3767999999999998</v>
      </c>
      <c r="P114" s="177">
        <v>4.5571999999999999</v>
      </c>
      <c r="Q114" s="177">
        <v>5.7335000000000003</v>
      </c>
      <c r="R114" s="177">
        <v>3.4177</v>
      </c>
      <c r="T114" s="106"/>
      <c r="U114" s="107"/>
      <c r="V114" s="107"/>
      <c r="W114" s="107"/>
      <c r="X114" s="107"/>
      <c r="Y114" s="107"/>
      <c r="Z114" s="107"/>
      <c r="AA114" s="107"/>
      <c r="AB114" s="107"/>
      <c r="AC114" s="107"/>
      <c r="AD114" s="107"/>
      <c r="AE114" s="107"/>
      <c r="AF114" s="107"/>
      <c r="AG114" s="107"/>
      <c r="AH114" s="107"/>
    </row>
    <row r="115" spans="1:34" x14ac:dyDescent="0.3">
      <c r="A115" s="173" t="s">
        <v>1591</v>
      </c>
      <c r="B115" s="173" t="s">
        <v>1576</v>
      </c>
      <c r="C115" s="173">
        <v>133184</v>
      </c>
      <c r="D115" s="176">
        <v>44942</v>
      </c>
      <c r="E115" s="177">
        <v>14.929</v>
      </c>
      <c r="F115" s="177">
        <v>6.7000000000000004E-2</v>
      </c>
      <c r="G115" s="177">
        <v>6.7000000000000004E-2</v>
      </c>
      <c r="H115" s="177">
        <v>7.17E-2</v>
      </c>
      <c r="I115" s="177">
        <v>0.16980000000000001</v>
      </c>
      <c r="J115" s="177">
        <v>0.50760000000000005</v>
      </c>
      <c r="K115" s="177">
        <v>1.1538999999999999</v>
      </c>
      <c r="L115" s="177">
        <v>1.919</v>
      </c>
      <c r="M115" s="177">
        <v>2.367</v>
      </c>
      <c r="N115" s="177">
        <v>2.8451</v>
      </c>
      <c r="O115" s="177">
        <v>2.669</v>
      </c>
      <c r="P115" s="177">
        <v>3.9186999999999999</v>
      </c>
      <c r="Q115" s="177">
        <v>5.0830000000000002</v>
      </c>
      <c r="R115" s="177">
        <v>2.7077</v>
      </c>
      <c r="T115" s="106"/>
      <c r="U115" s="107"/>
      <c r="V115" s="107"/>
      <c r="W115" s="107"/>
      <c r="X115" s="107"/>
      <c r="Y115" s="107"/>
      <c r="Z115" s="107"/>
      <c r="AA115" s="107"/>
      <c r="AB115" s="107"/>
      <c r="AC115" s="107"/>
      <c r="AD115" s="107"/>
      <c r="AE115" s="107"/>
      <c r="AF115" s="107"/>
      <c r="AG115" s="107"/>
      <c r="AH115" s="107"/>
    </row>
    <row r="116" spans="1:34" x14ac:dyDescent="0.3">
      <c r="A116" s="173" t="s">
        <v>1591</v>
      </c>
      <c r="B116" s="173" t="s">
        <v>1577</v>
      </c>
      <c r="C116" s="173">
        <v>105603</v>
      </c>
      <c r="D116" s="176">
        <v>44942</v>
      </c>
      <c r="E116" s="177">
        <v>26.787299999999998</v>
      </c>
      <c r="F116" s="177">
        <v>8.4400000000000003E-2</v>
      </c>
      <c r="G116" s="177">
        <v>8.4400000000000003E-2</v>
      </c>
      <c r="H116" s="177">
        <v>0.12670000000000001</v>
      </c>
      <c r="I116" s="177">
        <v>0.24740000000000001</v>
      </c>
      <c r="J116" s="177">
        <v>0.62770000000000004</v>
      </c>
      <c r="K116" s="177">
        <v>1.6472</v>
      </c>
      <c r="L116" s="177">
        <v>2.9754</v>
      </c>
      <c r="M116" s="177">
        <v>4.0106000000000002</v>
      </c>
      <c r="N116" s="177">
        <v>5.2748999999999997</v>
      </c>
      <c r="O116" s="177">
        <v>4.2904</v>
      </c>
      <c r="P116" s="177">
        <v>4.9340000000000002</v>
      </c>
      <c r="Q116" s="177">
        <v>6.4661</v>
      </c>
      <c r="R116" s="177">
        <v>4.4375</v>
      </c>
      <c r="T116" s="106"/>
      <c r="U116" s="107"/>
      <c r="V116" s="107"/>
      <c r="W116" s="107"/>
      <c r="X116" s="107"/>
      <c r="Y116" s="107"/>
      <c r="Z116" s="107"/>
      <c r="AA116" s="107"/>
      <c r="AB116" s="107"/>
      <c r="AC116" s="107"/>
      <c r="AD116" s="107"/>
      <c r="AE116" s="107"/>
      <c r="AF116" s="107"/>
      <c r="AG116" s="107"/>
      <c r="AH116" s="107"/>
    </row>
    <row r="117" spans="1:34" x14ac:dyDescent="0.3">
      <c r="A117" s="173" t="s">
        <v>1591</v>
      </c>
      <c r="B117" s="173" t="s">
        <v>1555</v>
      </c>
      <c r="C117" s="173">
        <v>120401</v>
      </c>
      <c r="D117" s="176">
        <v>44942</v>
      </c>
      <c r="E117" s="177">
        <v>28.496200000000002</v>
      </c>
      <c r="F117" s="177">
        <v>8.9899999999999994E-2</v>
      </c>
      <c r="G117" s="177">
        <v>8.9899999999999994E-2</v>
      </c>
      <c r="H117" s="177">
        <v>0.13950000000000001</v>
      </c>
      <c r="I117" s="177">
        <v>0.27310000000000001</v>
      </c>
      <c r="J117" s="177">
        <v>0.68469999999999998</v>
      </c>
      <c r="K117" s="177">
        <v>1.8227</v>
      </c>
      <c r="L117" s="177">
        <v>3.3275999999999999</v>
      </c>
      <c r="M117" s="177">
        <v>4.5502000000000002</v>
      </c>
      <c r="N117" s="177">
        <v>5.9992000000000001</v>
      </c>
      <c r="O117" s="177">
        <v>4.9969000000000001</v>
      </c>
      <c r="P117" s="177">
        <v>5.6132</v>
      </c>
      <c r="Q117" s="177">
        <v>6.7077999999999998</v>
      </c>
      <c r="R117" s="177">
        <v>5.1303999999999998</v>
      </c>
      <c r="T117" s="106"/>
      <c r="U117" s="107"/>
      <c r="V117" s="107"/>
      <c r="W117" s="107"/>
      <c r="X117" s="107"/>
      <c r="Y117" s="107"/>
      <c r="Z117" s="107"/>
      <c r="AA117" s="107"/>
      <c r="AB117" s="107"/>
      <c r="AC117" s="107"/>
      <c r="AD117" s="107"/>
      <c r="AE117" s="107"/>
      <c r="AF117" s="107"/>
      <c r="AG117" s="107"/>
      <c r="AH117" s="107"/>
    </row>
    <row r="118" spans="1:34" x14ac:dyDescent="0.3">
      <c r="A118" s="173" t="s">
        <v>1591</v>
      </c>
      <c r="B118" s="173" t="s">
        <v>1556</v>
      </c>
      <c r="C118" s="173">
        <v>147617</v>
      </c>
      <c r="D118" s="176">
        <v>44942</v>
      </c>
      <c r="E118" s="177">
        <v>11.273</v>
      </c>
      <c r="F118" s="177">
        <v>7.6300000000000007E-2</v>
      </c>
      <c r="G118" s="177">
        <v>7.6300000000000007E-2</v>
      </c>
      <c r="H118" s="177">
        <v>0.1137</v>
      </c>
      <c r="I118" s="177">
        <v>0.1857</v>
      </c>
      <c r="J118" s="177">
        <v>0.44009999999999999</v>
      </c>
      <c r="K118" s="177">
        <v>0.91759999999999997</v>
      </c>
      <c r="L118" s="177">
        <v>1.8789</v>
      </c>
      <c r="M118" s="177">
        <v>2.5554999999999999</v>
      </c>
      <c r="N118" s="177">
        <v>3.3593999999999999</v>
      </c>
      <c r="O118" s="177">
        <v>3.3679000000000001</v>
      </c>
      <c r="P118" s="177"/>
      <c r="Q118" s="177">
        <v>3.6347999999999998</v>
      </c>
      <c r="R118" s="177">
        <v>3.2723</v>
      </c>
      <c r="T118" s="106"/>
      <c r="U118" s="107"/>
      <c r="V118" s="107"/>
      <c r="W118" s="107"/>
      <c r="X118" s="107"/>
      <c r="Y118" s="107"/>
      <c r="Z118" s="107"/>
      <c r="AA118" s="107"/>
      <c r="AB118" s="107"/>
      <c r="AC118" s="107"/>
      <c r="AD118" s="107"/>
      <c r="AE118" s="107"/>
      <c r="AF118" s="107"/>
      <c r="AG118" s="107"/>
      <c r="AH118" s="107"/>
    </row>
    <row r="119" spans="1:34" x14ac:dyDescent="0.3">
      <c r="A119" s="173" t="s">
        <v>1591</v>
      </c>
      <c r="B119" s="173" t="s">
        <v>1578</v>
      </c>
      <c r="C119" s="173">
        <v>147618</v>
      </c>
      <c r="D119" s="176">
        <v>44942</v>
      </c>
      <c r="E119" s="177">
        <v>10.990500000000001</v>
      </c>
      <c r="F119" s="177">
        <v>7.0099999999999996E-2</v>
      </c>
      <c r="G119" s="177">
        <v>7.0099999999999996E-2</v>
      </c>
      <c r="H119" s="177">
        <v>9.9299999999999999E-2</v>
      </c>
      <c r="I119" s="177">
        <v>0.15770000000000001</v>
      </c>
      <c r="J119" s="177">
        <v>0.37630000000000002</v>
      </c>
      <c r="K119" s="177">
        <v>0.72309999999999997</v>
      </c>
      <c r="L119" s="177">
        <v>1.4914000000000001</v>
      </c>
      <c r="M119" s="177">
        <v>1.9574</v>
      </c>
      <c r="N119" s="177">
        <v>2.5596999999999999</v>
      </c>
      <c r="O119" s="177">
        <v>2.5891000000000002</v>
      </c>
      <c r="P119" s="177"/>
      <c r="Q119" s="177">
        <v>2.8540999999999999</v>
      </c>
      <c r="R119" s="177">
        <v>2.4897999999999998</v>
      </c>
      <c r="T119" s="106"/>
      <c r="U119" s="107"/>
      <c r="V119" s="107"/>
      <c r="W119" s="107"/>
      <c r="X119" s="107"/>
      <c r="Y119" s="107"/>
      <c r="Z119" s="107"/>
      <c r="AA119" s="107"/>
      <c r="AB119" s="107"/>
      <c r="AC119" s="107"/>
      <c r="AD119" s="107"/>
      <c r="AE119" s="107"/>
      <c r="AF119" s="107"/>
      <c r="AG119" s="107"/>
      <c r="AH119" s="107"/>
    </row>
    <row r="120" spans="1:34" x14ac:dyDescent="0.3">
      <c r="A120" s="173" t="s">
        <v>1591</v>
      </c>
      <c r="B120" s="173" t="s">
        <v>1579</v>
      </c>
      <c r="C120" s="173">
        <v>103780</v>
      </c>
      <c r="D120" s="176">
        <v>44942</v>
      </c>
      <c r="E120" s="177">
        <v>27.752700000000001</v>
      </c>
      <c r="F120" s="177">
        <v>9.2700000000000005E-2</v>
      </c>
      <c r="G120" s="177">
        <v>9.2700000000000005E-2</v>
      </c>
      <c r="H120" s="177">
        <v>0.15049999999999999</v>
      </c>
      <c r="I120" s="177">
        <v>0.23549999999999999</v>
      </c>
      <c r="J120" s="177">
        <v>0.62180000000000002</v>
      </c>
      <c r="K120" s="177">
        <v>1.4349000000000001</v>
      </c>
      <c r="L120" s="177">
        <v>2.5629</v>
      </c>
      <c r="M120" s="177">
        <v>3.2682000000000002</v>
      </c>
      <c r="N120" s="177">
        <v>4.1779999999999999</v>
      </c>
      <c r="O120" s="177">
        <v>3.1002999999999998</v>
      </c>
      <c r="P120" s="177">
        <v>3.9929000000000001</v>
      </c>
      <c r="Q120" s="177">
        <v>6.3779000000000003</v>
      </c>
      <c r="R120" s="177">
        <v>3.4965999999999999</v>
      </c>
      <c r="T120" s="106"/>
      <c r="U120" s="107"/>
      <c r="V120" s="107"/>
      <c r="W120" s="107"/>
      <c r="X120" s="107"/>
      <c r="Y120" s="107"/>
      <c r="Z120" s="107"/>
      <c r="AA120" s="107"/>
      <c r="AB120" s="107"/>
      <c r="AC120" s="107"/>
      <c r="AD120" s="107"/>
      <c r="AE120" s="107"/>
      <c r="AF120" s="107"/>
      <c r="AG120" s="107"/>
      <c r="AH120" s="107"/>
    </row>
    <row r="121" spans="1:34" x14ac:dyDescent="0.3">
      <c r="A121" s="173" t="s">
        <v>1591</v>
      </c>
      <c r="B121" s="173" t="s">
        <v>1557</v>
      </c>
      <c r="C121" s="173">
        <v>120482</v>
      </c>
      <c r="D121" s="176">
        <v>44942</v>
      </c>
      <c r="E121" s="177">
        <v>29.094999999999999</v>
      </c>
      <c r="F121" s="177">
        <v>9.8100000000000007E-2</v>
      </c>
      <c r="G121" s="177">
        <v>9.8100000000000007E-2</v>
      </c>
      <c r="H121" s="177">
        <v>0.16209999999999999</v>
      </c>
      <c r="I121" s="177">
        <v>0.25879999999999997</v>
      </c>
      <c r="J121" s="177">
        <v>0.67330000000000001</v>
      </c>
      <c r="K121" s="177">
        <v>1.5919000000000001</v>
      </c>
      <c r="L121" s="177">
        <v>2.8797000000000001</v>
      </c>
      <c r="M121" s="177">
        <v>3.7801999999999998</v>
      </c>
      <c r="N121" s="177">
        <v>4.8396999999999997</v>
      </c>
      <c r="O121" s="177">
        <v>3.5958999999999999</v>
      </c>
      <c r="P121" s="177">
        <v>4.4574999999999996</v>
      </c>
      <c r="Q121" s="177">
        <v>6.1558000000000002</v>
      </c>
      <c r="R121" s="177">
        <v>4.0354999999999999</v>
      </c>
      <c r="T121" s="106"/>
      <c r="U121" s="107"/>
      <c r="V121" s="107"/>
      <c r="W121" s="107"/>
      <c r="X121" s="107"/>
      <c r="Y121" s="107"/>
      <c r="Z121" s="107"/>
      <c r="AA121" s="107"/>
      <c r="AB121" s="107"/>
      <c r="AC121" s="107"/>
      <c r="AD121" s="107"/>
      <c r="AE121" s="107"/>
      <c r="AF121" s="107"/>
      <c r="AG121" s="107"/>
      <c r="AH121" s="107"/>
    </row>
    <row r="122" spans="1:34" x14ac:dyDescent="0.3">
      <c r="A122" s="173" t="s">
        <v>1591</v>
      </c>
      <c r="B122" s="173" t="s">
        <v>1580</v>
      </c>
      <c r="C122" s="173">
        <v>105968</v>
      </c>
      <c r="D122" s="176">
        <v>44942</v>
      </c>
      <c r="E122" s="177">
        <v>31.371600000000001</v>
      </c>
      <c r="F122" s="177">
        <v>9.0300000000000005E-2</v>
      </c>
      <c r="G122" s="177">
        <v>9.0300000000000005E-2</v>
      </c>
      <c r="H122" s="177">
        <v>0.13730000000000001</v>
      </c>
      <c r="I122" s="177">
        <v>0.2422</v>
      </c>
      <c r="J122" s="177">
        <v>0.67520000000000002</v>
      </c>
      <c r="K122" s="177">
        <v>1.5374000000000001</v>
      </c>
      <c r="L122" s="177">
        <v>2.7324000000000002</v>
      </c>
      <c r="M122" s="177">
        <v>3.6444000000000001</v>
      </c>
      <c r="N122" s="177">
        <v>4.7060000000000004</v>
      </c>
      <c r="O122" s="177">
        <v>4.2697000000000003</v>
      </c>
      <c r="P122" s="177">
        <v>5.032</v>
      </c>
      <c r="Q122" s="177">
        <v>6.8281000000000001</v>
      </c>
      <c r="R122" s="177">
        <v>4.3619000000000003</v>
      </c>
      <c r="T122" s="106"/>
      <c r="U122" s="107"/>
      <c r="V122" s="107"/>
      <c r="W122" s="107"/>
      <c r="X122" s="107"/>
      <c r="Y122" s="107"/>
      <c r="Z122" s="107"/>
      <c r="AA122" s="107"/>
      <c r="AB122" s="107"/>
      <c r="AC122" s="107"/>
      <c r="AD122" s="107"/>
      <c r="AE122" s="107"/>
      <c r="AF122" s="107"/>
      <c r="AG122" s="107"/>
      <c r="AH122" s="107"/>
    </row>
    <row r="123" spans="1:34" x14ac:dyDescent="0.3">
      <c r="A123" s="173" t="s">
        <v>1591</v>
      </c>
      <c r="B123" s="173" t="s">
        <v>1558</v>
      </c>
      <c r="C123" s="173">
        <v>119771</v>
      </c>
      <c r="D123" s="176">
        <v>44942</v>
      </c>
      <c r="E123" s="177">
        <v>33.041499999999999</v>
      </c>
      <c r="F123" s="177">
        <v>9.5100000000000004E-2</v>
      </c>
      <c r="G123" s="177">
        <v>9.5100000000000004E-2</v>
      </c>
      <c r="H123" s="177">
        <v>0.14849999999999999</v>
      </c>
      <c r="I123" s="177">
        <v>0.2646</v>
      </c>
      <c r="J123" s="177">
        <v>0.72550000000000003</v>
      </c>
      <c r="K123" s="177">
        <v>1.6909000000000001</v>
      </c>
      <c r="L123" s="177">
        <v>3.0388999999999999</v>
      </c>
      <c r="M123" s="177">
        <v>4.1097000000000001</v>
      </c>
      <c r="N123" s="177">
        <v>5.3257000000000003</v>
      </c>
      <c r="O123" s="177">
        <v>4.8688000000000002</v>
      </c>
      <c r="P123" s="177">
        <v>5.5991</v>
      </c>
      <c r="Q123" s="177">
        <v>6.8784000000000001</v>
      </c>
      <c r="R123" s="177">
        <v>4.9725999999999999</v>
      </c>
      <c r="T123" s="106"/>
      <c r="U123" s="107"/>
      <c r="V123" s="107"/>
      <c r="W123" s="107"/>
      <c r="X123" s="107"/>
      <c r="Y123" s="107"/>
      <c r="Z123" s="107"/>
      <c r="AA123" s="107"/>
      <c r="AB123" s="107"/>
      <c r="AC123" s="107"/>
      <c r="AD123" s="107"/>
      <c r="AE123" s="107"/>
      <c r="AF123" s="107"/>
      <c r="AG123" s="107"/>
      <c r="AH123" s="107"/>
    </row>
    <row r="124" spans="1:34" x14ac:dyDescent="0.3">
      <c r="A124" s="173" t="s">
        <v>1591</v>
      </c>
      <c r="B124" s="173" t="s">
        <v>1559</v>
      </c>
      <c r="C124" s="173">
        <v>145895</v>
      </c>
      <c r="D124" s="176">
        <v>44942</v>
      </c>
      <c r="E124" s="177">
        <v>12.0703</v>
      </c>
      <c r="F124" s="177">
        <v>7.6300000000000007E-2</v>
      </c>
      <c r="G124" s="177">
        <v>7.6300000000000007E-2</v>
      </c>
      <c r="H124" s="177">
        <v>0.14099999999999999</v>
      </c>
      <c r="I124" s="177">
        <v>0.25669999999999998</v>
      </c>
      <c r="J124" s="177">
        <v>0.66300000000000003</v>
      </c>
      <c r="K124" s="177">
        <v>1.5318000000000001</v>
      </c>
      <c r="L124" s="177">
        <v>2.8826999999999998</v>
      </c>
      <c r="M124" s="177">
        <v>3.919</v>
      </c>
      <c r="N124" s="177">
        <v>5.1292</v>
      </c>
      <c r="O124" s="177">
        <v>4.3562000000000003</v>
      </c>
      <c r="P124" s="177"/>
      <c r="Q124" s="177">
        <v>4.8436000000000003</v>
      </c>
      <c r="R124" s="177">
        <v>4.5728</v>
      </c>
      <c r="T124" s="106"/>
      <c r="U124" s="107"/>
      <c r="V124" s="107"/>
      <c r="W124" s="107"/>
      <c r="X124" s="107"/>
      <c r="Y124" s="107"/>
      <c r="Z124" s="107"/>
      <c r="AA124" s="107"/>
      <c r="AB124" s="107"/>
      <c r="AC124" s="107"/>
      <c r="AD124" s="107"/>
      <c r="AE124" s="107"/>
      <c r="AF124" s="107"/>
      <c r="AG124" s="107"/>
      <c r="AH124" s="107"/>
    </row>
    <row r="125" spans="1:34" x14ac:dyDescent="0.3">
      <c r="A125" s="173" t="s">
        <v>1591</v>
      </c>
      <c r="B125" s="173" t="s">
        <v>1581</v>
      </c>
      <c r="C125" s="173">
        <v>145890</v>
      </c>
      <c r="D125" s="176">
        <v>44942</v>
      </c>
      <c r="E125" s="177">
        <v>11.734400000000001</v>
      </c>
      <c r="F125" s="177">
        <v>7.0800000000000002E-2</v>
      </c>
      <c r="G125" s="177">
        <v>7.0800000000000002E-2</v>
      </c>
      <c r="H125" s="177">
        <v>0.12709999999999999</v>
      </c>
      <c r="I125" s="177">
        <v>0.2263</v>
      </c>
      <c r="J125" s="177">
        <v>0.59240000000000004</v>
      </c>
      <c r="K125" s="177">
        <v>1.3106</v>
      </c>
      <c r="L125" s="177">
        <v>2.4390999999999998</v>
      </c>
      <c r="M125" s="177">
        <v>3.2458</v>
      </c>
      <c r="N125" s="177">
        <v>4.2270000000000003</v>
      </c>
      <c r="O125" s="177">
        <v>3.5987</v>
      </c>
      <c r="P125" s="177"/>
      <c r="Q125" s="177">
        <v>4.1024000000000003</v>
      </c>
      <c r="R125" s="177">
        <v>3.746</v>
      </c>
      <c r="T125" s="106"/>
      <c r="U125" s="107"/>
      <c r="V125" s="107"/>
      <c r="W125" s="107"/>
      <c r="X125" s="107"/>
      <c r="Y125" s="107"/>
      <c r="Z125" s="107"/>
      <c r="AA125" s="107"/>
      <c r="AB125" s="107"/>
      <c r="AC125" s="107"/>
      <c r="AD125" s="107"/>
      <c r="AE125" s="107"/>
      <c r="AF125" s="107"/>
      <c r="AG125" s="107"/>
      <c r="AH125" s="107"/>
    </row>
    <row r="126" spans="1:34" x14ac:dyDescent="0.3">
      <c r="A126" s="173" t="s">
        <v>1591</v>
      </c>
      <c r="B126" s="173" t="s">
        <v>1560</v>
      </c>
      <c r="C126" s="173">
        <v>148468</v>
      </c>
      <c r="D126" s="176">
        <v>44942</v>
      </c>
      <c r="E126" s="177">
        <v>10.9543</v>
      </c>
      <c r="F126" s="177">
        <v>0.106</v>
      </c>
      <c r="G126" s="177">
        <v>0.106</v>
      </c>
      <c r="H126" s="177">
        <v>0.1618</v>
      </c>
      <c r="I126" s="177">
        <v>0.26179999999999998</v>
      </c>
      <c r="J126" s="177">
        <v>0.60429999999999995</v>
      </c>
      <c r="K126" s="177">
        <v>1.3752</v>
      </c>
      <c r="L126" s="177">
        <v>2.5059999999999998</v>
      </c>
      <c r="M126" s="177">
        <v>3.3327</v>
      </c>
      <c r="N126" s="177">
        <v>4.3048000000000002</v>
      </c>
      <c r="O126" s="177"/>
      <c r="P126" s="177"/>
      <c r="Q126" s="177">
        <v>3.8753000000000002</v>
      </c>
      <c r="R126" s="177">
        <v>4.0065999999999997</v>
      </c>
      <c r="T126" s="106"/>
      <c r="U126" s="107"/>
      <c r="V126" s="107"/>
      <c r="W126" s="107"/>
      <c r="X126" s="107"/>
      <c r="Y126" s="107"/>
      <c r="Z126" s="107"/>
      <c r="AA126" s="107"/>
      <c r="AB126" s="107"/>
      <c r="AC126" s="107"/>
      <c r="AD126" s="107"/>
      <c r="AE126" s="107"/>
      <c r="AF126" s="107"/>
      <c r="AG126" s="107"/>
      <c r="AH126" s="107"/>
    </row>
    <row r="127" spans="1:34" x14ac:dyDescent="0.3">
      <c r="A127" s="173" t="s">
        <v>1591</v>
      </c>
      <c r="B127" s="173" t="s">
        <v>1582</v>
      </c>
      <c r="C127" s="173">
        <v>148467</v>
      </c>
      <c r="D127" s="176">
        <v>44942</v>
      </c>
      <c r="E127" s="177">
        <v>10.734</v>
      </c>
      <c r="F127" s="177">
        <v>9.8799999999999999E-2</v>
      </c>
      <c r="G127" s="177">
        <v>9.8799999999999999E-2</v>
      </c>
      <c r="H127" s="177">
        <v>0.14460000000000001</v>
      </c>
      <c r="I127" s="177">
        <v>0.2288</v>
      </c>
      <c r="J127" s="177">
        <v>0.53200000000000003</v>
      </c>
      <c r="K127" s="177">
        <v>1.1525000000000001</v>
      </c>
      <c r="L127" s="177">
        <v>2.0653000000000001</v>
      </c>
      <c r="M127" s="177">
        <v>2.6665999999999999</v>
      </c>
      <c r="N127" s="177">
        <v>3.4184000000000001</v>
      </c>
      <c r="O127" s="177"/>
      <c r="P127" s="177"/>
      <c r="Q127" s="177">
        <v>2.9988000000000001</v>
      </c>
      <c r="R127" s="177">
        <v>3.1309</v>
      </c>
      <c r="T127" s="106"/>
      <c r="U127" s="107"/>
      <c r="V127" s="107"/>
      <c r="W127" s="107"/>
      <c r="X127" s="107"/>
      <c r="Y127" s="107"/>
      <c r="Z127" s="107"/>
      <c r="AA127" s="107"/>
      <c r="AB127" s="107"/>
      <c r="AC127" s="107"/>
      <c r="AD127" s="107"/>
      <c r="AE127" s="107"/>
      <c r="AF127" s="107"/>
      <c r="AG127" s="107"/>
      <c r="AH127" s="107"/>
    </row>
    <row r="128" spans="1:34" x14ac:dyDescent="0.3">
      <c r="A128" s="173" t="s">
        <v>1591</v>
      </c>
      <c r="B128" s="173" t="s">
        <v>1561</v>
      </c>
      <c r="C128" s="173">
        <v>148401</v>
      </c>
      <c r="D128" s="176">
        <v>44942</v>
      </c>
      <c r="E128" s="177">
        <v>11.188000000000001</v>
      </c>
      <c r="F128" s="177">
        <v>0.1163</v>
      </c>
      <c r="G128" s="177">
        <v>0.1163</v>
      </c>
      <c r="H128" s="177">
        <v>0.14319999999999999</v>
      </c>
      <c r="I128" s="177">
        <v>0.2419</v>
      </c>
      <c r="J128" s="177">
        <v>0.67490000000000006</v>
      </c>
      <c r="K128" s="177">
        <v>1.6074999999999999</v>
      </c>
      <c r="L128" s="177">
        <v>2.9539</v>
      </c>
      <c r="M128" s="177">
        <v>3.8812000000000002</v>
      </c>
      <c r="N128" s="177">
        <v>5.0122</v>
      </c>
      <c r="O128" s="177"/>
      <c r="P128" s="177"/>
      <c r="Q128" s="177">
        <v>4.4504999999999999</v>
      </c>
      <c r="R128" s="177">
        <v>4.6375999999999999</v>
      </c>
      <c r="T128" s="106"/>
      <c r="U128" s="107"/>
      <c r="V128" s="107"/>
      <c r="W128" s="107"/>
      <c r="X128" s="107"/>
      <c r="Y128" s="107"/>
      <c r="Z128" s="107"/>
      <c r="AA128" s="107"/>
      <c r="AB128" s="107"/>
      <c r="AC128" s="107"/>
      <c r="AD128" s="107"/>
      <c r="AE128" s="107"/>
      <c r="AF128" s="107"/>
      <c r="AG128" s="107"/>
      <c r="AH128" s="107"/>
    </row>
    <row r="129" spans="1:34" x14ac:dyDescent="0.3">
      <c r="A129" s="173" t="s">
        <v>1591</v>
      </c>
      <c r="B129" s="173" t="s">
        <v>1583</v>
      </c>
      <c r="C129" s="173">
        <v>148400</v>
      </c>
      <c r="D129" s="176">
        <v>44942</v>
      </c>
      <c r="E129" s="177">
        <v>10.989000000000001</v>
      </c>
      <c r="F129" s="177">
        <v>0.11840000000000001</v>
      </c>
      <c r="G129" s="177">
        <v>0.11840000000000001</v>
      </c>
      <c r="H129" s="177">
        <v>0.13669999999999999</v>
      </c>
      <c r="I129" s="177">
        <v>0.2097</v>
      </c>
      <c r="J129" s="177">
        <v>0.61339999999999995</v>
      </c>
      <c r="K129" s="177">
        <v>1.4213</v>
      </c>
      <c r="L129" s="177">
        <v>2.5762999999999998</v>
      </c>
      <c r="M129" s="177">
        <v>3.3189000000000002</v>
      </c>
      <c r="N129" s="177">
        <v>4.26</v>
      </c>
      <c r="O129" s="177"/>
      <c r="P129" s="177"/>
      <c r="Q129" s="177">
        <v>3.7259000000000002</v>
      </c>
      <c r="R129" s="177">
        <v>3.9125000000000001</v>
      </c>
      <c r="T129" s="106"/>
      <c r="U129" s="107"/>
      <c r="V129" s="107"/>
      <c r="W129" s="107"/>
      <c r="X129" s="107"/>
      <c r="Y129" s="107"/>
      <c r="Z129" s="107"/>
      <c r="AA129" s="107"/>
      <c r="AB129" s="107"/>
      <c r="AC129" s="107"/>
      <c r="AD129" s="107"/>
      <c r="AE129" s="107"/>
      <c r="AF129" s="107"/>
      <c r="AG129" s="107"/>
      <c r="AH129" s="107"/>
    </row>
    <row r="130" spans="1:34" x14ac:dyDescent="0.3">
      <c r="A130" s="173" t="s">
        <v>1591</v>
      </c>
      <c r="B130" s="173" t="s">
        <v>1813</v>
      </c>
      <c r="C130" s="173">
        <v>144658</v>
      </c>
      <c r="D130" s="176"/>
      <c r="E130" s="177"/>
      <c r="F130" s="177"/>
      <c r="G130" s="177"/>
      <c r="H130" s="177"/>
      <c r="I130" s="177"/>
      <c r="J130" s="177"/>
      <c r="K130" s="177"/>
      <c r="L130" s="177"/>
      <c r="M130" s="177"/>
      <c r="N130" s="177"/>
      <c r="O130" s="177"/>
      <c r="P130" s="177"/>
      <c r="Q130" s="177"/>
      <c r="R130" s="177"/>
      <c r="T130" s="106"/>
      <c r="U130" s="107"/>
      <c r="V130" s="107"/>
      <c r="W130" s="107"/>
      <c r="X130" s="107"/>
      <c r="Y130" s="107"/>
      <c r="Z130" s="107"/>
      <c r="AA130" s="107"/>
      <c r="AB130" s="107"/>
      <c r="AC130" s="107"/>
      <c r="AD130" s="107"/>
      <c r="AE130" s="107"/>
      <c r="AF130" s="107"/>
      <c r="AG130" s="107"/>
      <c r="AH130" s="107"/>
    </row>
    <row r="131" spans="1:34" x14ac:dyDescent="0.3">
      <c r="A131" s="173" t="s">
        <v>1591</v>
      </c>
      <c r="B131" s="173" t="s">
        <v>1814</v>
      </c>
      <c r="C131" s="173">
        <v>144784</v>
      </c>
      <c r="D131" s="176"/>
      <c r="E131" s="177"/>
      <c r="F131" s="177"/>
      <c r="G131" s="177"/>
      <c r="H131" s="177"/>
      <c r="I131" s="177"/>
      <c r="J131" s="177"/>
      <c r="K131" s="177"/>
      <c r="L131" s="177"/>
      <c r="M131" s="177"/>
      <c r="N131" s="177"/>
      <c r="O131" s="177"/>
      <c r="P131" s="177"/>
      <c r="Q131" s="177"/>
      <c r="R131" s="177"/>
      <c r="T131" s="106"/>
      <c r="U131" s="107"/>
      <c r="V131" s="107"/>
      <c r="W131" s="107"/>
      <c r="X131" s="107"/>
      <c r="Y131" s="107"/>
      <c r="Z131" s="107"/>
      <c r="AA131" s="107"/>
      <c r="AB131" s="107"/>
      <c r="AC131" s="107"/>
      <c r="AD131" s="107"/>
      <c r="AE131" s="107"/>
      <c r="AF131" s="107"/>
      <c r="AG131" s="107"/>
      <c r="AH131" s="107"/>
    </row>
    <row r="132" spans="1:34" x14ac:dyDescent="0.3">
      <c r="A132" s="173" t="s">
        <v>1591</v>
      </c>
      <c r="B132" s="173" t="s">
        <v>1584</v>
      </c>
      <c r="C132" s="173">
        <v>113345</v>
      </c>
      <c r="D132" s="176">
        <v>44942</v>
      </c>
      <c r="E132" s="177">
        <v>22.4039</v>
      </c>
      <c r="F132" s="177">
        <v>8.7999999999999995E-2</v>
      </c>
      <c r="G132" s="177">
        <v>8.7999999999999995E-2</v>
      </c>
      <c r="H132" s="177">
        <v>0.12870000000000001</v>
      </c>
      <c r="I132" s="177">
        <v>0.2389</v>
      </c>
      <c r="J132" s="177">
        <v>0.5534</v>
      </c>
      <c r="K132" s="177">
        <v>1.4729000000000001</v>
      </c>
      <c r="L132" s="177">
        <v>2.5851999999999999</v>
      </c>
      <c r="M132" s="177">
        <v>3.3834</v>
      </c>
      <c r="N132" s="177">
        <v>4.327</v>
      </c>
      <c r="O132" s="177">
        <v>4.0942999999999996</v>
      </c>
      <c r="P132" s="177">
        <v>5.0110000000000001</v>
      </c>
      <c r="Q132" s="177">
        <v>6.7975000000000003</v>
      </c>
      <c r="R132" s="177">
        <v>4.1242000000000001</v>
      </c>
      <c r="T132" s="106"/>
      <c r="U132" s="107"/>
      <c r="V132" s="107"/>
      <c r="W132" s="107"/>
      <c r="X132" s="107"/>
      <c r="Y132" s="107"/>
      <c r="Z132" s="107"/>
      <c r="AA132" s="107"/>
      <c r="AB132" s="107"/>
      <c r="AC132" s="107"/>
      <c r="AD132" s="107"/>
      <c r="AE132" s="107"/>
      <c r="AF132" s="107"/>
      <c r="AG132" s="107"/>
      <c r="AH132" s="107"/>
    </row>
    <row r="133" spans="1:34" x14ac:dyDescent="0.3">
      <c r="A133" s="173" t="s">
        <v>1591</v>
      </c>
      <c r="B133" s="173" t="s">
        <v>1562</v>
      </c>
      <c r="C133" s="173">
        <v>118585</v>
      </c>
      <c r="D133" s="176">
        <v>44942</v>
      </c>
      <c r="E133" s="177">
        <v>23.7834</v>
      </c>
      <c r="F133" s="177">
        <v>9.5500000000000002E-2</v>
      </c>
      <c r="G133" s="177">
        <v>9.5500000000000002E-2</v>
      </c>
      <c r="H133" s="177">
        <v>0.14649999999999999</v>
      </c>
      <c r="I133" s="177">
        <v>0.27489999999999998</v>
      </c>
      <c r="J133" s="177">
        <v>0.63170000000000004</v>
      </c>
      <c r="K133" s="177">
        <v>1.6889000000000001</v>
      </c>
      <c r="L133" s="177">
        <v>2.9891999999999999</v>
      </c>
      <c r="M133" s="177">
        <v>3.9811000000000001</v>
      </c>
      <c r="N133" s="177">
        <v>5.1227999999999998</v>
      </c>
      <c r="O133" s="177">
        <v>4.8457999999999997</v>
      </c>
      <c r="P133" s="177">
        <v>5.7380000000000004</v>
      </c>
      <c r="Q133" s="177">
        <v>6.9255000000000004</v>
      </c>
      <c r="R133" s="177">
        <v>4.8700999999999999</v>
      </c>
      <c r="T133" s="106"/>
      <c r="U133" s="107"/>
      <c r="V133" s="107"/>
      <c r="W133" s="107"/>
      <c r="X133" s="107"/>
      <c r="Y133" s="107"/>
      <c r="Z133" s="107"/>
      <c r="AA133" s="107"/>
      <c r="AB133" s="107"/>
      <c r="AC133" s="107"/>
      <c r="AD133" s="107"/>
      <c r="AE133" s="107"/>
      <c r="AF133" s="107"/>
      <c r="AG133" s="107"/>
      <c r="AH133" s="107"/>
    </row>
    <row r="134" spans="1:34" x14ac:dyDescent="0.3">
      <c r="A134" s="173" t="s">
        <v>1591</v>
      </c>
      <c r="B134" s="173" t="s">
        <v>1563</v>
      </c>
      <c r="C134" s="173">
        <v>138875</v>
      </c>
      <c r="D134" s="176">
        <v>44942</v>
      </c>
      <c r="E134" s="177">
        <v>16.395099999999999</v>
      </c>
      <c r="F134" s="177">
        <v>5.8599999999999999E-2</v>
      </c>
      <c r="G134" s="177">
        <v>5.8599999999999999E-2</v>
      </c>
      <c r="H134" s="177">
        <v>0.1313</v>
      </c>
      <c r="I134" s="177">
        <v>0.24579999999999999</v>
      </c>
      <c r="J134" s="177">
        <v>0.6421</v>
      </c>
      <c r="K134" s="177">
        <v>1.5447</v>
      </c>
      <c r="L134" s="177">
        <v>2.7745000000000002</v>
      </c>
      <c r="M134" s="177">
        <v>3.7048000000000001</v>
      </c>
      <c r="N134" s="177">
        <v>4.6586999999999996</v>
      </c>
      <c r="O134" s="177">
        <v>4.399</v>
      </c>
      <c r="P134" s="177">
        <v>5.1700999999999997</v>
      </c>
      <c r="Q134" s="177">
        <v>6.0663999999999998</v>
      </c>
      <c r="R134" s="177">
        <v>4.4612999999999996</v>
      </c>
      <c r="T134" s="106"/>
      <c r="U134" s="107"/>
      <c r="V134" s="107"/>
      <c r="W134" s="107"/>
      <c r="X134" s="107"/>
      <c r="Y134" s="107"/>
      <c r="Z134" s="107"/>
      <c r="AA134" s="107"/>
      <c r="AB134" s="107"/>
      <c r="AC134" s="107"/>
      <c r="AD134" s="107"/>
      <c r="AE134" s="107"/>
      <c r="AF134" s="107"/>
      <c r="AG134" s="107"/>
      <c r="AH134" s="107"/>
    </row>
    <row r="135" spans="1:34" x14ac:dyDescent="0.3">
      <c r="A135" s="173" t="s">
        <v>1591</v>
      </c>
      <c r="B135" s="173" t="s">
        <v>1585</v>
      </c>
      <c r="C135" s="173">
        <v>138876</v>
      </c>
      <c r="D135" s="176">
        <v>44942</v>
      </c>
      <c r="E135" s="177">
        <v>15.6107</v>
      </c>
      <c r="F135" s="177">
        <v>5.2600000000000001E-2</v>
      </c>
      <c r="G135" s="177">
        <v>5.2600000000000001E-2</v>
      </c>
      <c r="H135" s="177">
        <v>0.1174</v>
      </c>
      <c r="I135" s="177">
        <v>0.2208</v>
      </c>
      <c r="J135" s="177">
        <v>0.58379999999999999</v>
      </c>
      <c r="K135" s="177">
        <v>1.3629</v>
      </c>
      <c r="L135" s="177">
        <v>2.4237000000000002</v>
      </c>
      <c r="M135" s="177">
        <v>3.1770999999999998</v>
      </c>
      <c r="N135" s="177">
        <v>3.9487000000000001</v>
      </c>
      <c r="O135" s="177">
        <v>3.7292999999999998</v>
      </c>
      <c r="P135" s="177">
        <v>4.5366</v>
      </c>
      <c r="Q135" s="177">
        <v>5.4488000000000003</v>
      </c>
      <c r="R135" s="177">
        <v>3.7759</v>
      </c>
      <c r="T135" s="106"/>
      <c r="U135" s="107"/>
      <c r="V135" s="107"/>
      <c r="W135" s="107"/>
      <c r="X135" s="107"/>
      <c r="Y135" s="107"/>
      <c r="Z135" s="107"/>
      <c r="AA135" s="107"/>
      <c r="AB135" s="107"/>
      <c r="AC135" s="107"/>
      <c r="AD135" s="107"/>
      <c r="AE135" s="107"/>
      <c r="AF135" s="107"/>
      <c r="AG135" s="107"/>
      <c r="AH135" s="107"/>
    </row>
    <row r="136" spans="1:34" x14ac:dyDescent="0.3">
      <c r="A136" s="173" t="s">
        <v>1591</v>
      </c>
      <c r="B136" s="173" t="s">
        <v>1564</v>
      </c>
      <c r="C136" s="173">
        <v>119574</v>
      </c>
      <c r="D136" s="176">
        <v>44942</v>
      </c>
      <c r="E136" s="177">
        <v>29.765699999999999</v>
      </c>
      <c r="F136" s="177">
        <v>9.2499999999999999E-2</v>
      </c>
      <c r="G136" s="177">
        <v>9.2499999999999999E-2</v>
      </c>
      <c r="H136" s="177">
        <v>0.16250000000000001</v>
      </c>
      <c r="I136" s="177">
        <v>0.2651</v>
      </c>
      <c r="J136" s="177">
        <v>0.67849999999999999</v>
      </c>
      <c r="K136" s="177">
        <v>1.7217</v>
      </c>
      <c r="L136" s="177">
        <v>3.0486</v>
      </c>
      <c r="M136" s="177">
        <v>4.0732999999999997</v>
      </c>
      <c r="N136" s="177">
        <v>5.2766000000000002</v>
      </c>
      <c r="O136" s="177">
        <v>4.4896000000000003</v>
      </c>
      <c r="P136" s="177">
        <v>5.3689999999999998</v>
      </c>
      <c r="Q136" s="177">
        <v>6.5879000000000003</v>
      </c>
      <c r="R136" s="177">
        <v>4.8856999999999999</v>
      </c>
      <c r="T136" s="106"/>
      <c r="U136" s="107"/>
      <c r="V136" s="107"/>
      <c r="W136" s="107"/>
      <c r="X136" s="107"/>
      <c r="Y136" s="107"/>
      <c r="Z136" s="107"/>
      <c r="AA136" s="107"/>
      <c r="AB136" s="107"/>
      <c r="AC136" s="107"/>
      <c r="AD136" s="107"/>
      <c r="AE136" s="107"/>
      <c r="AF136" s="107"/>
      <c r="AG136" s="107"/>
      <c r="AH136" s="107"/>
    </row>
    <row r="137" spans="1:34" x14ac:dyDescent="0.3">
      <c r="A137" s="173" t="s">
        <v>1591</v>
      </c>
      <c r="B137" s="173" t="s">
        <v>1586</v>
      </c>
      <c r="C137" s="173">
        <v>104457</v>
      </c>
      <c r="D137" s="176">
        <v>44942</v>
      </c>
      <c r="E137" s="177">
        <v>28.356100000000001</v>
      </c>
      <c r="F137" s="177">
        <v>8.8599999999999998E-2</v>
      </c>
      <c r="G137" s="177">
        <v>8.8599999999999998E-2</v>
      </c>
      <c r="H137" s="177">
        <v>0.15359999999999999</v>
      </c>
      <c r="I137" s="177">
        <v>0.2475</v>
      </c>
      <c r="J137" s="177">
        <v>0.63919999999999999</v>
      </c>
      <c r="K137" s="177">
        <v>1.6012999999999999</v>
      </c>
      <c r="L137" s="177">
        <v>2.8083999999999998</v>
      </c>
      <c r="M137" s="177">
        <v>3.7092999999999998</v>
      </c>
      <c r="N137" s="177">
        <v>4.7904999999999998</v>
      </c>
      <c r="O137" s="177">
        <v>4.0167000000000002</v>
      </c>
      <c r="P137" s="177">
        <v>4.8501000000000003</v>
      </c>
      <c r="Q137" s="177">
        <v>6.6394000000000002</v>
      </c>
      <c r="R137" s="177">
        <v>4.4082999999999997</v>
      </c>
      <c r="T137" s="106"/>
      <c r="U137" s="107"/>
      <c r="V137" s="107"/>
      <c r="W137" s="107"/>
      <c r="X137" s="107"/>
      <c r="Y137" s="107"/>
      <c r="Z137" s="107"/>
      <c r="AA137" s="107"/>
      <c r="AB137" s="107"/>
      <c r="AC137" s="107"/>
      <c r="AD137" s="107"/>
      <c r="AE137" s="107"/>
      <c r="AF137" s="107"/>
      <c r="AG137" s="107"/>
      <c r="AH137" s="107"/>
    </row>
    <row r="138" spans="1:34" x14ac:dyDescent="0.3">
      <c r="A138" s="173" t="s">
        <v>1591</v>
      </c>
      <c r="B138" s="173" t="s">
        <v>1847</v>
      </c>
      <c r="C138" s="173">
        <v>149552</v>
      </c>
      <c r="D138" s="176">
        <v>44942</v>
      </c>
      <c r="E138" s="177">
        <v>12.253299999999999</v>
      </c>
      <c r="F138" s="177">
        <v>9.8000000000000004E-2</v>
      </c>
      <c r="G138" s="177">
        <v>9.8000000000000004E-2</v>
      </c>
      <c r="H138" s="177">
        <v>0.11600000000000001</v>
      </c>
      <c r="I138" s="177">
        <v>0.2135</v>
      </c>
      <c r="J138" s="177">
        <v>0.61250000000000004</v>
      </c>
      <c r="K138" s="177">
        <v>1.3985000000000001</v>
      </c>
      <c r="L138" s="177">
        <v>2.4986000000000002</v>
      </c>
      <c r="M138" s="177">
        <v>3.3466999999999998</v>
      </c>
      <c r="N138" s="177">
        <v>3.9155000000000002</v>
      </c>
      <c r="O138" s="177">
        <v>2.7898000000000001</v>
      </c>
      <c r="P138" s="177">
        <v>2.2431000000000001</v>
      </c>
      <c r="Q138" s="177">
        <v>3.0598000000000001</v>
      </c>
      <c r="R138" s="177">
        <v>3.1190000000000002</v>
      </c>
      <c r="T138" s="106"/>
      <c r="U138" s="107"/>
      <c r="V138" s="107"/>
      <c r="W138" s="107"/>
      <c r="X138" s="107"/>
      <c r="Y138" s="107"/>
      <c r="Z138" s="107"/>
      <c r="AA138" s="107"/>
      <c r="AB138" s="107"/>
      <c r="AC138" s="107"/>
      <c r="AD138" s="107"/>
      <c r="AE138" s="107"/>
      <c r="AF138" s="107"/>
      <c r="AG138" s="107"/>
      <c r="AH138" s="107"/>
    </row>
    <row r="139" spans="1:34" x14ac:dyDescent="0.3">
      <c r="A139" s="173" t="s">
        <v>1591</v>
      </c>
      <c r="B139" s="173" t="s">
        <v>1565</v>
      </c>
      <c r="C139" s="173">
        <v>149550</v>
      </c>
      <c r="D139" s="176">
        <v>44942</v>
      </c>
      <c r="E139" s="177">
        <v>12.7113</v>
      </c>
      <c r="F139" s="177">
        <v>0.1</v>
      </c>
      <c r="G139" s="177">
        <v>0.1</v>
      </c>
      <c r="H139" s="177">
        <v>0.12130000000000001</v>
      </c>
      <c r="I139" s="177">
        <v>0.22309999999999999</v>
      </c>
      <c r="J139" s="177">
        <v>0.63490000000000002</v>
      </c>
      <c r="K139" s="177">
        <v>1.5215000000000001</v>
      </c>
      <c r="L139" s="177">
        <v>2.8090000000000002</v>
      </c>
      <c r="M139" s="177">
        <v>3.7581000000000002</v>
      </c>
      <c r="N139" s="177">
        <v>4.5182000000000002</v>
      </c>
      <c r="O139" s="177">
        <v>3.29</v>
      </c>
      <c r="P139" s="177">
        <v>2.7458999999999998</v>
      </c>
      <c r="Q139" s="177">
        <v>3.6221999999999999</v>
      </c>
      <c r="R139" s="177">
        <v>3.6415000000000002</v>
      </c>
      <c r="T139" s="106"/>
      <c r="U139" s="107"/>
      <c r="V139" s="107"/>
      <c r="W139" s="107"/>
      <c r="X139" s="107"/>
      <c r="Y139" s="107"/>
      <c r="Z139" s="107"/>
      <c r="AA139" s="107"/>
      <c r="AB139" s="107"/>
      <c r="AC139" s="107"/>
      <c r="AD139" s="107"/>
      <c r="AE139" s="107"/>
      <c r="AF139" s="107"/>
      <c r="AG139" s="107"/>
      <c r="AH139" s="107"/>
    </row>
    <row r="140" spans="1:34" x14ac:dyDescent="0.3">
      <c r="A140" s="173" t="s">
        <v>1591</v>
      </c>
      <c r="B140" s="173" t="s">
        <v>1848</v>
      </c>
      <c r="C140" s="173">
        <v>147927</v>
      </c>
      <c r="D140" s="176"/>
      <c r="E140" s="177"/>
      <c r="F140" s="177"/>
      <c r="G140" s="177"/>
      <c r="H140" s="177"/>
      <c r="I140" s="177"/>
      <c r="J140" s="177"/>
      <c r="K140" s="177"/>
      <c r="L140" s="177"/>
      <c r="M140" s="177"/>
      <c r="N140" s="177"/>
      <c r="O140" s="177"/>
      <c r="P140" s="177"/>
      <c r="Q140" s="177"/>
      <c r="R140" s="177"/>
      <c r="T140" s="106"/>
      <c r="U140" s="107"/>
      <c r="V140" s="107"/>
      <c r="W140" s="107"/>
      <c r="X140" s="107"/>
      <c r="Y140" s="107"/>
      <c r="Z140" s="107"/>
      <c r="AA140" s="107"/>
      <c r="AB140" s="107"/>
      <c r="AC140" s="107"/>
      <c r="AD140" s="107"/>
      <c r="AE140" s="107"/>
      <c r="AF140" s="107"/>
      <c r="AG140" s="107"/>
      <c r="AH140" s="107"/>
    </row>
    <row r="141" spans="1:34" x14ac:dyDescent="0.3">
      <c r="A141" s="173" t="s">
        <v>1591</v>
      </c>
      <c r="B141" s="173" t="s">
        <v>1849</v>
      </c>
      <c r="C141" s="173">
        <v>147922</v>
      </c>
      <c r="D141" s="176"/>
      <c r="E141" s="177"/>
      <c r="F141" s="177"/>
      <c r="G141" s="177"/>
      <c r="H141" s="177"/>
      <c r="I141" s="177"/>
      <c r="J141" s="177"/>
      <c r="K141" s="177"/>
      <c r="L141" s="177"/>
      <c r="M141" s="177"/>
      <c r="N141" s="177"/>
      <c r="O141" s="177"/>
      <c r="P141" s="177"/>
      <c r="Q141" s="177"/>
      <c r="R141" s="177"/>
      <c r="T141" s="106"/>
      <c r="U141" s="107"/>
      <c r="V141" s="107"/>
      <c r="W141" s="107"/>
      <c r="X141" s="107"/>
      <c r="Y141" s="107"/>
      <c r="Z141" s="107"/>
      <c r="AA141" s="107"/>
      <c r="AB141" s="107"/>
      <c r="AC141" s="107"/>
      <c r="AD141" s="107"/>
      <c r="AE141" s="107"/>
      <c r="AF141" s="107"/>
      <c r="AG141" s="107"/>
      <c r="AH141" s="107"/>
    </row>
    <row r="142" spans="1:34" x14ac:dyDescent="0.3">
      <c r="A142" s="173" t="s">
        <v>1591</v>
      </c>
      <c r="B142" s="173" t="s">
        <v>1566</v>
      </c>
      <c r="C142" s="173">
        <v>145724</v>
      </c>
      <c r="D142" s="176">
        <v>44942</v>
      </c>
      <c r="E142" s="177">
        <v>12.4862</v>
      </c>
      <c r="F142" s="177">
        <v>9.7799999999999998E-2</v>
      </c>
      <c r="G142" s="177">
        <v>9.7799999999999998E-2</v>
      </c>
      <c r="H142" s="177">
        <v>0.16930000000000001</v>
      </c>
      <c r="I142" s="177">
        <v>0.2883</v>
      </c>
      <c r="J142" s="177">
        <v>0.70979999999999999</v>
      </c>
      <c r="K142" s="177">
        <v>1.6981999999999999</v>
      </c>
      <c r="L142" s="177">
        <v>3.0045000000000002</v>
      </c>
      <c r="M142" s="177">
        <v>3.9857999999999998</v>
      </c>
      <c r="N142" s="177">
        <v>5.0637999999999996</v>
      </c>
      <c r="O142" s="177">
        <v>5.0613999999999999</v>
      </c>
      <c r="P142" s="177"/>
      <c r="Q142" s="177">
        <v>5.5899000000000001</v>
      </c>
      <c r="R142" s="177">
        <v>4.8605999999999998</v>
      </c>
      <c r="T142" s="106"/>
      <c r="U142" s="107"/>
      <c r="V142" s="107"/>
      <c r="W142" s="107"/>
      <c r="X142" s="107"/>
      <c r="Y142" s="107"/>
      <c r="Z142" s="107"/>
      <c r="AA142" s="107"/>
      <c r="AB142" s="107"/>
      <c r="AC142" s="107"/>
      <c r="AD142" s="107"/>
      <c r="AE142" s="107"/>
      <c r="AF142" s="107"/>
      <c r="AG142" s="107"/>
      <c r="AH142" s="107"/>
    </row>
    <row r="143" spans="1:34" x14ac:dyDescent="0.3">
      <c r="A143" s="173" t="s">
        <v>1591</v>
      </c>
      <c r="B143" s="173" t="s">
        <v>1587</v>
      </c>
      <c r="C143" s="173">
        <v>145723</v>
      </c>
      <c r="D143" s="176">
        <v>44942</v>
      </c>
      <c r="E143" s="177">
        <v>12.101699999999999</v>
      </c>
      <c r="F143" s="177">
        <v>9.1800000000000007E-2</v>
      </c>
      <c r="G143" s="177">
        <v>9.1800000000000007E-2</v>
      </c>
      <c r="H143" s="177">
        <v>0.15479999999999999</v>
      </c>
      <c r="I143" s="177">
        <v>0.25850000000000001</v>
      </c>
      <c r="J143" s="177">
        <v>0.64290000000000003</v>
      </c>
      <c r="K143" s="177">
        <v>1.4927999999999999</v>
      </c>
      <c r="L143" s="177">
        <v>2.5933000000000002</v>
      </c>
      <c r="M143" s="177">
        <v>3.3643999999999998</v>
      </c>
      <c r="N143" s="177">
        <v>4.2342000000000004</v>
      </c>
      <c r="O143" s="177">
        <v>4.2481999999999998</v>
      </c>
      <c r="P143" s="177"/>
      <c r="Q143" s="177">
        <v>4.7839</v>
      </c>
      <c r="R143" s="177">
        <v>4.0427</v>
      </c>
      <c r="T143" s="106"/>
      <c r="U143" s="107"/>
      <c r="V143" s="107"/>
      <c r="W143" s="107"/>
      <c r="X143" s="107"/>
      <c r="Y143" s="107"/>
      <c r="Z143" s="107"/>
      <c r="AA143" s="107"/>
      <c r="AB143" s="107"/>
      <c r="AC143" s="107"/>
      <c r="AD143" s="107"/>
      <c r="AE143" s="107"/>
      <c r="AF143" s="107"/>
      <c r="AG143" s="107"/>
      <c r="AH143" s="107"/>
    </row>
    <row r="144" spans="1:34" x14ac:dyDescent="0.3">
      <c r="A144" s="173" t="s">
        <v>1591</v>
      </c>
      <c r="B144" s="173" t="s">
        <v>1567</v>
      </c>
      <c r="C144" s="173">
        <v>146297</v>
      </c>
      <c r="D144" s="176">
        <v>44942</v>
      </c>
      <c r="E144" s="177">
        <v>12.0831</v>
      </c>
      <c r="F144" s="177">
        <v>8.4500000000000006E-2</v>
      </c>
      <c r="G144" s="177">
        <v>8.4500000000000006E-2</v>
      </c>
      <c r="H144" s="177">
        <v>0.12509999999999999</v>
      </c>
      <c r="I144" s="177">
        <v>0.2215</v>
      </c>
      <c r="J144" s="177">
        <v>0.67320000000000002</v>
      </c>
      <c r="K144" s="177">
        <v>1.5975999999999999</v>
      </c>
      <c r="L144" s="177">
        <v>2.8155999999999999</v>
      </c>
      <c r="M144" s="177">
        <v>3.5966999999999998</v>
      </c>
      <c r="N144" s="177">
        <v>4.5087999999999999</v>
      </c>
      <c r="O144" s="177">
        <v>4.4592999999999998</v>
      </c>
      <c r="P144" s="177"/>
      <c r="Q144" s="177">
        <v>4.9626000000000001</v>
      </c>
      <c r="R144" s="177">
        <v>4.3358999999999996</v>
      </c>
      <c r="T144" s="106"/>
      <c r="U144" s="107"/>
      <c r="V144" s="107"/>
      <c r="W144" s="107"/>
      <c r="X144" s="107"/>
      <c r="Y144" s="107"/>
      <c r="Z144" s="107"/>
      <c r="AA144" s="107"/>
      <c r="AB144" s="107"/>
      <c r="AC144" s="107"/>
      <c r="AD144" s="107"/>
      <c r="AE144" s="107"/>
      <c r="AF144" s="107"/>
      <c r="AG144" s="107"/>
      <c r="AH144" s="107"/>
    </row>
    <row r="145" spans="1:34" x14ac:dyDescent="0.3">
      <c r="A145" s="173" t="s">
        <v>1591</v>
      </c>
      <c r="B145" s="173" t="s">
        <v>1588</v>
      </c>
      <c r="C145" s="173">
        <v>146294</v>
      </c>
      <c r="D145" s="176">
        <v>44942</v>
      </c>
      <c r="E145" s="177">
        <v>11.8415</v>
      </c>
      <c r="F145" s="177">
        <v>7.9399999999999998E-2</v>
      </c>
      <c r="G145" s="177">
        <v>7.9399999999999998E-2</v>
      </c>
      <c r="H145" s="177">
        <v>0.1133</v>
      </c>
      <c r="I145" s="177">
        <v>0.19800000000000001</v>
      </c>
      <c r="J145" s="177">
        <v>0.62539999999999996</v>
      </c>
      <c r="K145" s="177">
        <v>1.4460999999999999</v>
      </c>
      <c r="L145" s="177">
        <v>2.5087000000000002</v>
      </c>
      <c r="M145" s="177">
        <v>3.1301000000000001</v>
      </c>
      <c r="N145" s="177">
        <v>3.8618999999999999</v>
      </c>
      <c r="O145" s="177">
        <v>3.9386000000000001</v>
      </c>
      <c r="P145" s="177"/>
      <c r="Q145" s="177">
        <v>4.4212999999999996</v>
      </c>
      <c r="R145" s="177">
        <v>3.8048999999999999</v>
      </c>
      <c r="T145" s="106"/>
      <c r="U145" s="107"/>
      <c r="V145" s="107"/>
      <c r="W145" s="107"/>
      <c r="X145" s="107"/>
      <c r="Y145" s="107"/>
      <c r="Z145" s="107"/>
      <c r="AA145" s="107"/>
      <c r="AB145" s="107"/>
      <c r="AC145" s="107"/>
      <c r="AD145" s="107"/>
      <c r="AE145" s="107"/>
      <c r="AF145" s="107"/>
      <c r="AG145" s="107"/>
      <c r="AH145" s="107"/>
    </row>
    <row r="146" spans="1:34" x14ac:dyDescent="0.3">
      <c r="A146" s="173" t="s">
        <v>1591</v>
      </c>
      <c r="B146" s="173" t="s">
        <v>1568</v>
      </c>
      <c r="C146" s="173">
        <v>120795</v>
      </c>
      <c r="D146" s="176">
        <v>44942</v>
      </c>
      <c r="E146" s="177">
        <v>30.897400000000001</v>
      </c>
      <c r="F146" s="177">
        <v>8.7499999999999994E-2</v>
      </c>
      <c r="G146" s="177">
        <v>8.7499999999999994E-2</v>
      </c>
      <c r="H146" s="177">
        <v>0.14030000000000001</v>
      </c>
      <c r="I146" s="177">
        <v>0.25180000000000002</v>
      </c>
      <c r="J146" s="177">
        <v>0.65810000000000002</v>
      </c>
      <c r="K146" s="177">
        <v>1.6104000000000001</v>
      </c>
      <c r="L146" s="177">
        <v>2.8117999999999999</v>
      </c>
      <c r="M146" s="177">
        <v>3.7623000000000002</v>
      </c>
      <c r="N146" s="177">
        <v>4.8083999999999998</v>
      </c>
      <c r="O146" s="177">
        <v>4.6619000000000002</v>
      </c>
      <c r="P146" s="177">
        <v>5.468</v>
      </c>
      <c r="Q146" s="177">
        <v>6.5247999999999999</v>
      </c>
      <c r="R146" s="177">
        <v>4.6798999999999999</v>
      </c>
      <c r="T146" s="106"/>
      <c r="U146" s="107"/>
      <c r="V146" s="107"/>
      <c r="W146" s="107"/>
      <c r="X146" s="107"/>
      <c r="Y146" s="107"/>
      <c r="Z146" s="107"/>
      <c r="AA146" s="107"/>
      <c r="AB146" s="107"/>
      <c r="AC146" s="107"/>
      <c r="AD146" s="107"/>
      <c r="AE146" s="107"/>
      <c r="AF146" s="107"/>
      <c r="AG146" s="107"/>
      <c r="AH146" s="107"/>
    </row>
    <row r="147" spans="1:34" x14ac:dyDescent="0.3">
      <c r="A147" s="173" t="s">
        <v>1591</v>
      </c>
      <c r="B147" s="173" t="s">
        <v>1589</v>
      </c>
      <c r="C147" s="173">
        <v>104075</v>
      </c>
      <c r="D147" s="176">
        <v>44942</v>
      </c>
      <c r="E147" s="177">
        <v>29.411300000000001</v>
      </c>
      <c r="F147" s="177">
        <v>8.2299999999999998E-2</v>
      </c>
      <c r="G147" s="177">
        <v>8.2299999999999998E-2</v>
      </c>
      <c r="H147" s="177">
        <v>0.129</v>
      </c>
      <c r="I147" s="177">
        <v>0.2293</v>
      </c>
      <c r="J147" s="177">
        <v>0.60750000000000004</v>
      </c>
      <c r="K147" s="177">
        <v>1.4610000000000001</v>
      </c>
      <c r="L147" s="177">
        <v>2.5169999999999999</v>
      </c>
      <c r="M147" s="177">
        <v>3.3117000000000001</v>
      </c>
      <c r="N147" s="177">
        <v>4.2034000000000002</v>
      </c>
      <c r="O147" s="177">
        <v>4.0664999999999996</v>
      </c>
      <c r="P147" s="177">
        <v>4.9036</v>
      </c>
      <c r="Q147" s="177">
        <v>6.7305999999999999</v>
      </c>
      <c r="R147" s="177">
        <v>4.0744999999999996</v>
      </c>
      <c r="T147" s="106"/>
      <c r="U147" s="107"/>
      <c r="V147" s="107"/>
      <c r="W147" s="107"/>
      <c r="X147" s="107"/>
      <c r="Y147" s="107"/>
      <c r="Z147" s="107"/>
      <c r="AA147" s="107"/>
      <c r="AB147" s="107"/>
      <c r="AC147" s="107"/>
      <c r="AD147" s="107"/>
      <c r="AE147" s="107"/>
      <c r="AF147" s="107"/>
      <c r="AG147" s="107"/>
      <c r="AH147" s="107"/>
    </row>
    <row r="148" spans="1:34" x14ac:dyDescent="0.3">
      <c r="A148" s="178" t="s">
        <v>27</v>
      </c>
      <c r="B148" s="173"/>
      <c r="C148" s="173"/>
      <c r="D148" s="173"/>
      <c r="E148" s="173"/>
      <c r="F148" s="179">
        <v>8.5764705882352937E-2</v>
      </c>
      <c r="G148" s="179">
        <v>8.5764705882352937E-2</v>
      </c>
      <c r="H148" s="179">
        <v>0.13899215686274505</v>
      </c>
      <c r="I148" s="179">
        <v>0.24106862745098037</v>
      </c>
      <c r="J148" s="179">
        <v>0.6287176470588236</v>
      </c>
      <c r="K148" s="179">
        <v>1.4863039215686276</v>
      </c>
      <c r="L148" s="179">
        <v>2.650990196078431</v>
      </c>
      <c r="M148" s="179">
        <v>3.4896137254901967</v>
      </c>
      <c r="N148" s="179">
        <v>4.4532470588235302</v>
      </c>
      <c r="O148" s="179">
        <v>4.0759085106382988</v>
      </c>
      <c r="P148" s="179">
        <v>4.9111628571428563</v>
      </c>
      <c r="Q148" s="179">
        <v>5.5440980392156858</v>
      </c>
      <c r="R148" s="179">
        <v>4.1263215686274517</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78" t="s">
        <v>407</v>
      </c>
      <c r="B149" s="173"/>
      <c r="C149" s="173"/>
      <c r="D149" s="173"/>
      <c r="E149" s="173"/>
      <c r="F149" s="179">
        <v>8.8200000000000001E-2</v>
      </c>
      <c r="G149" s="179">
        <v>8.8200000000000001E-2</v>
      </c>
      <c r="H149" s="179">
        <v>0.14099999999999999</v>
      </c>
      <c r="I149" s="179">
        <v>0.24590000000000001</v>
      </c>
      <c r="J149" s="179">
        <v>0.63260000000000005</v>
      </c>
      <c r="K149" s="179">
        <v>1.5137</v>
      </c>
      <c r="L149" s="179">
        <v>2.6720999999999999</v>
      </c>
      <c r="M149" s="179">
        <v>3.4986999999999999</v>
      </c>
      <c r="N149" s="179">
        <v>4.5087999999999999</v>
      </c>
      <c r="O149" s="179">
        <v>4.1079999999999997</v>
      </c>
      <c r="P149" s="179">
        <v>4.9836999999999998</v>
      </c>
      <c r="Q149" s="179">
        <v>5.8655999999999997</v>
      </c>
      <c r="R149" s="179">
        <v>4.1394000000000002</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75" t="s">
        <v>531</v>
      </c>
      <c r="B151" s="175"/>
      <c r="C151" s="175"/>
      <c r="D151" s="175"/>
      <c r="E151" s="175"/>
      <c r="F151" s="175"/>
      <c r="G151" s="175"/>
      <c r="H151" s="175"/>
      <c r="I151" s="175"/>
      <c r="J151" s="175"/>
      <c r="K151" s="175"/>
      <c r="L151" s="175"/>
      <c r="M151" s="175"/>
      <c r="N151" s="175"/>
      <c r="O151" s="175"/>
      <c r="P151" s="175"/>
      <c r="Q151" s="175"/>
      <c r="R151" s="175"/>
      <c r="S151" s="105"/>
      <c r="T151" s="105"/>
      <c r="U151" s="105"/>
      <c r="V151" s="105"/>
      <c r="W151" s="105"/>
      <c r="X151" s="105"/>
      <c r="Y151" s="105"/>
      <c r="Z151" s="105"/>
      <c r="AA151" s="105"/>
      <c r="AB151" s="105"/>
      <c r="AC151" s="105"/>
      <c r="AD151" s="105"/>
      <c r="AE151" s="105"/>
      <c r="AF151" s="105"/>
      <c r="AG151" s="105"/>
      <c r="AH151" s="105"/>
    </row>
    <row r="152" spans="1:34" x14ac:dyDescent="0.3">
      <c r="A152" s="173" t="s">
        <v>532</v>
      </c>
      <c r="B152" s="173" t="s">
        <v>533</v>
      </c>
      <c r="C152" s="173">
        <v>131666</v>
      </c>
      <c r="D152" s="176">
        <v>44942</v>
      </c>
      <c r="E152" s="177">
        <v>75.739999999999995</v>
      </c>
      <c r="F152" s="177">
        <v>-0.14499999999999999</v>
      </c>
      <c r="G152" s="177">
        <v>-0.14499999999999999</v>
      </c>
      <c r="H152" s="177">
        <v>-0.35520000000000002</v>
      </c>
      <c r="I152" s="177">
        <v>-0.46</v>
      </c>
      <c r="J152" s="177">
        <v>-0.82489999999999997</v>
      </c>
      <c r="K152" s="177">
        <v>2.8237999999999999</v>
      </c>
      <c r="L152" s="177">
        <v>7.4630999999999998</v>
      </c>
      <c r="M152" s="177">
        <v>3.9813000000000001</v>
      </c>
      <c r="N152" s="177">
        <v>1.7326999999999999</v>
      </c>
      <c r="O152" s="177">
        <v>10.161300000000001</v>
      </c>
      <c r="P152" s="177">
        <v>8.15</v>
      </c>
      <c r="Q152" s="177">
        <v>9.3111999999999995</v>
      </c>
      <c r="R152" s="177">
        <v>8.0009999999999994</v>
      </c>
      <c r="T152" s="106"/>
      <c r="U152" s="107"/>
      <c r="V152" s="107"/>
      <c r="W152" s="107"/>
      <c r="X152" s="107"/>
      <c r="Y152" s="107"/>
      <c r="Z152" s="107"/>
      <c r="AA152" s="107"/>
      <c r="AB152" s="107"/>
      <c r="AC152" s="107"/>
      <c r="AD152" s="107"/>
      <c r="AE152" s="107"/>
      <c r="AF152" s="107"/>
      <c r="AG152" s="107"/>
      <c r="AH152" s="107"/>
    </row>
    <row r="153" spans="1:34" x14ac:dyDescent="0.3">
      <c r="A153" s="173" t="s">
        <v>532</v>
      </c>
      <c r="B153" s="173" t="s">
        <v>534</v>
      </c>
      <c r="C153" s="173">
        <v>131670</v>
      </c>
      <c r="D153" s="176">
        <v>44942</v>
      </c>
      <c r="E153" s="177">
        <v>83.56</v>
      </c>
      <c r="F153" s="177">
        <v>-0.13150000000000001</v>
      </c>
      <c r="G153" s="177">
        <v>-0.13150000000000001</v>
      </c>
      <c r="H153" s="177">
        <v>-0.33400000000000002</v>
      </c>
      <c r="I153" s="177">
        <v>-0.4052</v>
      </c>
      <c r="J153" s="177">
        <v>-0.72470000000000001</v>
      </c>
      <c r="K153" s="177">
        <v>3.1478000000000002</v>
      </c>
      <c r="L153" s="177">
        <v>8.1263000000000005</v>
      </c>
      <c r="M153" s="177">
        <v>4.9617000000000004</v>
      </c>
      <c r="N153" s="177">
        <v>3.0459999999999998</v>
      </c>
      <c r="O153" s="177">
        <v>11.495100000000001</v>
      </c>
      <c r="P153" s="177">
        <v>9.4079999999999995</v>
      </c>
      <c r="Q153" s="177">
        <v>11.75</v>
      </c>
      <c r="R153" s="177">
        <v>9.3611000000000004</v>
      </c>
      <c r="T153" s="106"/>
      <c r="U153" s="107"/>
      <c r="V153" s="107"/>
      <c r="W153" s="107"/>
      <c r="X153" s="107"/>
      <c r="Y153" s="107"/>
      <c r="Z153" s="107"/>
      <c r="AA153" s="107"/>
      <c r="AB153" s="107"/>
      <c r="AC153" s="107"/>
      <c r="AD153" s="107"/>
      <c r="AE153" s="107"/>
      <c r="AF153" s="107"/>
      <c r="AG153" s="107"/>
      <c r="AH153" s="107"/>
    </row>
    <row r="154" spans="1:34" x14ac:dyDescent="0.3">
      <c r="A154" s="173" t="s">
        <v>532</v>
      </c>
      <c r="B154" s="173" t="s">
        <v>535</v>
      </c>
      <c r="C154" s="173">
        <v>100119</v>
      </c>
      <c r="D154" s="176">
        <v>44942</v>
      </c>
      <c r="E154" s="177">
        <v>325.01299999999998</v>
      </c>
      <c r="F154" s="177">
        <v>-0.184</v>
      </c>
      <c r="G154" s="177">
        <v>-0.184</v>
      </c>
      <c r="H154" s="177">
        <v>-0.65469999999999995</v>
      </c>
      <c r="I154" s="177">
        <v>-0.73450000000000004</v>
      </c>
      <c r="J154" s="177">
        <v>-0.54830000000000001</v>
      </c>
      <c r="K154" s="177">
        <v>5.9340000000000002</v>
      </c>
      <c r="L154" s="177">
        <v>13.866300000000001</v>
      </c>
      <c r="M154" s="177">
        <v>10.233700000000001</v>
      </c>
      <c r="N154" s="177">
        <v>13.335000000000001</v>
      </c>
      <c r="O154" s="177">
        <v>16.7897</v>
      </c>
      <c r="P154" s="177">
        <v>11.086</v>
      </c>
      <c r="Q154" s="177">
        <v>16.845300000000002</v>
      </c>
      <c r="R154" s="177">
        <v>19.522300000000001</v>
      </c>
      <c r="T154" s="106"/>
      <c r="U154" s="107"/>
      <c r="V154" s="107"/>
      <c r="W154" s="107"/>
      <c r="X154" s="107"/>
      <c r="Y154" s="107"/>
      <c r="Z154" s="107"/>
      <c r="AA154" s="107"/>
      <c r="AB154" s="107"/>
      <c r="AC154" s="107"/>
      <c r="AD154" s="107"/>
      <c r="AE154" s="107"/>
      <c r="AF154" s="107"/>
      <c r="AG154" s="107"/>
      <c r="AH154" s="107"/>
    </row>
    <row r="155" spans="1:34" x14ac:dyDescent="0.3">
      <c r="A155" s="173" t="s">
        <v>532</v>
      </c>
      <c r="B155" s="173" t="s">
        <v>1664</v>
      </c>
      <c r="C155" s="173"/>
      <c r="D155" s="176">
        <v>44942</v>
      </c>
      <c r="E155" s="177">
        <v>325.01299999999998</v>
      </c>
      <c r="F155" s="177">
        <v>-0.184</v>
      </c>
      <c r="G155" s="177">
        <v>-0.184</v>
      </c>
      <c r="H155" s="177">
        <v>-0.65469999999999995</v>
      </c>
      <c r="I155" s="177">
        <v>-0.73450000000000004</v>
      </c>
      <c r="J155" s="177">
        <v>-0.54830000000000001</v>
      </c>
      <c r="K155" s="177">
        <v>5.9340000000000002</v>
      </c>
      <c r="L155" s="177">
        <v>13.866300000000001</v>
      </c>
      <c r="M155" s="177">
        <v>10.233700000000001</v>
      </c>
      <c r="N155" s="177">
        <v>13.335000000000001</v>
      </c>
      <c r="O155" s="177">
        <v>16.7897</v>
      </c>
      <c r="P155" s="177">
        <v>10.590400000000001</v>
      </c>
      <c r="Q155" s="177">
        <v>17.975999999999999</v>
      </c>
      <c r="R155" s="177">
        <v>19.522300000000001</v>
      </c>
      <c r="T155" s="106"/>
      <c r="U155" s="107"/>
      <c r="V155" s="107"/>
      <c r="W155" s="107"/>
      <c r="X155" s="107"/>
      <c r="Y155" s="107"/>
      <c r="Z155" s="107"/>
      <c r="AA155" s="107"/>
      <c r="AB155" s="107"/>
      <c r="AC155" s="107"/>
      <c r="AD155" s="107"/>
      <c r="AE155" s="107"/>
      <c r="AF155" s="107"/>
      <c r="AG155" s="107"/>
      <c r="AH155" s="107"/>
    </row>
    <row r="156" spans="1:34" x14ac:dyDescent="0.3">
      <c r="A156" s="173" t="s">
        <v>532</v>
      </c>
      <c r="B156" s="173" t="s">
        <v>1665</v>
      </c>
      <c r="C156" s="173">
        <v>118968</v>
      </c>
      <c r="D156" s="176">
        <v>44942</v>
      </c>
      <c r="E156" s="177">
        <v>345.892</v>
      </c>
      <c r="F156" s="177">
        <v>-0.17860000000000001</v>
      </c>
      <c r="G156" s="177">
        <v>-0.17860000000000001</v>
      </c>
      <c r="H156" s="177">
        <v>-0.64229999999999998</v>
      </c>
      <c r="I156" s="177">
        <v>-0.70989999999999998</v>
      </c>
      <c r="J156" s="177">
        <v>-0.4945</v>
      </c>
      <c r="K156" s="177">
        <v>6.1207000000000003</v>
      </c>
      <c r="L156" s="177">
        <v>14.2538</v>
      </c>
      <c r="M156" s="177">
        <v>10.799300000000001</v>
      </c>
      <c r="N156" s="177">
        <v>14.0952</v>
      </c>
      <c r="O156" s="177">
        <v>17.5076</v>
      </c>
      <c r="P156" s="177">
        <v>11.862</v>
      </c>
      <c r="Q156" s="177">
        <v>13.8604</v>
      </c>
      <c r="R156" s="177">
        <v>20.278199999999998</v>
      </c>
      <c r="T156" s="106"/>
      <c r="U156" s="107"/>
      <c r="V156" s="107"/>
      <c r="W156" s="107"/>
      <c r="X156" s="107"/>
      <c r="Y156" s="107"/>
      <c r="Z156" s="107"/>
      <c r="AA156" s="107"/>
      <c r="AB156" s="107"/>
      <c r="AC156" s="107"/>
      <c r="AD156" s="107"/>
      <c r="AE156" s="107"/>
      <c r="AF156" s="107"/>
      <c r="AG156" s="107"/>
      <c r="AH156" s="107"/>
    </row>
    <row r="157" spans="1:34" x14ac:dyDescent="0.3">
      <c r="A157" s="173" t="s">
        <v>532</v>
      </c>
      <c r="B157" s="173" t="s">
        <v>536</v>
      </c>
      <c r="C157" s="173"/>
      <c r="D157" s="176">
        <v>44942</v>
      </c>
      <c r="E157" s="177">
        <v>345.892</v>
      </c>
      <c r="F157" s="177">
        <v>-0.17860000000000001</v>
      </c>
      <c r="G157" s="177">
        <v>-0.17860000000000001</v>
      </c>
      <c r="H157" s="177">
        <v>-0.64229999999999998</v>
      </c>
      <c r="I157" s="177">
        <v>-0.70989999999999998</v>
      </c>
      <c r="J157" s="177">
        <v>-0.4945</v>
      </c>
      <c r="K157" s="177">
        <v>6.1207000000000003</v>
      </c>
      <c r="L157" s="177">
        <v>14.2538</v>
      </c>
      <c r="M157" s="177">
        <v>10.799300000000001</v>
      </c>
      <c r="N157" s="177">
        <v>14.0952</v>
      </c>
      <c r="O157" s="177">
        <v>17.5076</v>
      </c>
      <c r="P157" s="177">
        <v>11.4048</v>
      </c>
      <c r="Q157" s="177">
        <v>14.4566</v>
      </c>
      <c r="R157" s="177">
        <v>20.278199999999998</v>
      </c>
      <c r="T157" s="106"/>
      <c r="U157" s="107"/>
      <c r="V157" s="107"/>
      <c r="W157" s="107"/>
      <c r="X157" s="107"/>
      <c r="Y157" s="107"/>
      <c r="Z157" s="107"/>
      <c r="AA157" s="107"/>
      <c r="AB157" s="107"/>
      <c r="AC157" s="107"/>
      <c r="AD157" s="107"/>
      <c r="AE157" s="107"/>
      <c r="AF157" s="107"/>
      <c r="AG157" s="107"/>
      <c r="AH157" s="107"/>
    </row>
    <row r="158" spans="1:34" x14ac:dyDescent="0.3">
      <c r="A158" s="173" t="s">
        <v>532</v>
      </c>
      <c r="B158" s="173" t="s">
        <v>2013</v>
      </c>
      <c r="C158" s="173">
        <v>151129</v>
      </c>
      <c r="D158" s="176">
        <v>44942</v>
      </c>
      <c r="E158" s="177">
        <v>35.313099999999999</v>
      </c>
      <c r="F158" s="177">
        <v>-5.2600000000000001E-2</v>
      </c>
      <c r="G158" s="177">
        <v>-5.2600000000000001E-2</v>
      </c>
      <c r="H158" s="177">
        <v>-0.32769999999999999</v>
      </c>
      <c r="I158" s="177">
        <v>-0.27079999999999999</v>
      </c>
      <c r="J158" s="177">
        <v>-0.23980000000000001</v>
      </c>
      <c r="K158" s="177">
        <v>2.4964</v>
      </c>
      <c r="L158" s="177">
        <v>6.0613000000000001</v>
      </c>
      <c r="M158" s="177">
        <v>3.1400999999999999</v>
      </c>
      <c r="N158" s="177">
        <v>1.8431999999999999</v>
      </c>
      <c r="O158" s="177">
        <v>8.5966000000000005</v>
      </c>
      <c r="P158" s="177">
        <v>7.9699</v>
      </c>
      <c r="Q158" s="177">
        <v>11.316000000000001</v>
      </c>
      <c r="R158" s="177">
        <v>5.9722</v>
      </c>
      <c r="T158" s="106"/>
      <c r="U158" s="107"/>
      <c r="V158" s="107"/>
      <c r="W158" s="107"/>
      <c r="X158" s="107"/>
      <c r="Y158" s="107"/>
      <c r="Z158" s="107"/>
      <c r="AA158" s="107"/>
      <c r="AB158" s="107"/>
      <c r="AC158" s="107"/>
      <c r="AD158" s="107"/>
      <c r="AE158" s="107"/>
      <c r="AF158" s="107"/>
      <c r="AG158" s="107"/>
      <c r="AH158" s="107"/>
    </row>
    <row r="159" spans="1:34" x14ac:dyDescent="0.3">
      <c r="A159" s="173" t="s">
        <v>532</v>
      </c>
      <c r="B159" s="173" t="s">
        <v>2014</v>
      </c>
      <c r="C159" s="173">
        <v>151127</v>
      </c>
      <c r="D159" s="176">
        <v>44942</v>
      </c>
      <c r="E159" s="177">
        <v>31.514199999999999</v>
      </c>
      <c r="F159" s="177">
        <v>-6.4100000000000004E-2</v>
      </c>
      <c r="G159" s="177">
        <v>-6.4100000000000004E-2</v>
      </c>
      <c r="H159" s="177">
        <v>-0.3538</v>
      </c>
      <c r="I159" s="177">
        <v>-0.3226</v>
      </c>
      <c r="J159" s="177">
        <v>-0.35449999999999998</v>
      </c>
      <c r="K159" s="177">
        <v>2.1431</v>
      </c>
      <c r="L159" s="177">
        <v>5.3388</v>
      </c>
      <c r="M159" s="177">
        <v>2.0834999999999999</v>
      </c>
      <c r="N159" s="177">
        <v>0.46610000000000001</v>
      </c>
      <c r="O159" s="177">
        <v>7.1489000000000003</v>
      </c>
      <c r="P159" s="177">
        <v>6.6204000000000001</v>
      </c>
      <c r="Q159" s="177">
        <v>10.0837</v>
      </c>
      <c r="R159" s="177">
        <v>4.5397999999999996</v>
      </c>
      <c r="T159" s="106"/>
      <c r="U159" s="107"/>
      <c r="V159" s="107"/>
      <c r="W159" s="107"/>
      <c r="X159" s="107"/>
      <c r="Y159" s="107"/>
      <c r="Z159" s="107"/>
      <c r="AA159" s="107"/>
      <c r="AB159" s="107"/>
      <c r="AC159" s="107"/>
      <c r="AD159" s="107"/>
      <c r="AE159" s="107"/>
      <c r="AF159" s="107"/>
      <c r="AG159" s="107"/>
      <c r="AH159" s="107"/>
    </row>
    <row r="160" spans="1:34" x14ac:dyDescent="0.3">
      <c r="A160" s="173" t="s">
        <v>532</v>
      </c>
      <c r="B160" s="173" t="s">
        <v>537</v>
      </c>
      <c r="C160" s="173">
        <v>104685</v>
      </c>
      <c r="D160" s="176">
        <v>44942</v>
      </c>
      <c r="E160" s="177">
        <v>52.68</v>
      </c>
      <c r="F160" s="177">
        <v>-0.2273</v>
      </c>
      <c r="G160" s="177">
        <v>-0.2273</v>
      </c>
      <c r="H160" s="177">
        <v>-0.43469999999999998</v>
      </c>
      <c r="I160" s="177">
        <v>-0.6038</v>
      </c>
      <c r="J160" s="177">
        <v>-0.45350000000000001</v>
      </c>
      <c r="K160" s="177">
        <v>2.1128</v>
      </c>
      <c r="L160" s="177">
        <v>6.4241999999999999</v>
      </c>
      <c r="M160" s="177">
        <v>5.55</v>
      </c>
      <c r="N160" s="177">
        <v>5.5288000000000004</v>
      </c>
      <c r="O160" s="177">
        <v>10.9886</v>
      </c>
      <c r="P160" s="177">
        <v>9.4382999999999999</v>
      </c>
      <c r="Q160" s="177">
        <v>10.9025</v>
      </c>
      <c r="R160" s="177">
        <v>10.311500000000001</v>
      </c>
      <c r="T160" s="106"/>
      <c r="U160" s="107"/>
      <c r="V160" s="107"/>
      <c r="W160" s="107"/>
      <c r="X160" s="107"/>
      <c r="Y160" s="107"/>
      <c r="Z160" s="107"/>
      <c r="AA160" s="107"/>
      <c r="AB160" s="107"/>
      <c r="AC160" s="107"/>
      <c r="AD160" s="107"/>
      <c r="AE160" s="107"/>
      <c r="AF160" s="107"/>
      <c r="AG160" s="107"/>
      <c r="AH160" s="107"/>
    </row>
    <row r="161" spans="1:34" x14ac:dyDescent="0.3">
      <c r="A161" s="173" t="s">
        <v>532</v>
      </c>
      <c r="B161" s="173" t="s">
        <v>538</v>
      </c>
      <c r="C161" s="173">
        <v>120377</v>
      </c>
      <c r="D161" s="176">
        <v>44942</v>
      </c>
      <c r="E161" s="177">
        <v>57.89</v>
      </c>
      <c r="F161" s="177">
        <v>-0.2069</v>
      </c>
      <c r="G161" s="177">
        <v>-0.2069</v>
      </c>
      <c r="H161" s="177">
        <v>-0.41289999999999999</v>
      </c>
      <c r="I161" s="177">
        <v>-0.56679999999999997</v>
      </c>
      <c r="J161" s="177">
        <v>-0.37859999999999999</v>
      </c>
      <c r="K161" s="177">
        <v>2.2972000000000001</v>
      </c>
      <c r="L161" s="177">
        <v>6.8080999999999996</v>
      </c>
      <c r="M161" s="177">
        <v>6.0838999999999999</v>
      </c>
      <c r="N161" s="177">
        <v>6.2397</v>
      </c>
      <c r="O161" s="177">
        <v>11.6958</v>
      </c>
      <c r="P161" s="177">
        <v>10.231400000000001</v>
      </c>
      <c r="Q161" s="177">
        <v>12.7814</v>
      </c>
      <c r="R161" s="177">
        <v>11.037100000000001</v>
      </c>
      <c r="T161" s="106"/>
      <c r="U161" s="107"/>
      <c r="V161" s="107"/>
      <c r="W161" s="107"/>
      <c r="X161" s="107"/>
      <c r="Y161" s="107"/>
      <c r="Z161" s="107"/>
      <c r="AA161" s="107"/>
      <c r="AB161" s="107"/>
      <c r="AC161" s="107"/>
      <c r="AD161" s="107"/>
      <c r="AE161" s="107"/>
      <c r="AF161" s="107"/>
      <c r="AG161" s="107"/>
      <c r="AH161" s="107"/>
    </row>
    <row r="162" spans="1:34" x14ac:dyDescent="0.3">
      <c r="A162" s="173" t="s">
        <v>532</v>
      </c>
      <c r="B162" s="173" t="s">
        <v>539</v>
      </c>
      <c r="C162" s="173">
        <v>147789</v>
      </c>
      <c r="D162" s="176">
        <v>44942</v>
      </c>
      <c r="E162" s="177">
        <v>11.347200000000001</v>
      </c>
      <c r="F162" s="177">
        <v>-0.1074</v>
      </c>
      <c r="G162" s="177">
        <v>-0.1074</v>
      </c>
      <c r="H162" s="177">
        <v>-0.30220000000000002</v>
      </c>
      <c r="I162" s="177">
        <v>-0.41160000000000002</v>
      </c>
      <c r="J162" s="177">
        <v>-0.3906</v>
      </c>
      <c r="K162" s="177">
        <v>3.6814</v>
      </c>
      <c r="L162" s="177">
        <v>6.0654000000000003</v>
      </c>
      <c r="M162" s="177">
        <v>2.5318999999999998</v>
      </c>
      <c r="N162" s="177">
        <v>-2.2332999999999998</v>
      </c>
      <c r="O162" s="177">
        <v>3.4554</v>
      </c>
      <c r="P162" s="177"/>
      <c r="Q162" s="177">
        <v>4.2356999999999996</v>
      </c>
      <c r="R162" s="177">
        <v>9.7349999999999994</v>
      </c>
      <c r="T162" s="106"/>
      <c r="U162" s="107"/>
      <c r="V162" s="107"/>
      <c r="W162" s="107"/>
      <c r="X162" s="107"/>
      <c r="Y162" s="107"/>
      <c r="Z162" s="107"/>
      <c r="AA162" s="107"/>
      <c r="AB162" s="107"/>
      <c r="AC162" s="107"/>
      <c r="AD162" s="107"/>
      <c r="AE162" s="107"/>
      <c r="AF162" s="107"/>
      <c r="AG162" s="107"/>
      <c r="AH162" s="107"/>
    </row>
    <row r="163" spans="1:34" x14ac:dyDescent="0.3">
      <c r="A163" s="173" t="s">
        <v>532</v>
      </c>
      <c r="B163" s="173" t="s">
        <v>540</v>
      </c>
      <c r="C163" s="173">
        <v>147787</v>
      </c>
      <c r="D163" s="176">
        <v>44942</v>
      </c>
      <c r="E163" s="177">
        <v>10.642899999999999</v>
      </c>
      <c r="F163" s="177">
        <v>-0.12479999999999999</v>
      </c>
      <c r="G163" s="177">
        <v>-0.12479999999999999</v>
      </c>
      <c r="H163" s="177">
        <v>-0.34079999999999999</v>
      </c>
      <c r="I163" s="177">
        <v>-0.48899999999999999</v>
      </c>
      <c r="J163" s="177">
        <v>-0.4909</v>
      </c>
      <c r="K163" s="177">
        <v>3.2279</v>
      </c>
      <c r="L163" s="177">
        <v>5.0766999999999998</v>
      </c>
      <c r="M163" s="177">
        <v>1.0452999999999999</v>
      </c>
      <c r="N163" s="177">
        <v>-4.1448</v>
      </c>
      <c r="O163" s="177">
        <v>1.3033999999999999</v>
      </c>
      <c r="P163" s="177"/>
      <c r="Q163" s="177">
        <v>2.0661999999999998</v>
      </c>
      <c r="R163" s="177">
        <v>7.4505999999999997</v>
      </c>
      <c r="T163" s="106"/>
      <c r="U163" s="107"/>
      <c r="V163" s="107"/>
      <c r="W163" s="107"/>
      <c r="X163" s="107"/>
      <c r="Y163" s="107"/>
      <c r="Z163" s="107"/>
      <c r="AA163" s="107"/>
      <c r="AB163" s="107"/>
      <c r="AC163" s="107"/>
      <c r="AD163" s="107"/>
      <c r="AE163" s="107"/>
      <c r="AF163" s="107"/>
      <c r="AG163" s="107"/>
      <c r="AH163" s="107"/>
    </row>
    <row r="164" spans="1:34" x14ac:dyDescent="0.3">
      <c r="A164" s="173" t="s">
        <v>532</v>
      </c>
      <c r="B164" s="173" t="s">
        <v>541</v>
      </c>
      <c r="C164" s="173">
        <v>144335</v>
      </c>
      <c r="D164" s="176">
        <v>44942</v>
      </c>
      <c r="E164" s="177">
        <v>15.803000000000001</v>
      </c>
      <c r="F164" s="177">
        <v>-0.1201</v>
      </c>
      <c r="G164" s="177">
        <v>-0.1201</v>
      </c>
      <c r="H164" s="177">
        <v>-0.25879999999999997</v>
      </c>
      <c r="I164" s="177">
        <v>-0.12640000000000001</v>
      </c>
      <c r="J164" s="177">
        <v>-0.1832</v>
      </c>
      <c r="K164" s="177">
        <v>3.1124000000000001</v>
      </c>
      <c r="L164" s="177">
        <v>7.3354999999999997</v>
      </c>
      <c r="M164" s="177">
        <v>5.2481</v>
      </c>
      <c r="N164" s="177">
        <v>3.6398000000000001</v>
      </c>
      <c r="O164" s="177">
        <v>11.0664</v>
      </c>
      <c r="P164" s="177"/>
      <c r="Q164" s="177">
        <v>10.8116</v>
      </c>
      <c r="R164" s="177">
        <v>8.9832999999999998</v>
      </c>
      <c r="T164" s="106"/>
      <c r="U164" s="107"/>
      <c r="V164" s="107"/>
      <c r="W164" s="107"/>
      <c r="X164" s="107"/>
      <c r="Y164" s="107"/>
      <c r="Z164" s="107"/>
      <c r="AA164" s="107"/>
      <c r="AB164" s="107"/>
      <c r="AC164" s="107"/>
      <c r="AD164" s="107"/>
      <c r="AE164" s="107"/>
      <c r="AF164" s="107"/>
      <c r="AG164" s="107"/>
      <c r="AH164" s="107"/>
    </row>
    <row r="165" spans="1:34" x14ac:dyDescent="0.3">
      <c r="A165" s="173" t="s">
        <v>532</v>
      </c>
      <c r="B165" s="173" t="s">
        <v>542</v>
      </c>
      <c r="C165" s="173">
        <v>144333</v>
      </c>
      <c r="D165" s="176">
        <v>44942</v>
      </c>
      <c r="E165" s="177">
        <v>14.989000000000001</v>
      </c>
      <c r="F165" s="177">
        <v>-0.1333</v>
      </c>
      <c r="G165" s="177">
        <v>-0.1333</v>
      </c>
      <c r="H165" s="177">
        <v>-0.27939999999999998</v>
      </c>
      <c r="I165" s="177">
        <v>-0.17319999999999999</v>
      </c>
      <c r="J165" s="177">
        <v>-0.28610000000000002</v>
      </c>
      <c r="K165" s="177">
        <v>2.7841</v>
      </c>
      <c r="L165" s="177">
        <v>6.6757</v>
      </c>
      <c r="M165" s="177">
        <v>4.2641</v>
      </c>
      <c r="N165" s="177">
        <v>2.3489</v>
      </c>
      <c r="O165" s="177">
        <v>9.6845999999999997</v>
      </c>
      <c r="P165" s="177"/>
      <c r="Q165" s="177">
        <v>9.5046999999999997</v>
      </c>
      <c r="R165" s="177">
        <v>7.6032000000000002</v>
      </c>
      <c r="T165" s="106"/>
      <c r="U165" s="107"/>
      <c r="V165" s="107"/>
      <c r="W165" s="107"/>
      <c r="X165" s="107"/>
      <c r="Y165" s="107"/>
      <c r="Z165" s="107"/>
      <c r="AA165" s="107"/>
      <c r="AB165" s="107"/>
      <c r="AC165" s="107"/>
      <c r="AD165" s="107"/>
      <c r="AE165" s="107"/>
      <c r="AF165" s="107"/>
      <c r="AG165" s="107"/>
      <c r="AH165" s="107"/>
    </row>
    <row r="166" spans="1:34" x14ac:dyDescent="0.3">
      <c r="A166" s="173" t="s">
        <v>532</v>
      </c>
      <c r="B166" s="173" t="s">
        <v>543</v>
      </c>
      <c r="C166" s="173">
        <v>102846</v>
      </c>
      <c r="D166" s="176">
        <v>44942</v>
      </c>
      <c r="E166" s="177">
        <v>127.0835</v>
      </c>
      <c r="F166" s="177">
        <v>-0.25090000000000001</v>
      </c>
      <c r="G166" s="177">
        <v>-0.25090000000000001</v>
      </c>
      <c r="H166" s="177">
        <v>-0.41520000000000001</v>
      </c>
      <c r="I166" s="177">
        <v>-0.48459999999999998</v>
      </c>
      <c r="J166" s="177">
        <v>-1.0108999999999999</v>
      </c>
      <c r="K166" s="177">
        <v>2.1404999999999998</v>
      </c>
      <c r="L166" s="177">
        <v>6.7647000000000004</v>
      </c>
      <c r="M166" s="177">
        <v>4.4778000000000002</v>
      </c>
      <c r="N166" s="177">
        <v>2.6612</v>
      </c>
      <c r="O166" s="177">
        <v>9.9967000000000006</v>
      </c>
      <c r="P166" s="177">
        <v>7.4368999999999996</v>
      </c>
      <c r="Q166" s="177">
        <v>15.007999999999999</v>
      </c>
      <c r="R166" s="177">
        <v>9.1585000000000001</v>
      </c>
      <c r="T166" s="106"/>
      <c r="U166" s="107"/>
      <c r="V166" s="107"/>
      <c r="W166" s="107"/>
      <c r="X166" s="107"/>
      <c r="Y166" s="107"/>
      <c r="Z166" s="107"/>
      <c r="AA166" s="107"/>
      <c r="AB166" s="107"/>
      <c r="AC166" s="107"/>
      <c r="AD166" s="107"/>
      <c r="AE166" s="107"/>
      <c r="AF166" s="107"/>
      <c r="AG166" s="107"/>
      <c r="AH166" s="107"/>
    </row>
    <row r="167" spans="1:34" x14ac:dyDescent="0.3">
      <c r="A167" s="173" t="s">
        <v>532</v>
      </c>
      <c r="B167" s="173" t="s">
        <v>544</v>
      </c>
      <c r="C167" s="173">
        <v>118736</v>
      </c>
      <c r="D167" s="176">
        <v>44942</v>
      </c>
      <c r="E167" s="177">
        <v>139.69730000000001</v>
      </c>
      <c r="F167" s="177">
        <v>-0.24060000000000001</v>
      </c>
      <c r="G167" s="177">
        <v>-0.24060000000000001</v>
      </c>
      <c r="H167" s="177">
        <v>-0.3911</v>
      </c>
      <c r="I167" s="177">
        <v>-0.43590000000000001</v>
      </c>
      <c r="J167" s="177">
        <v>-0.9012</v>
      </c>
      <c r="K167" s="177">
        <v>2.4929999999999999</v>
      </c>
      <c r="L167" s="177">
        <v>7.5026000000000002</v>
      </c>
      <c r="M167" s="177">
        <v>5.5187999999999997</v>
      </c>
      <c r="N167" s="177">
        <v>4.0911</v>
      </c>
      <c r="O167" s="177">
        <v>11.553900000000001</v>
      </c>
      <c r="P167" s="177">
        <v>8.8522999999999996</v>
      </c>
      <c r="Q167" s="177">
        <v>11.934900000000001</v>
      </c>
      <c r="R167" s="177">
        <v>10.7096</v>
      </c>
      <c r="T167" s="106"/>
      <c r="U167" s="107"/>
      <c r="V167" s="107"/>
      <c r="W167" s="107"/>
      <c r="X167" s="107"/>
      <c r="Y167" s="107"/>
      <c r="Z167" s="107"/>
      <c r="AA167" s="107"/>
      <c r="AB167" s="107"/>
      <c r="AC167" s="107"/>
      <c r="AD167" s="107"/>
      <c r="AE167" s="107"/>
      <c r="AF167" s="107"/>
      <c r="AG167" s="107"/>
      <c r="AH167" s="107"/>
    </row>
    <row r="168" spans="1:34" x14ac:dyDescent="0.3">
      <c r="A168" s="173" t="s">
        <v>532</v>
      </c>
      <c r="B168" s="173" t="s">
        <v>1850</v>
      </c>
      <c r="C168" s="173">
        <v>148026</v>
      </c>
      <c r="D168" s="176"/>
      <c r="E168" s="177"/>
      <c r="F168" s="177"/>
      <c r="G168" s="177"/>
      <c r="H168" s="177"/>
      <c r="I168" s="177"/>
      <c r="J168" s="177"/>
      <c r="K168" s="177"/>
      <c r="L168" s="177"/>
      <c r="M168" s="177"/>
      <c r="N168" s="177"/>
      <c r="O168" s="177"/>
      <c r="P168" s="177"/>
      <c r="Q168" s="177"/>
      <c r="R168" s="177"/>
      <c r="T168" s="106"/>
      <c r="U168" s="107"/>
      <c r="V168" s="107"/>
      <c r="W168" s="107"/>
      <c r="X168" s="107"/>
      <c r="Y168" s="107"/>
      <c r="Z168" s="107"/>
      <c r="AA168" s="107"/>
      <c r="AB168" s="107"/>
      <c r="AC168" s="107"/>
      <c r="AD168" s="107"/>
      <c r="AE168" s="107"/>
      <c r="AF168" s="107"/>
      <c r="AG168" s="107"/>
      <c r="AH168" s="107"/>
    </row>
    <row r="169" spans="1:34" x14ac:dyDescent="0.3">
      <c r="A169" s="173" t="s">
        <v>532</v>
      </c>
      <c r="B169" s="173" t="s">
        <v>1851</v>
      </c>
      <c r="C169" s="173">
        <v>148024</v>
      </c>
      <c r="D169" s="176"/>
      <c r="E169" s="177"/>
      <c r="F169" s="177"/>
      <c r="G169" s="177"/>
      <c r="H169" s="177"/>
      <c r="I169" s="177"/>
      <c r="J169" s="177"/>
      <c r="K169" s="177"/>
      <c r="L169" s="177"/>
      <c r="M169" s="177"/>
      <c r="N169" s="177"/>
      <c r="O169" s="177"/>
      <c r="P169" s="177"/>
      <c r="Q169" s="177"/>
      <c r="R169" s="177"/>
      <c r="T169" s="106"/>
      <c r="U169" s="107"/>
      <c r="V169" s="107"/>
      <c r="W169" s="107"/>
      <c r="X169" s="107"/>
      <c r="Y169" s="107"/>
      <c r="Z169" s="107"/>
      <c r="AA169" s="107"/>
      <c r="AB169" s="107"/>
      <c r="AC169" s="107"/>
      <c r="AD169" s="107"/>
      <c r="AE169" s="107"/>
      <c r="AF169" s="107"/>
      <c r="AG169" s="107"/>
      <c r="AH169" s="107"/>
    </row>
    <row r="170" spans="1:34" x14ac:dyDescent="0.3">
      <c r="A170" s="173" t="s">
        <v>532</v>
      </c>
      <c r="B170" s="173" t="s">
        <v>545</v>
      </c>
      <c r="C170" s="173">
        <v>146010</v>
      </c>
      <c r="D170" s="176">
        <v>44942</v>
      </c>
      <c r="E170" s="177">
        <v>16.4024</v>
      </c>
      <c r="F170" s="177">
        <v>-0.1358</v>
      </c>
      <c r="G170" s="177">
        <v>-0.1358</v>
      </c>
      <c r="H170" s="177">
        <v>-0.45939999999999998</v>
      </c>
      <c r="I170" s="177">
        <v>-0.33239999999999997</v>
      </c>
      <c r="J170" s="177">
        <v>-0.64270000000000005</v>
      </c>
      <c r="K170" s="177">
        <v>3.1838000000000002</v>
      </c>
      <c r="L170" s="177">
        <v>7.8579999999999997</v>
      </c>
      <c r="M170" s="177">
        <v>5.2725</v>
      </c>
      <c r="N170" s="177">
        <v>4.9169</v>
      </c>
      <c r="O170" s="177">
        <v>13.805099999999999</v>
      </c>
      <c r="P170" s="177"/>
      <c r="Q170" s="177">
        <v>13.2752</v>
      </c>
      <c r="R170" s="177">
        <v>11.344099999999999</v>
      </c>
      <c r="T170" s="106"/>
      <c r="U170" s="107"/>
      <c r="V170" s="107"/>
      <c r="W170" s="107"/>
      <c r="X170" s="107"/>
      <c r="Y170" s="107"/>
      <c r="Z170" s="107"/>
      <c r="AA170" s="107"/>
      <c r="AB170" s="107"/>
      <c r="AC170" s="107"/>
      <c r="AD170" s="107"/>
      <c r="AE170" s="107"/>
      <c r="AF170" s="107"/>
      <c r="AG170" s="107"/>
      <c r="AH170" s="107"/>
    </row>
    <row r="171" spans="1:34" x14ac:dyDescent="0.3">
      <c r="A171" s="173" t="s">
        <v>532</v>
      </c>
      <c r="B171" s="173" t="s">
        <v>546</v>
      </c>
      <c r="C171" s="173">
        <v>146007</v>
      </c>
      <c r="D171" s="176">
        <v>44942</v>
      </c>
      <c r="E171" s="177">
        <v>15.324400000000001</v>
      </c>
      <c r="F171" s="177">
        <v>-0.1479</v>
      </c>
      <c r="G171" s="177">
        <v>-0.1479</v>
      </c>
      <c r="H171" s="177">
        <v>-0.48830000000000001</v>
      </c>
      <c r="I171" s="177">
        <v>-0.39</v>
      </c>
      <c r="J171" s="177">
        <v>-0.7712</v>
      </c>
      <c r="K171" s="177">
        <v>2.7820999999999998</v>
      </c>
      <c r="L171" s="177">
        <v>7.0266999999999999</v>
      </c>
      <c r="M171" s="177">
        <v>4.0537000000000001</v>
      </c>
      <c r="N171" s="177">
        <v>3.2822</v>
      </c>
      <c r="O171" s="177">
        <v>11.929</v>
      </c>
      <c r="P171" s="177"/>
      <c r="Q171" s="177">
        <v>11.351900000000001</v>
      </c>
      <c r="R171" s="177">
        <v>9.5541</v>
      </c>
      <c r="T171" s="106"/>
      <c r="U171" s="107"/>
      <c r="V171" s="107"/>
      <c r="W171" s="107"/>
      <c r="X171" s="107"/>
      <c r="Y171" s="107"/>
      <c r="Z171" s="107"/>
      <c r="AA171" s="107"/>
      <c r="AB171" s="107"/>
      <c r="AC171" s="107"/>
      <c r="AD171" s="107"/>
      <c r="AE171" s="107"/>
      <c r="AF171" s="107"/>
      <c r="AG171" s="107"/>
      <c r="AH171" s="107"/>
    </row>
    <row r="172" spans="1:34" x14ac:dyDescent="0.3">
      <c r="A172" s="173" t="s">
        <v>532</v>
      </c>
      <c r="B172" s="173" t="s">
        <v>547</v>
      </c>
      <c r="C172" s="173">
        <v>142038</v>
      </c>
      <c r="D172" s="176">
        <v>44942</v>
      </c>
      <c r="E172" s="177">
        <v>16.07</v>
      </c>
      <c r="F172" s="177">
        <v>-0.12429999999999999</v>
      </c>
      <c r="G172" s="177">
        <v>-0.12429999999999999</v>
      </c>
      <c r="H172" s="177">
        <v>-0.24829999999999999</v>
      </c>
      <c r="I172" s="177">
        <v>-0.372</v>
      </c>
      <c r="J172" s="177">
        <v>-0.24829999999999999</v>
      </c>
      <c r="K172" s="177">
        <v>2.3567</v>
      </c>
      <c r="L172" s="177">
        <v>6.5650000000000004</v>
      </c>
      <c r="M172" s="177">
        <v>4.1478000000000002</v>
      </c>
      <c r="N172" s="177">
        <v>2.5526</v>
      </c>
      <c r="O172" s="177">
        <v>11.755599999999999</v>
      </c>
      <c r="P172" s="177">
        <v>9.9243000000000006</v>
      </c>
      <c r="Q172" s="177">
        <v>9.8445999999999998</v>
      </c>
      <c r="R172" s="177">
        <v>6.3719000000000001</v>
      </c>
      <c r="T172" s="106"/>
      <c r="U172" s="107"/>
      <c r="V172" s="107"/>
      <c r="W172" s="107"/>
      <c r="X172" s="107"/>
      <c r="Y172" s="107"/>
      <c r="Z172" s="107"/>
      <c r="AA172" s="107"/>
      <c r="AB172" s="107"/>
      <c r="AC172" s="107"/>
      <c r="AD172" s="107"/>
      <c r="AE172" s="107"/>
      <c r="AF172" s="107"/>
      <c r="AG172" s="107"/>
      <c r="AH172" s="107"/>
    </row>
    <row r="173" spans="1:34" x14ac:dyDescent="0.3">
      <c r="A173" s="173" t="s">
        <v>532</v>
      </c>
      <c r="B173" s="173" t="s">
        <v>548</v>
      </c>
      <c r="C173" s="173">
        <v>142035</v>
      </c>
      <c r="D173" s="176">
        <v>44942</v>
      </c>
      <c r="E173" s="177">
        <v>15.34</v>
      </c>
      <c r="F173" s="177">
        <v>-0.13020000000000001</v>
      </c>
      <c r="G173" s="177">
        <v>-0.13020000000000001</v>
      </c>
      <c r="H173" s="177">
        <v>-0.32490000000000002</v>
      </c>
      <c r="I173" s="177">
        <v>-0.45429999999999998</v>
      </c>
      <c r="J173" s="177">
        <v>-0.3896</v>
      </c>
      <c r="K173" s="177">
        <v>1.9946999999999999</v>
      </c>
      <c r="L173" s="177">
        <v>5.7930999999999999</v>
      </c>
      <c r="M173" s="177">
        <v>3.0222000000000002</v>
      </c>
      <c r="N173" s="177">
        <v>1.1206</v>
      </c>
      <c r="O173" s="177">
        <v>10.552899999999999</v>
      </c>
      <c r="P173" s="177">
        <v>8.9075000000000006</v>
      </c>
      <c r="Q173" s="177">
        <v>8.8384</v>
      </c>
      <c r="R173" s="177">
        <v>5.0073999999999996</v>
      </c>
      <c r="T173" s="106"/>
      <c r="U173" s="107"/>
      <c r="V173" s="107"/>
      <c r="W173" s="107"/>
      <c r="X173" s="107"/>
      <c r="Y173" s="107"/>
      <c r="Z173" s="107"/>
      <c r="AA173" s="107"/>
      <c r="AB173" s="107"/>
      <c r="AC173" s="107"/>
      <c r="AD173" s="107"/>
      <c r="AE173" s="107"/>
      <c r="AF173" s="107"/>
      <c r="AG173" s="107"/>
      <c r="AH173" s="107"/>
    </row>
    <row r="174" spans="1:34" x14ac:dyDescent="0.3">
      <c r="A174" s="178" t="s">
        <v>27</v>
      </c>
      <c r="B174" s="173"/>
      <c r="C174" s="173"/>
      <c r="D174" s="173"/>
      <c r="E174" s="173"/>
      <c r="F174" s="179">
        <v>-0.153395</v>
      </c>
      <c r="G174" s="179">
        <v>-0.153395</v>
      </c>
      <c r="H174" s="179">
        <v>-0.41603499999999993</v>
      </c>
      <c r="I174" s="179">
        <v>-0.45937</v>
      </c>
      <c r="J174" s="179">
        <v>-0.51881499999999992</v>
      </c>
      <c r="K174" s="179">
        <v>3.3443549999999993</v>
      </c>
      <c r="L174" s="179">
        <v>8.156270000000001</v>
      </c>
      <c r="M174" s="179">
        <v>5.3724349999999994</v>
      </c>
      <c r="N174" s="179">
        <v>4.5976049999999988</v>
      </c>
      <c r="O174" s="179">
        <v>11.189194999999998</v>
      </c>
      <c r="P174" s="179">
        <v>9.4201571428571444</v>
      </c>
      <c r="Q174" s="179">
        <v>11.307715</v>
      </c>
      <c r="R174" s="179">
        <v>10.737069999999999</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78" t="s">
        <v>407</v>
      </c>
      <c r="B175" s="173"/>
      <c r="C175" s="173"/>
      <c r="D175" s="173"/>
      <c r="E175" s="173"/>
      <c r="F175" s="179">
        <v>-0.1404</v>
      </c>
      <c r="G175" s="179">
        <v>-0.1404</v>
      </c>
      <c r="H175" s="179">
        <v>-0.37314999999999998</v>
      </c>
      <c r="I175" s="179">
        <v>-0.4451</v>
      </c>
      <c r="J175" s="179">
        <v>-0.49270000000000003</v>
      </c>
      <c r="K175" s="179">
        <v>2.8039499999999999</v>
      </c>
      <c r="L175" s="179">
        <v>6.9173999999999998</v>
      </c>
      <c r="M175" s="179">
        <v>4.7197500000000003</v>
      </c>
      <c r="N175" s="179">
        <v>3.1640999999999999</v>
      </c>
      <c r="O175" s="179">
        <v>11.280750000000001</v>
      </c>
      <c r="P175" s="179">
        <v>9.4231499999999997</v>
      </c>
      <c r="Q175" s="179">
        <v>11.333950000000002</v>
      </c>
      <c r="R175" s="179">
        <v>9.4575999999999993</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75" t="s">
        <v>549</v>
      </c>
      <c r="B177" s="175"/>
      <c r="C177" s="175"/>
      <c r="D177" s="175"/>
      <c r="E177" s="175"/>
      <c r="F177" s="175"/>
      <c r="G177" s="175"/>
      <c r="H177" s="175"/>
      <c r="I177" s="175"/>
      <c r="J177" s="175"/>
      <c r="K177" s="175"/>
      <c r="L177" s="175"/>
      <c r="M177" s="175"/>
      <c r="N177" s="175"/>
      <c r="O177" s="175"/>
      <c r="P177" s="175"/>
      <c r="Q177" s="175"/>
      <c r="R177" s="175"/>
      <c r="S177" s="105"/>
      <c r="T177" s="105"/>
      <c r="U177" s="105"/>
      <c r="V177" s="105"/>
      <c r="W177" s="105"/>
      <c r="X177" s="105"/>
      <c r="Y177" s="105"/>
      <c r="Z177" s="105"/>
      <c r="AA177" s="105"/>
      <c r="AB177" s="105"/>
      <c r="AC177" s="105"/>
      <c r="AD177" s="105"/>
      <c r="AE177" s="105"/>
      <c r="AF177" s="105"/>
      <c r="AG177" s="105"/>
      <c r="AH177" s="105"/>
    </row>
    <row r="178" spans="1:34" x14ac:dyDescent="0.3">
      <c r="A178" s="173" t="s">
        <v>550</v>
      </c>
      <c r="B178" s="173" t="s">
        <v>551</v>
      </c>
      <c r="C178" s="173">
        <v>108273</v>
      </c>
      <c r="D178" s="176">
        <v>44942</v>
      </c>
      <c r="E178" s="177">
        <v>305.36169999999998</v>
      </c>
      <c r="F178" s="177">
        <v>5.2854999999999999</v>
      </c>
      <c r="G178" s="177">
        <v>5.2854999999999999</v>
      </c>
      <c r="H178" s="177">
        <v>8.0722000000000005</v>
      </c>
      <c r="I178" s="177">
        <v>6.9066000000000001</v>
      </c>
      <c r="J178" s="177">
        <v>5.6024000000000003</v>
      </c>
      <c r="K178" s="177">
        <v>7.2873999999999999</v>
      </c>
      <c r="L178" s="177">
        <v>5.4564000000000004</v>
      </c>
      <c r="M178" s="177">
        <v>4.4063999999999997</v>
      </c>
      <c r="N178" s="177">
        <v>3.8553000000000002</v>
      </c>
      <c r="O178" s="177">
        <v>5.9794999999999998</v>
      </c>
      <c r="P178" s="177">
        <v>6.9619999999999997</v>
      </c>
      <c r="Q178" s="177">
        <v>7.8785999999999996</v>
      </c>
      <c r="R178" s="177">
        <v>3.8527</v>
      </c>
      <c r="T178" s="106"/>
      <c r="U178" s="107"/>
      <c r="V178" s="107"/>
      <c r="W178" s="107"/>
      <c r="X178" s="107"/>
      <c r="Y178" s="107"/>
      <c r="Z178" s="107"/>
      <c r="AA178" s="107"/>
      <c r="AB178" s="107"/>
      <c r="AC178" s="107"/>
      <c r="AD178" s="107"/>
      <c r="AE178" s="107"/>
      <c r="AF178" s="107"/>
      <c r="AG178" s="107"/>
      <c r="AH178" s="107"/>
    </row>
    <row r="179" spans="1:34" x14ac:dyDescent="0.3">
      <c r="A179" s="173" t="s">
        <v>550</v>
      </c>
      <c r="B179" s="173" t="s">
        <v>552</v>
      </c>
      <c r="C179" s="173">
        <v>119550</v>
      </c>
      <c r="D179" s="176">
        <v>44942</v>
      </c>
      <c r="E179" s="177">
        <v>314.2783</v>
      </c>
      <c r="F179" s="177">
        <v>5.6353999999999997</v>
      </c>
      <c r="G179" s="177">
        <v>5.6353999999999997</v>
      </c>
      <c r="H179" s="177">
        <v>8.4221000000000004</v>
      </c>
      <c r="I179" s="177">
        <v>7.2572999999999999</v>
      </c>
      <c r="J179" s="177">
        <v>5.9542000000000002</v>
      </c>
      <c r="K179" s="177">
        <v>7.6440999999999999</v>
      </c>
      <c r="L179" s="177">
        <v>5.8167</v>
      </c>
      <c r="M179" s="177">
        <v>4.7672999999999996</v>
      </c>
      <c r="N179" s="177">
        <v>4.2160000000000002</v>
      </c>
      <c r="O179" s="177">
        <v>6.3392999999999997</v>
      </c>
      <c r="P179" s="177">
        <v>7.3075999999999999</v>
      </c>
      <c r="Q179" s="177">
        <v>8.5794999999999995</v>
      </c>
      <c r="R179" s="177">
        <v>4.2084000000000001</v>
      </c>
      <c r="T179" s="106"/>
      <c r="U179" s="107"/>
      <c r="V179" s="107"/>
      <c r="W179" s="107"/>
      <c r="X179" s="107"/>
      <c r="Y179" s="107"/>
      <c r="Z179" s="107"/>
      <c r="AA179" s="107"/>
      <c r="AB179" s="107"/>
      <c r="AC179" s="107"/>
      <c r="AD179" s="107"/>
      <c r="AE179" s="107"/>
      <c r="AF179" s="107"/>
      <c r="AG179" s="107"/>
      <c r="AH179" s="107"/>
    </row>
    <row r="180" spans="1:34" x14ac:dyDescent="0.3">
      <c r="A180" s="173" t="s">
        <v>550</v>
      </c>
      <c r="B180" s="173" t="s">
        <v>553</v>
      </c>
      <c r="C180" s="173">
        <v>120438</v>
      </c>
      <c r="D180" s="176">
        <v>44942</v>
      </c>
      <c r="E180" s="177">
        <v>2260.7062000000001</v>
      </c>
      <c r="F180" s="177">
        <v>5.6825999999999999</v>
      </c>
      <c r="G180" s="177">
        <v>5.6825999999999999</v>
      </c>
      <c r="H180" s="177">
        <v>8.6241000000000003</v>
      </c>
      <c r="I180" s="177">
        <v>8.0982000000000003</v>
      </c>
      <c r="J180" s="177">
        <v>5.3647999999999998</v>
      </c>
      <c r="K180" s="177">
        <v>8.0014000000000003</v>
      </c>
      <c r="L180" s="177">
        <v>5.1607000000000003</v>
      </c>
      <c r="M180" s="177">
        <v>4.4920999999999998</v>
      </c>
      <c r="N180" s="177">
        <v>4.2054</v>
      </c>
      <c r="O180" s="177">
        <v>5.8377999999999997</v>
      </c>
      <c r="P180" s="177">
        <v>7.2469999999999999</v>
      </c>
      <c r="Q180" s="177">
        <v>7.9034000000000004</v>
      </c>
      <c r="R180" s="177">
        <v>4.1590999999999996</v>
      </c>
      <c r="T180" s="106"/>
      <c r="U180" s="107"/>
      <c r="V180" s="107"/>
      <c r="W180" s="107"/>
      <c r="X180" s="107"/>
      <c r="Y180" s="107"/>
      <c r="Z180" s="107"/>
      <c r="AA180" s="107"/>
      <c r="AB180" s="107"/>
      <c r="AC180" s="107"/>
      <c r="AD180" s="107"/>
      <c r="AE180" s="107"/>
      <c r="AF180" s="107"/>
      <c r="AG180" s="107"/>
      <c r="AH180" s="107"/>
    </row>
    <row r="181" spans="1:34" x14ac:dyDescent="0.3">
      <c r="A181" s="173" t="s">
        <v>550</v>
      </c>
      <c r="B181" s="173" t="s">
        <v>554</v>
      </c>
      <c r="C181" s="173">
        <v>117446</v>
      </c>
      <c r="D181" s="176">
        <v>44942</v>
      </c>
      <c r="E181" s="177">
        <v>2207.6936999999998</v>
      </c>
      <c r="F181" s="177">
        <v>5.3921999999999999</v>
      </c>
      <c r="G181" s="177">
        <v>5.3921999999999999</v>
      </c>
      <c r="H181" s="177">
        <v>8.3331999999999997</v>
      </c>
      <c r="I181" s="177">
        <v>7.8070000000000004</v>
      </c>
      <c r="J181" s="177">
        <v>5.0731999999999999</v>
      </c>
      <c r="K181" s="177">
        <v>7.7051999999999996</v>
      </c>
      <c r="L181" s="177">
        <v>4.8631000000000002</v>
      </c>
      <c r="M181" s="177">
        <v>4.1923000000000004</v>
      </c>
      <c r="N181" s="177">
        <v>3.9034</v>
      </c>
      <c r="O181" s="177">
        <v>5.5225</v>
      </c>
      <c r="P181" s="177">
        <v>6.9333999999999998</v>
      </c>
      <c r="Q181" s="177">
        <v>7.7469999999999999</v>
      </c>
      <c r="R181" s="177">
        <v>3.8529</v>
      </c>
      <c r="T181" s="106"/>
      <c r="U181" s="107"/>
      <c r="V181" s="107"/>
      <c r="W181" s="107"/>
      <c r="X181" s="107"/>
      <c r="Y181" s="107"/>
      <c r="Z181" s="107"/>
      <c r="AA181" s="107"/>
      <c r="AB181" s="107"/>
      <c r="AC181" s="107"/>
      <c r="AD181" s="107"/>
      <c r="AE181" s="107"/>
      <c r="AF181" s="107"/>
      <c r="AG181" s="107"/>
      <c r="AH181" s="107"/>
    </row>
    <row r="182" spans="1:34" x14ac:dyDescent="0.3">
      <c r="A182" s="173" t="s">
        <v>550</v>
      </c>
      <c r="B182" s="173" t="s">
        <v>1906</v>
      </c>
      <c r="C182" s="173">
        <v>148628</v>
      </c>
      <c r="D182" s="176">
        <v>44942</v>
      </c>
      <c r="E182" s="177">
        <v>10.664300000000001</v>
      </c>
      <c r="F182" s="177">
        <v>5.7070999999999996</v>
      </c>
      <c r="G182" s="177">
        <v>5.7070999999999996</v>
      </c>
      <c r="H182" s="177">
        <v>6.7072000000000003</v>
      </c>
      <c r="I182" s="177">
        <v>7.5762</v>
      </c>
      <c r="J182" s="177">
        <v>5.3792</v>
      </c>
      <c r="K182" s="177">
        <v>6.9530000000000003</v>
      </c>
      <c r="L182" s="177">
        <v>5.2107000000000001</v>
      </c>
      <c r="M182" s="177">
        <v>3.2642000000000002</v>
      </c>
      <c r="N182" s="177">
        <v>2.6581000000000001</v>
      </c>
      <c r="O182" s="177"/>
      <c r="P182" s="177"/>
      <c r="Q182" s="177">
        <v>3.1371000000000002</v>
      </c>
      <c r="R182" s="177">
        <v>3.3064</v>
      </c>
      <c r="T182" s="106"/>
      <c r="U182" s="107"/>
      <c r="V182" s="107"/>
      <c r="W182" s="107"/>
      <c r="X182" s="107"/>
      <c r="Y182" s="107"/>
      <c r="Z182" s="107"/>
      <c r="AA182" s="107"/>
      <c r="AB182" s="107"/>
      <c r="AC182" s="107"/>
      <c r="AD182" s="107"/>
      <c r="AE182" s="107"/>
      <c r="AF182" s="107"/>
      <c r="AG182" s="107"/>
      <c r="AH182" s="107"/>
    </row>
    <row r="183" spans="1:34" x14ac:dyDescent="0.3">
      <c r="A183" s="173" t="s">
        <v>550</v>
      </c>
      <c r="B183" s="173" t="s">
        <v>1907</v>
      </c>
      <c r="C183" s="173">
        <v>148625</v>
      </c>
      <c r="D183" s="176">
        <v>44942</v>
      </c>
      <c r="E183" s="177">
        <v>10.572699999999999</v>
      </c>
      <c r="F183" s="177">
        <v>5.2957999999999998</v>
      </c>
      <c r="G183" s="177">
        <v>5.2957999999999998</v>
      </c>
      <c r="H183" s="177">
        <v>6.2709999999999999</v>
      </c>
      <c r="I183" s="177">
        <v>7.1707999999999998</v>
      </c>
      <c r="J183" s="177">
        <v>4.9766000000000004</v>
      </c>
      <c r="K183" s="177">
        <v>6.5391000000000004</v>
      </c>
      <c r="L183" s="177">
        <v>4.7958999999999996</v>
      </c>
      <c r="M183" s="177">
        <v>2.8483999999999998</v>
      </c>
      <c r="N183" s="177">
        <v>2.2412000000000001</v>
      </c>
      <c r="O183" s="177"/>
      <c r="P183" s="177"/>
      <c r="Q183" s="177">
        <v>2.7107000000000001</v>
      </c>
      <c r="R183" s="177">
        <v>2.8814000000000002</v>
      </c>
      <c r="T183" s="106"/>
      <c r="U183" s="107"/>
      <c r="V183" s="107"/>
      <c r="W183" s="107"/>
      <c r="X183" s="107"/>
      <c r="Y183" s="107"/>
      <c r="Z183" s="107"/>
      <c r="AA183" s="107"/>
      <c r="AB183" s="107"/>
      <c r="AC183" s="107"/>
      <c r="AD183" s="107"/>
      <c r="AE183" s="107"/>
      <c r="AF183" s="107"/>
      <c r="AG183" s="107"/>
      <c r="AH183" s="107"/>
    </row>
    <row r="184" spans="1:34" x14ac:dyDescent="0.3">
      <c r="A184" s="173" t="s">
        <v>550</v>
      </c>
      <c r="B184" s="173" t="s">
        <v>555</v>
      </c>
      <c r="C184" s="173">
        <v>124175</v>
      </c>
      <c r="D184" s="176">
        <v>44942</v>
      </c>
      <c r="E184" s="177">
        <v>20.546800000000001</v>
      </c>
      <c r="F184" s="177">
        <v>4.5612000000000004</v>
      </c>
      <c r="G184" s="177">
        <v>4.5612000000000004</v>
      </c>
      <c r="H184" s="177">
        <v>8.5917999999999992</v>
      </c>
      <c r="I184" s="177">
        <v>6.9847999999999999</v>
      </c>
      <c r="J184" s="177">
        <v>5.3072999999999997</v>
      </c>
      <c r="K184" s="177">
        <v>7.1558000000000002</v>
      </c>
      <c r="L184" s="177">
        <v>5.3282999999999996</v>
      </c>
      <c r="M184" s="177">
        <v>4.2674000000000003</v>
      </c>
      <c r="N184" s="177">
        <v>3.6257000000000001</v>
      </c>
      <c r="O184" s="177">
        <v>5.9123999999999999</v>
      </c>
      <c r="P184" s="177">
        <v>6.9692999999999996</v>
      </c>
      <c r="Q184" s="177">
        <v>8.0104000000000006</v>
      </c>
      <c r="R184" s="177">
        <v>3.7448999999999999</v>
      </c>
      <c r="T184" s="106"/>
      <c r="U184" s="107"/>
      <c r="V184" s="107"/>
      <c r="W184" s="107"/>
      <c r="X184" s="107"/>
      <c r="Y184" s="107"/>
      <c r="Z184" s="107"/>
      <c r="AA184" s="107"/>
      <c r="AB184" s="107"/>
      <c r="AC184" s="107"/>
      <c r="AD184" s="107"/>
      <c r="AE184" s="107"/>
      <c r="AF184" s="107"/>
      <c r="AG184" s="107"/>
      <c r="AH184" s="107"/>
    </row>
    <row r="185" spans="1:34" x14ac:dyDescent="0.3">
      <c r="A185" s="173" t="s">
        <v>550</v>
      </c>
      <c r="B185" s="173" t="s">
        <v>556</v>
      </c>
      <c r="C185" s="173">
        <v>124172</v>
      </c>
      <c r="D185" s="176">
        <v>44942</v>
      </c>
      <c r="E185" s="177">
        <v>19.972799999999999</v>
      </c>
      <c r="F185" s="177">
        <v>4.2656000000000001</v>
      </c>
      <c r="G185" s="177">
        <v>4.2656000000000001</v>
      </c>
      <c r="H185" s="177">
        <v>8.3152000000000008</v>
      </c>
      <c r="I185" s="177">
        <v>6.7267999999999999</v>
      </c>
      <c r="J185" s="177">
        <v>5.0500999999999996</v>
      </c>
      <c r="K185" s="177">
        <v>6.8997000000000002</v>
      </c>
      <c r="L185" s="177">
        <v>5.0701000000000001</v>
      </c>
      <c r="M185" s="177">
        <v>4.0091000000000001</v>
      </c>
      <c r="N185" s="177">
        <v>3.3637000000000001</v>
      </c>
      <c r="O185" s="177">
        <v>5.6418999999999997</v>
      </c>
      <c r="P185" s="177">
        <v>6.6734</v>
      </c>
      <c r="Q185" s="177">
        <v>7.6835000000000004</v>
      </c>
      <c r="R185" s="177">
        <v>3.4805000000000001</v>
      </c>
      <c r="T185" s="106"/>
      <c r="U185" s="107"/>
      <c r="V185" s="107"/>
      <c r="W185" s="107"/>
      <c r="X185" s="107"/>
      <c r="Y185" s="107"/>
      <c r="Z185" s="107"/>
      <c r="AA185" s="107"/>
      <c r="AB185" s="107"/>
      <c r="AC185" s="107"/>
      <c r="AD185" s="107"/>
      <c r="AE185" s="107"/>
      <c r="AF185" s="107"/>
      <c r="AG185" s="107"/>
      <c r="AH185" s="107"/>
    </row>
    <row r="186" spans="1:34" x14ac:dyDescent="0.3">
      <c r="A186" s="173" t="s">
        <v>550</v>
      </c>
      <c r="B186" s="173" t="s">
        <v>557</v>
      </c>
      <c r="C186" s="173">
        <v>140286</v>
      </c>
      <c r="D186" s="176">
        <v>44942</v>
      </c>
      <c r="E186" s="177">
        <v>21.088899999999999</v>
      </c>
      <c r="F186" s="177">
        <v>0.23080000000000001</v>
      </c>
      <c r="G186" s="177">
        <v>0.23080000000000001</v>
      </c>
      <c r="H186" s="177">
        <v>10.5543</v>
      </c>
      <c r="I186" s="177">
        <v>8.6453000000000007</v>
      </c>
      <c r="J186" s="177">
        <v>4.9168000000000003</v>
      </c>
      <c r="K186" s="177">
        <v>10.889699999999999</v>
      </c>
      <c r="L186" s="177">
        <v>7.1406999999999998</v>
      </c>
      <c r="M186" s="177">
        <v>5.3609</v>
      </c>
      <c r="N186" s="177">
        <v>3.6055999999999999</v>
      </c>
      <c r="O186" s="177">
        <v>6.9512999999999998</v>
      </c>
      <c r="P186" s="177">
        <v>8.0142000000000007</v>
      </c>
      <c r="Q186" s="177">
        <v>8.3093000000000004</v>
      </c>
      <c r="R186" s="177">
        <v>4.1116999999999999</v>
      </c>
      <c r="T186" s="106"/>
      <c r="U186" s="107"/>
      <c r="V186" s="107"/>
      <c r="W186" s="107"/>
      <c r="X186" s="107"/>
      <c r="Y186" s="107"/>
      <c r="Z186" s="107"/>
      <c r="AA186" s="107"/>
      <c r="AB186" s="107"/>
      <c r="AC186" s="107"/>
      <c r="AD186" s="107"/>
      <c r="AE186" s="107"/>
      <c r="AF186" s="107"/>
      <c r="AG186" s="107"/>
      <c r="AH186" s="107"/>
    </row>
    <row r="187" spans="1:34" x14ac:dyDescent="0.3">
      <c r="A187" s="173" t="s">
        <v>550</v>
      </c>
      <c r="B187" s="173" t="s">
        <v>558</v>
      </c>
      <c r="C187" s="173">
        <v>140283</v>
      </c>
      <c r="D187" s="176">
        <v>44942</v>
      </c>
      <c r="E187" s="177">
        <v>20.5092</v>
      </c>
      <c r="F187" s="177">
        <v>-0.1186</v>
      </c>
      <c r="G187" s="177">
        <v>-0.1186</v>
      </c>
      <c r="H187" s="177">
        <v>10.215</v>
      </c>
      <c r="I187" s="177">
        <v>8.3147000000000002</v>
      </c>
      <c r="J187" s="177">
        <v>4.5818000000000003</v>
      </c>
      <c r="K187" s="177">
        <v>10.542199999999999</v>
      </c>
      <c r="L187" s="177">
        <v>6.7843999999999998</v>
      </c>
      <c r="M187" s="177">
        <v>5.0118</v>
      </c>
      <c r="N187" s="177">
        <v>3.2656000000000001</v>
      </c>
      <c r="O187" s="177">
        <v>6.5975000000000001</v>
      </c>
      <c r="P187" s="177">
        <v>7.6897000000000002</v>
      </c>
      <c r="Q187" s="177">
        <v>7.9867999999999997</v>
      </c>
      <c r="R187" s="177">
        <v>3.7787999999999999</v>
      </c>
      <c r="T187" s="106"/>
      <c r="U187" s="107"/>
      <c r="V187" s="107"/>
      <c r="W187" s="107"/>
      <c r="X187" s="107"/>
      <c r="Y187" s="107"/>
      <c r="Z187" s="107"/>
      <c r="AA187" s="107"/>
      <c r="AB187" s="107"/>
      <c r="AC187" s="107"/>
      <c r="AD187" s="107"/>
      <c r="AE187" s="107"/>
      <c r="AF187" s="107"/>
      <c r="AG187" s="107"/>
      <c r="AH187" s="107"/>
    </row>
    <row r="188" spans="1:34" x14ac:dyDescent="0.3">
      <c r="A188" s="173" t="s">
        <v>550</v>
      </c>
      <c r="B188" s="173" t="s">
        <v>559</v>
      </c>
      <c r="C188" s="173">
        <v>129006</v>
      </c>
      <c r="D188" s="176">
        <v>44942</v>
      </c>
      <c r="E188" s="177">
        <v>18.738700000000001</v>
      </c>
      <c r="F188" s="177">
        <v>1.8183</v>
      </c>
      <c r="G188" s="177">
        <v>1.8183</v>
      </c>
      <c r="H188" s="177">
        <v>9.0593000000000004</v>
      </c>
      <c r="I188" s="177">
        <v>7.5347999999999997</v>
      </c>
      <c r="J188" s="177">
        <v>5.4286000000000003</v>
      </c>
      <c r="K188" s="177">
        <v>7.8948</v>
      </c>
      <c r="L188" s="177">
        <v>5.4843999999999999</v>
      </c>
      <c r="M188" s="177">
        <v>4.0468000000000002</v>
      </c>
      <c r="N188" s="177">
        <v>3.5373999999999999</v>
      </c>
      <c r="O188" s="177">
        <v>5.2975000000000003</v>
      </c>
      <c r="P188" s="177">
        <v>6.8312999999999997</v>
      </c>
      <c r="Q188" s="177">
        <v>7.4550000000000001</v>
      </c>
      <c r="R188" s="177">
        <v>3.6991999999999998</v>
      </c>
      <c r="T188" s="106"/>
      <c r="U188" s="107"/>
      <c r="V188" s="107"/>
      <c r="W188" s="107"/>
      <c r="X188" s="107"/>
      <c r="Y188" s="107"/>
      <c r="Z188" s="107"/>
      <c r="AA188" s="107"/>
      <c r="AB188" s="107"/>
      <c r="AC188" s="107"/>
      <c r="AD188" s="107"/>
      <c r="AE188" s="107"/>
      <c r="AF188" s="107"/>
      <c r="AG188" s="107"/>
      <c r="AH188" s="107"/>
    </row>
    <row r="189" spans="1:34" x14ac:dyDescent="0.3">
      <c r="A189" s="173" t="s">
        <v>550</v>
      </c>
      <c r="B189" s="173" t="s">
        <v>560</v>
      </c>
      <c r="C189" s="173">
        <v>129008</v>
      </c>
      <c r="D189" s="176">
        <v>44942</v>
      </c>
      <c r="E189" s="177">
        <v>19.4177</v>
      </c>
      <c r="F189" s="177">
        <v>2.1307</v>
      </c>
      <c r="G189" s="177">
        <v>2.1307</v>
      </c>
      <c r="H189" s="177">
        <v>9.4426000000000005</v>
      </c>
      <c r="I189" s="177">
        <v>7.9053000000000004</v>
      </c>
      <c r="J189" s="177">
        <v>5.8010000000000002</v>
      </c>
      <c r="K189" s="177">
        <v>8.2546999999999997</v>
      </c>
      <c r="L189" s="177">
        <v>5.8428000000000004</v>
      </c>
      <c r="M189" s="177">
        <v>4.4055</v>
      </c>
      <c r="N189" s="177">
        <v>3.895</v>
      </c>
      <c r="O189" s="177">
        <v>5.6468999999999996</v>
      </c>
      <c r="P189" s="177">
        <v>7.1989000000000001</v>
      </c>
      <c r="Q189" s="177">
        <v>7.8937999999999997</v>
      </c>
      <c r="R189" s="177">
        <v>4.0499000000000001</v>
      </c>
      <c r="T189" s="106"/>
      <c r="U189" s="107"/>
      <c r="V189" s="107"/>
      <c r="W189" s="107"/>
      <c r="X189" s="107"/>
      <c r="Y189" s="107"/>
      <c r="Z189" s="107"/>
      <c r="AA189" s="107"/>
      <c r="AB189" s="107"/>
      <c r="AC189" s="107"/>
      <c r="AD189" s="107"/>
      <c r="AE189" s="107"/>
      <c r="AF189" s="107"/>
      <c r="AG189" s="107"/>
      <c r="AH189" s="107"/>
    </row>
    <row r="190" spans="1:34" x14ac:dyDescent="0.3">
      <c r="A190" s="173" t="s">
        <v>550</v>
      </c>
      <c r="B190" s="173" t="s">
        <v>561</v>
      </c>
      <c r="C190" s="173">
        <v>128629</v>
      </c>
      <c r="D190" s="176">
        <v>44942</v>
      </c>
      <c r="E190" s="177">
        <v>19.753</v>
      </c>
      <c r="F190" s="177">
        <v>4.0666000000000002</v>
      </c>
      <c r="G190" s="177">
        <v>4.0666000000000002</v>
      </c>
      <c r="H190" s="177">
        <v>6.7135999999999996</v>
      </c>
      <c r="I190" s="177">
        <v>6.6161000000000003</v>
      </c>
      <c r="J190" s="177">
        <v>6.0452000000000004</v>
      </c>
      <c r="K190" s="177">
        <v>7.1694000000000004</v>
      </c>
      <c r="L190" s="177">
        <v>5.9451000000000001</v>
      </c>
      <c r="M190" s="177">
        <v>4.6559999999999997</v>
      </c>
      <c r="N190" s="177">
        <v>4.0221999999999998</v>
      </c>
      <c r="O190" s="177">
        <v>6.2323000000000004</v>
      </c>
      <c r="P190" s="177">
        <v>7.1938000000000004</v>
      </c>
      <c r="Q190" s="177">
        <v>8.0268999999999995</v>
      </c>
      <c r="R190" s="177">
        <v>4.1116000000000001</v>
      </c>
      <c r="T190" s="106"/>
      <c r="U190" s="107"/>
      <c r="V190" s="107"/>
      <c r="W190" s="107"/>
      <c r="X190" s="107"/>
      <c r="Y190" s="107"/>
      <c r="Z190" s="107"/>
      <c r="AA190" s="107"/>
      <c r="AB190" s="107"/>
      <c r="AC190" s="107"/>
      <c r="AD190" s="107"/>
      <c r="AE190" s="107"/>
      <c r="AF190" s="107"/>
      <c r="AG190" s="107"/>
      <c r="AH190" s="107"/>
    </row>
    <row r="191" spans="1:34" x14ac:dyDescent="0.3">
      <c r="A191" s="173" t="s">
        <v>550</v>
      </c>
      <c r="B191" s="173" t="s">
        <v>562</v>
      </c>
      <c r="C191" s="173">
        <v>128628</v>
      </c>
      <c r="D191" s="176">
        <v>44942</v>
      </c>
      <c r="E191" s="177">
        <v>19.156199999999998</v>
      </c>
      <c r="F191" s="177">
        <v>3.6213000000000002</v>
      </c>
      <c r="G191" s="177">
        <v>3.6213000000000002</v>
      </c>
      <c r="H191" s="177">
        <v>6.2953999999999999</v>
      </c>
      <c r="I191" s="177">
        <v>6.1798999999999999</v>
      </c>
      <c r="J191" s="177">
        <v>5.6136999999999997</v>
      </c>
      <c r="K191" s="177">
        <v>6.7370999999999999</v>
      </c>
      <c r="L191" s="177">
        <v>5.5095000000000001</v>
      </c>
      <c r="M191" s="177">
        <v>4.2226999999999997</v>
      </c>
      <c r="N191" s="177">
        <v>3.5834000000000001</v>
      </c>
      <c r="O191" s="177">
        <v>5.7613000000000003</v>
      </c>
      <c r="P191" s="177">
        <v>6.7161</v>
      </c>
      <c r="Q191" s="177">
        <v>7.6516999999999999</v>
      </c>
      <c r="R191" s="177">
        <v>3.6556000000000002</v>
      </c>
      <c r="T191" s="106"/>
      <c r="U191" s="107"/>
      <c r="V191" s="107"/>
      <c r="W191" s="107"/>
      <c r="X191" s="107"/>
      <c r="Y191" s="107"/>
      <c r="Z191" s="107"/>
      <c r="AA191" s="107"/>
      <c r="AB191" s="107"/>
      <c r="AC191" s="107"/>
      <c r="AD191" s="107"/>
      <c r="AE191" s="107"/>
      <c r="AF191" s="107"/>
      <c r="AG191" s="107"/>
      <c r="AH191" s="107"/>
    </row>
    <row r="192" spans="1:34" x14ac:dyDescent="0.3">
      <c r="A192" s="173" t="s">
        <v>550</v>
      </c>
      <c r="B192" s="173" t="s">
        <v>2015</v>
      </c>
      <c r="C192" s="173">
        <v>151107</v>
      </c>
      <c r="D192" s="176">
        <v>44942</v>
      </c>
      <c r="E192" s="177">
        <v>21.273599999999998</v>
      </c>
      <c r="F192" s="177">
        <v>2.8601999999999999</v>
      </c>
      <c r="G192" s="177">
        <v>2.8601999999999999</v>
      </c>
      <c r="H192" s="177">
        <v>10.241</v>
      </c>
      <c r="I192" s="177">
        <v>8.9648000000000003</v>
      </c>
      <c r="J192" s="177">
        <v>5.5160999999999998</v>
      </c>
      <c r="K192" s="177">
        <v>9.2157999999999998</v>
      </c>
      <c r="L192" s="177">
        <v>5.6788999999999996</v>
      </c>
      <c r="M192" s="177">
        <v>3.4897</v>
      </c>
      <c r="N192" s="177">
        <v>2.1</v>
      </c>
      <c r="O192" s="177">
        <v>5.3327999999999998</v>
      </c>
      <c r="P192" s="177">
        <v>6.5697000000000001</v>
      </c>
      <c r="Q192" s="177">
        <v>7.5364000000000004</v>
      </c>
      <c r="R192" s="177">
        <v>3.0089000000000001</v>
      </c>
      <c r="T192" s="106"/>
      <c r="U192" s="107"/>
      <c r="V192" s="107"/>
      <c r="W192" s="107"/>
      <c r="X192" s="107"/>
      <c r="Y192" s="107"/>
      <c r="Z192" s="107"/>
      <c r="AA192" s="107"/>
      <c r="AB192" s="107"/>
      <c r="AC192" s="107"/>
      <c r="AD192" s="107"/>
      <c r="AE192" s="107"/>
      <c r="AF192" s="107"/>
      <c r="AG192" s="107"/>
      <c r="AH192" s="107"/>
    </row>
    <row r="193" spans="1:34" x14ac:dyDescent="0.3">
      <c r="A193" s="173" t="s">
        <v>550</v>
      </c>
      <c r="B193" s="173" t="s">
        <v>2016</v>
      </c>
      <c r="C193" s="173">
        <v>151104</v>
      </c>
      <c r="D193" s="176">
        <v>44942</v>
      </c>
      <c r="E193" s="177">
        <v>20.385400000000001</v>
      </c>
      <c r="F193" s="177">
        <v>2.4474999999999998</v>
      </c>
      <c r="G193" s="177">
        <v>2.4474999999999998</v>
      </c>
      <c r="H193" s="177">
        <v>9.8407</v>
      </c>
      <c r="I193" s="177">
        <v>8.5841999999999992</v>
      </c>
      <c r="J193" s="177">
        <v>5.1338999999999997</v>
      </c>
      <c r="K193" s="177">
        <v>8.8268000000000004</v>
      </c>
      <c r="L193" s="177">
        <v>5.2878999999999996</v>
      </c>
      <c r="M193" s="177">
        <v>3.0998999999999999</v>
      </c>
      <c r="N193" s="177">
        <v>1.7125999999999999</v>
      </c>
      <c r="O193" s="177">
        <v>4.9245000000000001</v>
      </c>
      <c r="P193" s="177">
        <v>6.1435000000000004</v>
      </c>
      <c r="Q193" s="177">
        <v>4.7542999999999997</v>
      </c>
      <c r="R193" s="177">
        <v>2.6160000000000001</v>
      </c>
      <c r="T193" s="106"/>
      <c r="U193" s="107"/>
      <c r="V193" s="107"/>
      <c r="W193" s="107"/>
      <c r="X193" s="107"/>
      <c r="Y193" s="107"/>
      <c r="Z193" s="107"/>
      <c r="AA193" s="107"/>
      <c r="AB193" s="107"/>
      <c r="AC193" s="107"/>
      <c r="AD193" s="107"/>
      <c r="AE193" s="107"/>
      <c r="AF193" s="107"/>
      <c r="AG193" s="107"/>
      <c r="AH193" s="107"/>
    </row>
    <row r="194" spans="1:34" x14ac:dyDescent="0.3">
      <c r="A194" s="173" t="s">
        <v>550</v>
      </c>
      <c r="B194" s="173" t="s">
        <v>563</v>
      </c>
      <c r="C194" s="173">
        <v>112342</v>
      </c>
      <c r="D194" s="176">
        <v>44942</v>
      </c>
      <c r="E194" s="177">
        <v>27.152799999999999</v>
      </c>
      <c r="F194" s="177">
        <v>4.0789</v>
      </c>
      <c r="G194" s="177">
        <v>4.0789</v>
      </c>
      <c r="H194" s="177">
        <v>5.9020999999999999</v>
      </c>
      <c r="I194" s="177">
        <v>5.7256</v>
      </c>
      <c r="J194" s="177">
        <v>5.0998000000000001</v>
      </c>
      <c r="K194" s="177">
        <v>6.4535</v>
      </c>
      <c r="L194" s="177">
        <v>6.6464999999999996</v>
      </c>
      <c r="M194" s="177">
        <v>5.4322999999999997</v>
      </c>
      <c r="N194" s="177">
        <v>4.7556000000000003</v>
      </c>
      <c r="O194" s="177">
        <v>5.8918999999999997</v>
      </c>
      <c r="P194" s="177">
        <v>6.7352999999999996</v>
      </c>
      <c r="Q194" s="177">
        <v>7.9554</v>
      </c>
      <c r="R194" s="177">
        <v>4.3452999999999999</v>
      </c>
      <c r="T194" s="106"/>
      <c r="U194" s="107"/>
      <c r="V194" s="107"/>
      <c r="W194" s="107"/>
      <c r="X194" s="107"/>
      <c r="Y194" s="107"/>
      <c r="Z194" s="107"/>
      <c r="AA194" s="107"/>
      <c r="AB194" s="107"/>
      <c r="AC194" s="107"/>
      <c r="AD194" s="107"/>
      <c r="AE194" s="107"/>
      <c r="AF194" s="107"/>
      <c r="AG194" s="107"/>
      <c r="AH194" s="107"/>
    </row>
    <row r="195" spans="1:34" x14ac:dyDescent="0.3">
      <c r="A195" s="173" t="s">
        <v>550</v>
      </c>
      <c r="B195" s="173" t="s">
        <v>564</v>
      </c>
      <c r="C195" s="173">
        <v>120256</v>
      </c>
      <c r="D195" s="176">
        <v>44942</v>
      </c>
      <c r="E195" s="177">
        <v>28.066600000000001</v>
      </c>
      <c r="F195" s="177">
        <v>4.51</v>
      </c>
      <c r="G195" s="177">
        <v>4.51</v>
      </c>
      <c r="H195" s="177">
        <v>6.2869999999999999</v>
      </c>
      <c r="I195" s="177">
        <v>6.1173000000000002</v>
      </c>
      <c r="J195" s="177">
        <v>5.4832000000000001</v>
      </c>
      <c r="K195" s="177">
        <v>6.8723000000000001</v>
      </c>
      <c r="L195" s="177">
        <v>7.0922000000000001</v>
      </c>
      <c r="M195" s="177">
        <v>5.8878000000000004</v>
      </c>
      <c r="N195" s="177">
        <v>5.2179000000000002</v>
      </c>
      <c r="O195" s="177">
        <v>6.3677000000000001</v>
      </c>
      <c r="P195" s="177">
        <v>7.2041000000000004</v>
      </c>
      <c r="Q195" s="177">
        <v>8.2292000000000005</v>
      </c>
      <c r="R195" s="177">
        <v>4.8118999999999996</v>
      </c>
      <c r="T195" s="106"/>
      <c r="U195" s="107"/>
      <c r="V195" s="107"/>
      <c r="W195" s="107"/>
      <c r="X195" s="107"/>
      <c r="Y195" s="107"/>
      <c r="Z195" s="107"/>
      <c r="AA195" s="107"/>
      <c r="AB195" s="107"/>
      <c r="AC195" s="107"/>
      <c r="AD195" s="107"/>
      <c r="AE195" s="107"/>
      <c r="AF195" s="107"/>
      <c r="AG195" s="107"/>
      <c r="AH195" s="107"/>
    </row>
    <row r="196" spans="1:34" x14ac:dyDescent="0.3">
      <c r="A196" s="173" t="s">
        <v>550</v>
      </c>
      <c r="B196" s="173" t="s">
        <v>565</v>
      </c>
      <c r="C196" s="173">
        <v>121279</v>
      </c>
      <c r="D196" s="176">
        <v>44942</v>
      </c>
      <c r="E196" s="177">
        <v>21.045100000000001</v>
      </c>
      <c r="F196" s="177">
        <v>5.8997000000000002</v>
      </c>
      <c r="G196" s="177">
        <v>5.8997000000000002</v>
      </c>
      <c r="H196" s="177">
        <v>5.4318</v>
      </c>
      <c r="I196" s="177">
        <v>5.8231000000000002</v>
      </c>
      <c r="J196" s="177">
        <v>6.6276999999999999</v>
      </c>
      <c r="K196" s="177">
        <v>6.5822000000000003</v>
      </c>
      <c r="L196" s="177">
        <v>5.4965000000000002</v>
      </c>
      <c r="M196" s="177">
        <v>4.4073000000000002</v>
      </c>
      <c r="N196" s="177">
        <v>4.0035999999999996</v>
      </c>
      <c r="O196" s="177">
        <v>6.2220000000000004</v>
      </c>
      <c r="P196" s="177">
        <v>7.5989000000000004</v>
      </c>
      <c r="Q196" s="177">
        <v>7.8315000000000001</v>
      </c>
      <c r="R196" s="177">
        <v>4.101</v>
      </c>
      <c r="S196" t="s">
        <v>1808</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73" t="s">
        <v>550</v>
      </c>
      <c r="B197" s="173" t="s">
        <v>566</v>
      </c>
      <c r="C197" s="173">
        <v>121280</v>
      </c>
      <c r="D197" s="176">
        <v>44942</v>
      </c>
      <c r="E197" s="177">
        <v>20.6005</v>
      </c>
      <c r="F197" s="177">
        <v>5.5541999999999998</v>
      </c>
      <c r="G197" s="177">
        <v>5.5541999999999998</v>
      </c>
      <c r="H197" s="177">
        <v>5.1178999999999997</v>
      </c>
      <c r="I197" s="177">
        <v>5.5168999999999997</v>
      </c>
      <c r="J197" s="177">
        <v>6.3208000000000002</v>
      </c>
      <c r="K197" s="177">
        <v>6.2747000000000002</v>
      </c>
      <c r="L197" s="177">
        <v>5.1858000000000004</v>
      </c>
      <c r="M197" s="177">
        <v>4.0957999999999997</v>
      </c>
      <c r="N197" s="177">
        <v>3.6875</v>
      </c>
      <c r="O197" s="177">
        <v>5.8796999999999997</v>
      </c>
      <c r="P197" s="177">
        <v>7.2728999999999999</v>
      </c>
      <c r="Q197" s="177">
        <v>7.5984999999999996</v>
      </c>
      <c r="R197" s="177">
        <v>3.7776000000000001</v>
      </c>
      <c r="S197" t="s">
        <v>1808</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73" t="s">
        <v>550</v>
      </c>
      <c r="B198" s="173" t="s">
        <v>567</v>
      </c>
      <c r="C198" s="173">
        <v>147217</v>
      </c>
      <c r="D198" s="176"/>
      <c r="E198" s="177"/>
      <c r="F198" s="177"/>
      <c r="G198" s="177"/>
      <c r="H198" s="177"/>
      <c r="I198" s="177"/>
      <c r="J198" s="177"/>
      <c r="K198" s="177"/>
      <c r="L198" s="177"/>
      <c r="M198" s="177"/>
      <c r="N198" s="177"/>
      <c r="O198" s="177"/>
      <c r="P198" s="177"/>
      <c r="Q198" s="177"/>
      <c r="R198" s="177"/>
      <c r="T198" s="106"/>
      <c r="U198" s="107"/>
      <c r="V198" s="107"/>
      <c r="W198" s="107"/>
      <c r="X198" s="107"/>
      <c r="Y198" s="107"/>
      <c r="Z198" s="107"/>
      <c r="AA198" s="107"/>
      <c r="AB198" s="107"/>
      <c r="AC198" s="107"/>
      <c r="AD198" s="107"/>
      <c r="AE198" s="107"/>
      <c r="AF198" s="107"/>
      <c r="AG198" s="107"/>
      <c r="AH198" s="107"/>
    </row>
    <row r="199" spans="1:34" x14ac:dyDescent="0.3">
      <c r="A199" s="173" t="s">
        <v>550</v>
      </c>
      <c r="B199" s="173" t="s">
        <v>568</v>
      </c>
      <c r="C199" s="173">
        <v>147223</v>
      </c>
      <c r="D199" s="176"/>
      <c r="E199" s="177"/>
      <c r="F199" s="177"/>
      <c r="G199" s="177"/>
      <c r="H199" s="177"/>
      <c r="I199" s="177"/>
      <c r="J199" s="177"/>
      <c r="K199" s="177"/>
      <c r="L199" s="177"/>
      <c r="M199" s="177"/>
      <c r="N199" s="177"/>
      <c r="O199" s="177"/>
      <c r="P199" s="177"/>
      <c r="Q199" s="177"/>
      <c r="R199" s="177"/>
      <c r="T199" s="106"/>
      <c r="U199" s="107"/>
      <c r="V199" s="107"/>
      <c r="W199" s="107"/>
      <c r="X199" s="107"/>
      <c r="Y199" s="107"/>
      <c r="Z199" s="107"/>
      <c r="AA199" s="107"/>
      <c r="AB199" s="107"/>
      <c r="AC199" s="107"/>
      <c r="AD199" s="107"/>
      <c r="AE199" s="107"/>
      <c r="AF199" s="107"/>
      <c r="AG199" s="107"/>
      <c r="AH199" s="107"/>
    </row>
    <row r="200" spans="1:34" x14ac:dyDescent="0.3">
      <c r="A200" s="173" t="s">
        <v>550</v>
      </c>
      <c r="B200" s="173" t="s">
        <v>569</v>
      </c>
      <c r="C200" s="173">
        <v>118232</v>
      </c>
      <c r="D200" s="176">
        <v>44942</v>
      </c>
      <c r="E200" s="177">
        <v>1887.9992999999999</v>
      </c>
      <c r="F200" s="177">
        <v>2.0630999999999999</v>
      </c>
      <c r="G200" s="177">
        <v>2.0630999999999999</v>
      </c>
      <c r="H200" s="177">
        <v>6.3571</v>
      </c>
      <c r="I200" s="177">
        <v>6.6478999999999999</v>
      </c>
      <c r="J200" s="177">
        <v>5.1429999999999998</v>
      </c>
      <c r="K200" s="177">
        <v>7.5648</v>
      </c>
      <c r="L200" s="177">
        <v>5.2070999999999996</v>
      </c>
      <c r="M200" s="177">
        <v>3.0703</v>
      </c>
      <c r="N200" s="177">
        <v>1.4288000000000001</v>
      </c>
      <c r="O200" s="177">
        <v>4.4653</v>
      </c>
      <c r="P200" s="177">
        <v>6.0670000000000002</v>
      </c>
      <c r="Q200" s="177">
        <v>6.5246000000000004</v>
      </c>
      <c r="R200" s="177">
        <v>2.2822</v>
      </c>
      <c r="T200" s="106"/>
      <c r="U200" s="107"/>
      <c r="V200" s="107"/>
      <c r="W200" s="107"/>
      <c r="X200" s="107"/>
      <c r="Y200" s="107"/>
      <c r="Z200" s="107"/>
      <c r="AA200" s="107"/>
      <c r="AB200" s="107"/>
      <c r="AC200" s="107"/>
      <c r="AD200" s="107"/>
      <c r="AE200" s="107"/>
      <c r="AF200" s="107"/>
      <c r="AG200" s="107"/>
      <c r="AH200" s="107"/>
    </row>
    <row r="201" spans="1:34" x14ac:dyDescent="0.3">
      <c r="A201" s="173" t="s">
        <v>550</v>
      </c>
      <c r="B201" s="173" t="s">
        <v>570</v>
      </c>
      <c r="C201" s="173">
        <v>120444</v>
      </c>
      <c r="D201" s="176">
        <v>44942</v>
      </c>
      <c r="E201" s="177">
        <v>2004.5008</v>
      </c>
      <c r="F201" s="177">
        <v>2.4860000000000002</v>
      </c>
      <c r="G201" s="177">
        <v>2.4860000000000002</v>
      </c>
      <c r="H201" s="177">
        <v>6.7807000000000004</v>
      </c>
      <c r="I201" s="177">
        <v>7.0723000000000003</v>
      </c>
      <c r="J201" s="177">
        <v>5.5677000000000003</v>
      </c>
      <c r="K201" s="177">
        <v>7.9954000000000001</v>
      </c>
      <c r="L201" s="177">
        <v>5.6403999999999996</v>
      </c>
      <c r="M201" s="177">
        <v>3.5024000000000002</v>
      </c>
      <c r="N201" s="177">
        <v>1.857</v>
      </c>
      <c r="O201" s="177">
        <v>4.9236000000000004</v>
      </c>
      <c r="P201" s="177">
        <v>6.5167000000000002</v>
      </c>
      <c r="Q201" s="177">
        <v>7.1273</v>
      </c>
      <c r="R201" s="177">
        <v>2.7130000000000001</v>
      </c>
      <c r="T201" s="106"/>
      <c r="U201" s="107"/>
      <c r="V201" s="107"/>
      <c r="W201" s="107"/>
      <c r="X201" s="107"/>
      <c r="Y201" s="107"/>
      <c r="Z201" s="107"/>
      <c r="AA201" s="107"/>
      <c r="AB201" s="107"/>
      <c r="AC201" s="107"/>
      <c r="AD201" s="107"/>
      <c r="AE201" s="107"/>
      <c r="AF201" s="107"/>
      <c r="AG201" s="107"/>
      <c r="AH201" s="107"/>
    </row>
    <row r="202" spans="1:34" x14ac:dyDescent="0.3">
      <c r="A202" s="173" t="s">
        <v>550</v>
      </c>
      <c r="B202" s="173" t="s">
        <v>1666</v>
      </c>
      <c r="C202" s="173">
        <v>148534</v>
      </c>
      <c r="D202" s="176">
        <v>44942</v>
      </c>
      <c r="E202" s="177">
        <v>11.097799999999999</v>
      </c>
      <c r="F202" s="177">
        <v>5.7035</v>
      </c>
      <c r="G202" s="177">
        <v>5.7035</v>
      </c>
      <c r="H202" s="177">
        <v>6.3506999999999998</v>
      </c>
      <c r="I202" s="177">
        <v>6.7126000000000001</v>
      </c>
      <c r="J202" s="177">
        <v>6.8186999999999998</v>
      </c>
      <c r="K202" s="177">
        <v>7.1806000000000001</v>
      </c>
      <c r="L202" s="177">
        <v>6.0730000000000004</v>
      </c>
      <c r="M202" s="177">
        <v>5.3986000000000001</v>
      </c>
      <c r="N202" s="177">
        <v>4.9741</v>
      </c>
      <c r="O202" s="177"/>
      <c r="P202" s="177"/>
      <c r="Q202" s="177">
        <v>4.7694000000000001</v>
      </c>
      <c r="R202" s="177">
        <v>4.8517999999999999</v>
      </c>
      <c r="T202" s="106"/>
      <c r="U202" s="107"/>
      <c r="V202" s="107"/>
      <c r="W202" s="107"/>
      <c r="X202" s="107"/>
      <c r="Y202" s="107"/>
      <c r="Z202" s="107"/>
      <c r="AA202" s="107"/>
      <c r="AB202" s="107"/>
      <c r="AC202" s="107"/>
      <c r="AD202" s="107"/>
      <c r="AE202" s="107"/>
      <c r="AF202" s="107"/>
      <c r="AG202" s="107"/>
      <c r="AH202" s="107"/>
    </row>
    <row r="203" spans="1:34" x14ac:dyDescent="0.3">
      <c r="A203" s="173" t="s">
        <v>550</v>
      </c>
      <c r="B203" s="173" t="s">
        <v>1667</v>
      </c>
      <c r="C203" s="173">
        <v>148535</v>
      </c>
      <c r="D203" s="176">
        <v>44942</v>
      </c>
      <c r="E203" s="177">
        <v>10.962400000000001</v>
      </c>
      <c r="F203" s="177">
        <v>5.1074999999999999</v>
      </c>
      <c r="G203" s="177">
        <v>5.1074999999999999</v>
      </c>
      <c r="H203" s="177">
        <v>5.8094000000000001</v>
      </c>
      <c r="I203" s="177">
        <v>6.1981999999999999</v>
      </c>
      <c r="J203" s="177">
        <v>6.2735000000000003</v>
      </c>
      <c r="K203" s="177">
        <v>6.625</v>
      </c>
      <c r="L203" s="177">
        <v>5.5075000000000003</v>
      </c>
      <c r="M203" s="177">
        <v>4.8304</v>
      </c>
      <c r="N203" s="177">
        <v>4.4016000000000002</v>
      </c>
      <c r="O203" s="177"/>
      <c r="P203" s="177"/>
      <c r="Q203" s="177">
        <v>4.1957000000000004</v>
      </c>
      <c r="R203" s="177">
        <v>4.2786999999999997</v>
      </c>
      <c r="T203" s="106"/>
      <c r="U203" s="107"/>
      <c r="V203" s="107"/>
      <c r="W203" s="107"/>
      <c r="X203" s="107"/>
      <c r="Y203" s="107"/>
      <c r="Z203" s="107"/>
      <c r="AA203" s="107"/>
      <c r="AB203" s="107"/>
      <c r="AC203" s="107"/>
      <c r="AD203" s="107"/>
      <c r="AE203" s="107"/>
      <c r="AF203" s="107"/>
      <c r="AG203" s="107"/>
      <c r="AH203" s="107"/>
    </row>
    <row r="204" spans="1:34" x14ac:dyDescent="0.3">
      <c r="A204" s="173" t="s">
        <v>550</v>
      </c>
      <c r="B204" s="173" t="s">
        <v>571</v>
      </c>
      <c r="C204" s="173">
        <v>123690</v>
      </c>
      <c r="D204" s="176">
        <v>44942</v>
      </c>
      <c r="E204" s="177">
        <v>54.381999999999998</v>
      </c>
      <c r="F204" s="177">
        <v>4.5880999999999998</v>
      </c>
      <c r="G204" s="177">
        <v>4.5880999999999998</v>
      </c>
      <c r="H204" s="177">
        <v>4.7504999999999997</v>
      </c>
      <c r="I204" s="177">
        <v>4.3074000000000003</v>
      </c>
      <c r="J204" s="177">
        <v>4.1040999999999999</v>
      </c>
      <c r="K204" s="177">
        <v>7.3331999999999997</v>
      </c>
      <c r="L204" s="177">
        <v>6.0739999999999998</v>
      </c>
      <c r="M204" s="177">
        <v>4.5167000000000002</v>
      </c>
      <c r="N204" s="177">
        <v>3.831</v>
      </c>
      <c r="O204" s="177">
        <v>5.8968999999999996</v>
      </c>
      <c r="P204" s="177">
        <v>7.0885999999999996</v>
      </c>
      <c r="Q204" s="177">
        <v>7.2901999999999996</v>
      </c>
      <c r="R204" s="177">
        <v>3.8896999999999999</v>
      </c>
      <c r="T204" s="106"/>
      <c r="U204" s="107"/>
      <c r="V204" s="107"/>
      <c r="W204" s="107"/>
      <c r="X204" s="107"/>
      <c r="Y204" s="107"/>
      <c r="Z204" s="107"/>
      <c r="AA204" s="107"/>
      <c r="AB204" s="107"/>
      <c r="AC204" s="107"/>
      <c r="AD204" s="107"/>
      <c r="AE204" s="107"/>
      <c r="AF204" s="107"/>
      <c r="AG204" s="107"/>
      <c r="AH204" s="107"/>
    </row>
    <row r="205" spans="1:34" x14ac:dyDescent="0.3">
      <c r="A205" s="173" t="s">
        <v>550</v>
      </c>
      <c r="B205" s="173" t="s">
        <v>572</v>
      </c>
      <c r="C205" s="173">
        <v>123693</v>
      </c>
      <c r="D205" s="176">
        <v>44942</v>
      </c>
      <c r="E205" s="177">
        <v>56.102800000000002</v>
      </c>
      <c r="F205" s="177">
        <v>5.0115999999999996</v>
      </c>
      <c r="G205" s="177">
        <v>5.0115999999999996</v>
      </c>
      <c r="H205" s="177">
        <v>5.1820000000000004</v>
      </c>
      <c r="I205" s="177">
        <v>4.7393000000000001</v>
      </c>
      <c r="J205" s="177">
        <v>4.5380000000000003</v>
      </c>
      <c r="K205" s="177">
        <v>7.7735000000000003</v>
      </c>
      <c r="L205" s="177">
        <v>6.5185000000000004</v>
      </c>
      <c r="M205" s="177">
        <v>4.9577999999999998</v>
      </c>
      <c r="N205" s="177">
        <v>4.2690999999999999</v>
      </c>
      <c r="O205" s="177">
        <v>6.3235999999999999</v>
      </c>
      <c r="P205" s="177">
        <v>7.4911000000000003</v>
      </c>
      <c r="Q205" s="177">
        <v>8.2369000000000003</v>
      </c>
      <c r="R205" s="177">
        <v>4.3205999999999998</v>
      </c>
      <c r="T205" s="106"/>
      <c r="U205" s="107"/>
      <c r="V205" s="107"/>
      <c r="W205" s="107"/>
      <c r="X205" s="107"/>
      <c r="Y205" s="107"/>
      <c r="Z205" s="107"/>
      <c r="AA205" s="107"/>
      <c r="AB205" s="107"/>
      <c r="AC205" s="107"/>
      <c r="AD205" s="107"/>
      <c r="AE205" s="107"/>
      <c r="AF205" s="107"/>
      <c r="AG205" s="107"/>
      <c r="AH205" s="107"/>
    </row>
    <row r="206" spans="1:34" x14ac:dyDescent="0.3">
      <c r="A206" s="173" t="s">
        <v>550</v>
      </c>
      <c r="B206" s="173" t="s">
        <v>573</v>
      </c>
      <c r="C206" s="173">
        <v>105823</v>
      </c>
      <c r="D206" s="176">
        <v>44942</v>
      </c>
      <c r="E206" s="177">
        <v>29.052499999999998</v>
      </c>
      <c r="F206" s="177">
        <v>2.6389</v>
      </c>
      <c r="G206" s="177">
        <v>2.6389</v>
      </c>
      <c r="H206" s="177">
        <v>8.3231000000000002</v>
      </c>
      <c r="I206" s="177">
        <v>6.6666999999999996</v>
      </c>
      <c r="J206" s="177">
        <v>4.8548</v>
      </c>
      <c r="K206" s="177">
        <v>7.0045999999999999</v>
      </c>
      <c r="L206" s="177">
        <v>4.4917999999999996</v>
      </c>
      <c r="M206" s="177">
        <v>3.5703</v>
      </c>
      <c r="N206" s="177">
        <v>3.2225000000000001</v>
      </c>
      <c r="O206" s="177">
        <v>4.6746999999999996</v>
      </c>
      <c r="P206" s="177">
        <v>6.2249999999999996</v>
      </c>
      <c r="Q206" s="177">
        <v>7.0552999999999999</v>
      </c>
      <c r="R206" s="177">
        <v>3.0941000000000001</v>
      </c>
      <c r="T206" s="106"/>
      <c r="U206" s="107"/>
      <c r="V206" s="107"/>
      <c r="W206" s="107"/>
      <c r="X206" s="107"/>
      <c r="Y206" s="107"/>
      <c r="Z206" s="107"/>
      <c r="AA206" s="107"/>
      <c r="AB206" s="107"/>
      <c r="AC206" s="107"/>
      <c r="AD206" s="107"/>
      <c r="AE206" s="107"/>
      <c r="AF206" s="107"/>
      <c r="AG206" s="107"/>
      <c r="AH206" s="107"/>
    </row>
    <row r="207" spans="1:34" x14ac:dyDescent="0.3">
      <c r="A207" s="173" t="s">
        <v>550</v>
      </c>
      <c r="B207" s="173" t="s">
        <v>574</v>
      </c>
      <c r="C207" s="173">
        <v>120338</v>
      </c>
      <c r="D207" s="176">
        <v>44942</v>
      </c>
      <c r="E207" s="177">
        <v>30.943100000000001</v>
      </c>
      <c r="F207" s="177">
        <v>3.1857000000000002</v>
      </c>
      <c r="G207" s="177">
        <v>3.1857000000000002</v>
      </c>
      <c r="H207" s="177">
        <v>8.8788</v>
      </c>
      <c r="I207" s="177">
        <v>7.2153999999999998</v>
      </c>
      <c r="J207" s="177">
        <v>5.4089999999999998</v>
      </c>
      <c r="K207" s="177">
        <v>7.5659000000000001</v>
      </c>
      <c r="L207" s="177">
        <v>5.0556999999999999</v>
      </c>
      <c r="M207" s="177">
        <v>4.1369999999999996</v>
      </c>
      <c r="N207" s="177">
        <v>3.7921</v>
      </c>
      <c r="O207" s="177">
        <v>5.2496</v>
      </c>
      <c r="P207" s="177">
        <v>6.8132000000000001</v>
      </c>
      <c r="Q207" s="177">
        <v>7.3560999999999996</v>
      </c>
      <c r="R207" s="177">
        <v>3.6629999999999998</v>
      </c>
      <c r="T207" s="106"/>
      <c r="U207" s="107"/>
      <c r="V207" s="107"/>
      <c r="W207" s="107"/>
      <c r="X207" s="107"/>
      <c r="Y207" s="107"/>
      <c r="Z207" s="107"/>
      <c r="AA207" s="107"/>
      <c r="AB207" s="107"/>
      <c r="AC207" s="107"/>
      <c r="AD207" s="107"/>
      <c r="AE207" s="107"/>
      <c r="AF207" s="107"/>
      <c r="AG207" s="107"/>
      <c r="AH207" s="107"/>
    </row>
    <row r="208" spans="1:34" x14ac:dyDescent="0.3">
      <c r="A208" s="173" t="s">
        <v>550</v>
      </c>
      <c r="B208" s="173" t="s">
        <v>1668</v>
      </c>
      <c r="C208" s="173">
        <v>148419</v>
      </c>
      <c r="D208" s="176">
        <v>44942</v>
      </c>
      <c r="E208" s="177">
        <v>10.9711</v>
      </c>
      <c r="F208" s="177">
        <v>2.6621000000000001</v>
      </c>
      <c r="G208" s="177">
        <v>2.6621000000000001</v>
      </c>
      <c r="H208" s="177">
        <v>8.0444999999999993</v>
      </c>
      <c r="I208" s="177">
        <v>7.2203999999999997</v>
      </c>
      <c r="J208" s="177">
        <v>5.6181000000000001</v>
      </c>
      <c r="K208" s="177">
        <v>7.3422000000000001</v>
      </c>
      <c r="L208" s="177">
        <v>5.5618999999999996</v>
      </c>
      <c r="M208" s="177">
        <v>4.0411999999999999</v>
      </c>
      <c r="N208" s="177">
        <v>3.3363999999999998</v>
      </c>
      <c r="O208" s="177"/>
      <c r="P208" s="177"/>
      <c r="Q208" s="177">
        <v>3.8043999999999998</v>
      </c>
      <c r="R208" s="177">
        <v>3.7044000000000001</v>
      </c>
      <c r="T208" s="106"/>
      <c r="U208" s="107"/>
      <c r="V208" s="107"/>
      <c r="W208" s="107"/>
      <c r="X208" s="107"/>
      <c r="Y208" s="107"/>
      <c r="Z208" s="107"/>
      <c r="AA208" s="107"/>
      <c r="AB208" s="107"/>
      <c r="AC208" s="107"/>
      <c r="AD208" s="107"/>
      <c r="AE208" s="107"/>
      <c r="AF208" s="107"/>
      <c r="AG208" s="107"/>
      <c r="AH208" s="107"/>
    </row>
    <row r="209" spans="1:34" x14ac:dyDescent="0.3">
      <c r="A209" s="173" t="s">
        <v>550</v>
      </c>
      <c r="B209" s="173" t="s">
        <v>1669</v>
      </c>
      <c r="C209" s="173">
        <v>148416</v>
      </c>
      <c r="D209" s="176">
        <v>44942</v>
      </c>
      <c r="E209" s="177">
        <v>10.8515</v>
      </c>
      <c r="F209" s="177">
        <v>2.1305999999999998</v>
      </c>
      <c r="G209" s="177">
        <v>2.1305999999999998</v>
      </c>
      <c r="H209" s="177">
        <v>7.6032000000000002</v>
      </c>
      <c r="I209" s="177">
        <v>6.7686999999999999</v>
      </c>
      <c r="J209" s="177">
        <v>5.1764999999999999</v>
      </c>
      <c r="K209" s="177">
        <v>6.9013999999999998</v>
      </c>
      <c r="L209" s="177">
        <v>5.1223000000000001</v>
      </c>
      <c r="M209" s="177">
        <v>3.5975000000000001</v>
      </c>
      <c r="N209" s="177">
        <v>2.8801000000000001</v>
      </c>
      <c r="O209" s="177"/>
      <c r="P209" s="177"/>
      <c r="Q209" s="177">
        <v>3.347</v>
      </c>
      <c r="R209" s="177">
        <v>3.2521</v>
      </c>
      <c r="T209" s="106"/>
      <c r="U209" s="107"/>
      <c r="V209" s="107"/>
      <c r="W209" s="107"/>
      <c r="X209" s="107"/>
      <c r="Y209" s="107"/>
      <c r="Z209" s="107"/>
      <c r="AA209" s="107"/>
      <c r="AB209" s="107"/>
      <c r="AC209" s="107"/>
      <c r="AD209" s="107"/>
      <c r="AE209" s="107"/>
      <c r="AF209" s="107"/>
      <c r="AG209" s="107"/>
      <c r="AH209" s="107"/>
    </row>
    <row r="210" spans="1:34" x14ac:dyDescent="0.3">
      <c r="A210" s="173" t="s">
        <v>550</v>
      </c>
      <c r="B210" s="173" t="s">
        <v>575</v>
      </c>
      <c r="C210" s="173">
        <v>134545</v>
      </c>
      <c r="D210" s="176">
        <v>44942</v>
      </c>
      <c r="E210" s="177">
        <v>17.2821</v>
      </c>
      <c r="F210" s="177">
        <v>2.7462</v>
      </c>
      <c r="G210" s="177">
        <v>2.7462</v>
      </c>
      <c r="H210" s="177">
        <v>7.0697000000000001</v>
      </c>
      <c r="I210" s="177">
        <v>6.6547000000000001</v>
      </c>
      <c r="J210" s="177">
        <v>5.6475999999999997</v>
      </c>
      <c r="K210" s="177">
        <v>7.6849999999999996</v>
      </c>
      <c r="L210" s="177">
        <v>5.5843999999999996</v>
      </c>
      <c r="M210" s="177">
        <v>4.0061</v>
      </c>
      <c r="N210" s="177">
        <v>3.3681000000000001</v>
      </c>
      <c r="O210" s="177">
        <v>5.8933</v>
      </c>
      <c r="P210" s="177">
        <v>6.9671000000000003</v>
      </c>
      <c r="Q210" s="177">
        <v>7.3838999999999997</v>
      </c>
      <c r="R210" s="177">
        <v>3.7431000000000001</v>
      </c>
      <c r="T210" s="106"/>
      <c r="U210" s="107"/>
      <c r="V210" s="107"/>
      <c r="W210" s="107"/>
      <c r="X210" s="107"/>
      <c r="Y210" s="107"/>
      <c r="Z210" s="107"/>
      <c r="AA210" s="107"/>
      <c r="AB210" s="107"/>
      <c r="AC210" s="107"/>
      <c r="AD210" s="107"/>
      <c r="AE210" s="107"/>
      <c r="AF210" s="107"/>
      <c r="AG210" s="107"/>
      <c r="AH210" s="107"/>
    </row>
    <row r="211" spans="1:34" x14ac:dyDescent="0.3">
      <c r="A211" s="173" t="s">
        <v>550</v>
      </c>
      <c r="B211" s="173" t="s">
        <v>576</v>
      </c>
      <c r="C211" s="173">
        <v>134547</v>
      </c>
      <c r="D211" s="176">
        <v>44942</v>
      </c>
      <c r="E211" s="177">
        <v>17.7577</v>
      </c>
      <c r="F211" s="177">
        <v>3.2210999999999999</v>
      </c>
      <c r="G211" s="177">
        <v>3.2210999999999999</v>
      </c>
      <c r="H211" s="177">
        <v>7.5868000000000002</v>
      </c>
      <c r="I211" s="177">
        <v>7.1548999999999996</v>
      </c>
      <c r="J211" s="177">
        <v>6.1519000000000004</v>
      </c>
      <c r="K211" s="177">
        <v>8.1669999999999998</v>
      </c>
      <c r="L211" s="177">
        <v>6.0650000000000004</v>
      </c>
      <c r="M211" s="177">
        <v>4.4852999999999996</v>
      </c>
      <c r="N211" s="177">
        <v>3.8481999999999998</v>
      </c>
      <c r="O211" s="177">
        <v>6.3947000000000003</v>
      </c>
      <c r="P211" s="177">
        <v>7.4340000000000002</v>
      </c>
      <c r="Q211" s="177">
        <v>7.7641999999999998</v>
      </c>
      <c r="R211" s="177">
        <v>4.2253999999999996</v>
      </c>
      <c r="T211" s="106"/>
      <c r="U211" s="107"/>
      <c r="V211" s="107"/>
      <c r="W211" s="107"/>
      <c r="X211" s="107"/>
      <c r="Y211" s="107"/>
      <c r="Z211" s="107"/>
      <c r="AA211" s="107"/>
      <c r="AB211" s="107"/>
      <c r="AC211" s="107"/>
      <c r="AD211" s="107"/>
      <c r="AE211" s="107"/>
      <c r="AF211" s="107"/>
      <c r="AG211" s="107"/>
      <c r="AH211" s="107"/>
    </row>
    <row r="212" spans="1:34" x14ac:dyDescent="0.3">
      <c r="A212" s="173" t="s">
        <v>550</v>
      </c>
      <c r="B212" s="173" t="s">
        <v>577</v>
      </c>
      <c r="C212" s="173">
        <v>138566</v>
      </c>
      <c r="D212" s="176">
        <v>44942</v>
      </c>
      <c r="E212" s="177">
        <v>20.365100000000002</v>
      </c>
      <c r="F212" s="177">
        <v>4.4824000000000002</v>
      </c>
      <c r="G212" s="177">
        <v>4.4824000000000002</v>
      </c>
      <c r="H212" s="177">
        <v>8.5401000000000007</v>
      </c>
      <c r="I212" s="177">
        <v>7.9356999999999998</v>
      </c>
      <c r="J212" s="177">
        <v>5.9035000000000002</v>
      </c>
      <c r="K212" s="177">
        <v>7.3118999999999996</v>
      </c>
      <c r="L212" s="177">
        <v>4.7939999999999996</v>
      </c>
      <c r="M212" s="177">
        <v>3.9186000000000001</v>
      </c>
      <c r="N212" s="177">
        <v>3.3515000000000001</v>
      </c>
      <c r="O212" s="177">
        <v>5.5049999999999999</v>
      </c>
      <c r="P212" s="177">
        <v>6.6501999999999999</v>
      </c>
      <c r="Q212" s="177">
        <v>7.4753999999999996</v>
      </c>
      <c r="R212" s="177">
        <v>3.6766999999999999</v>
      </c>
      <c r="S212" t="s">
        <v>1808</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73" t="s">
        <v>550</v>
      </c>
      <c r="B213" s="173" t="s">
        <v>578</v>
      </c>
      <c r="C213" s="173">
        <v>138564</v>
      </c>
      <c r="D213" s="176">
        <v>44942</v>
      </c>
      <c r="E213" s="177">
        <v>21.3245</v>
      </c>
      <c r="F213" s="177">
        <v>4.6802999999999999</v>
      </c>
      <c r="G213" s="177">
        <v>4.6802999999999999</v>
      </c>
      <c r="H213" s="177">
        <v>8.7195</v>
      </c>
      <c r="I213" s="177">
        <v>8.0942000000000007</v>
      </c>
      <c r="J213" s="177">
        <v>6.0659999999999998</v>
      </c>
      <c r="K213" s="177">
        <v>7.5042</v>
      </c>
      <c r="L213" s="177">
        <v>5.0461</v>
      </c>
      <c r="M213" s="177">
        <v>4.2544000000000004</v>
      </c>
      <c r="N213" s="177">
        <v>3.7267000000000001</v>
      </c>
      <c r="O213" s="177">
        <v>5.9650999999999996</v>
      </c>
      <c r="P213" s="177">
        <v>7.1459000000000001</v>
      </c>
      <c r="Q213" s="177">
        <v>7.9779999999999998</v>
      </c>
      <c r="R213" s="177">
        <v>4.1100000000000003</v>
      </c>
      <c r="S213" t="s">
        <v>1808</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73" t="s">
        <v>550</v>
      </c>
      <c r="B214" s="173" t="s">
        <v>579</v>
      </c>
      <c r="C214" s="173">
        <v>125503</v>
      </c>
      <c r="D214" s="176">
        <v>44942</v>
      </c>
      <c r="E214" s="177">
        <v>2737.8638999999998</v>
      </c>
      <c r="F214" s="177">
        <v>4.1329000000000002</v>
      </c>
      <c r="G214" s="177">
        <v>4.1329000000000002</v>
      </c>
      <c r="H214" s="177">
        <v>8.9114000000000004</v>
      </c>
      <c r="I214" s="177">
        <v>7.4021999999999997</v>
      </c>
      <c r="J214" s="177">
        <v>6.0594000000000001</v>
      </c>
      <c r="K214" s="177">
        <v>7.8255999999999997</v>
      </c>
      <c r="L214" s="177">
        <v>5.6212</v>
      </c>
      <c r="M214" s="177">
        <v>4.0970000000000004</v>
      </c>
      <c r="N214" s="177">
        <v>3.5665</v>
      </c>
      <c r="O214" s="177">
        <v>5.6714000000000002</v>
      </c>
      <c r="P214" s="177">
        <v>7.0580999999999996</v>
      </c>
      <c r="Q214" s="177">
        <v>7.9698000000000002</v>
      </c>
      <c r="R214" s="177">
        <v>3.4430999999999998</v>
      </c>
      <c r="T214" s="106"/>
      <c r="U214" s="107"/>
      <c r="V214" s="107"/>
      <c r="W214" s="107"/>
      <c r="X214" s="107"/>
      <c r="Y214" s="107"/>
      <c r="Z214" s="107"/>
      <c r="AA214" s="107"/>
      <c r="AB214" s="107"/>
      <c r="AC214" s="107"/>
      <c r="AD214" s="107"/>
      <c r="AE214" s="107"/>
      <c r="AF214" s="107"/>
      <c r="AG214" s="107"/>
      <c r="AH214" s="107"/>
    </row>
    <row r="215" spans="1:34" x14ac:dyDescent="0.3">
      <c r="A215" s="173" t="s">
        <v>550</v>
      </c>
      <c r="B215" s="173" t="s">
        <v>580</v>
      </c>
      <c r="C215" s="173">
        <v>125498</v>
      </c>
      <c r="D215" s="176">
        <v>44942</v>
      </c>
      <c r="E215" s="177">
        <v>2605.2874999999999</v>
      </c>
      <c r="F215" s="177">
        <v>3.6623999999999999</v>
      </c>
      <c r="G215" s="177">
        <v>3.6623999999999999</v>
      </c>
      <c r="H215" s="177">
        <v>8.4404000000000003</v>
      </c>
      <c r="I215" s="177">
        <v>6.9306999999999999</v>
      </c>
      <c r="J215" s="177">
        <v>5.5875000000000004</v>
      </c>
      <c r="K215" s="177">
        <v>7.3468</v>
      </c>
      <c r="L215" s="177">
        <v>5.1384999999999996</v>
      </c>
      <c r="M215" s="177">
        <v>3.6135999999999999</v>
      </c>
      <c r="N215" s="177">
        <v>3.0811000000000002</v>
      </c>
      <c r="O215" s="177">
        <v>5.1757999999999997</v>
      </c>
      <c r="P215" s="177">
        <v>6.5461</v>
      </c>
      <c r="Q215" s="177">
        <v>7.4770000000000003</v>
      </c>
      <c r="R215" s="177">
        <v>2.9582999999999999</v>
      </c>
      <c r="T215" s="106"/>
      <c r="U215" s="107"/>
      <c r="V215" s="107"/>
      <c r="W215" s="107"/>
      <c r="X215" s="107"/>
      <c r="Y215" s="107"/>
      <c r="Z215" s="107"/>
      <c r="AA215" s="107"/>
      <c r="AB215" s="107"/>
      <c r="AC215" s="107"/>
      <c r="AD215" s="107"/>
      <c r="AE215" s="107"/>
      <c r="AF215" s="107"/>
      <c r="AG215" s="107"/>
      <c r="AH215" s="107"/>
    </row>
    <row r="216" spans="1:34" x14ac:dyDescent="0.3">
      <c r="A216" s="173" t="s">
        <v>550</v>
      </c>
      <c r="B216" s="173" t="s">
        <v>581</v>
      </c>
      <c r="C216" s="173">
        <v>100784</v>
      </c>
      <c r="D216" s="176">
        <v>44942</v>
      </c>
      <c r="E216" s="177">
        <v>35.795999999999999</v>
      </c>
      <c r="F216" s="177">
        <v>3.4338000000000002</v>
      </c>
      <c r="G216" s="177">
        <v>3.4338000000000002</v>
      </c>
      <c r="H216" s="177">
        <v>8.1555</v>
      </c>
      <c r="I216" s="177">
        <v>7.3037000000000001</v>
      </c>
      <c r="J216" s="177">
        <v>5.3163</v>
      </c>
      <c r="K216" s="177">
        <v>7.6273999999999997</v>
      </c>
      <c r="L216" s="177">
        <v>5.2515999999999998</v>
      </c>
      <c r="M216" s="177">
        <v>3.9866999999999999</v>
      </c>
      <c r="N216" s="177">
        <v>3.3073999999999999</v>
      </c>
      <c r="O216" s="177">
        <v>4.4733999999999998</v>
      </c>
      <c r="P216" s="177">
        <v>5.9278000000000004</v>
      </c>
      <c r="Q216" s="177">
        <v>7.3174999999999999</v>
      </c>
      <c r="R216" s="177">
        <v>3.0924</v>
      </c>
      <c r="S216" t="s">
        <v>1808</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73" t="s">
        <v>550</v>
      </c>
      <c r="B217" s="173" t="s">
        <v>582</v>
      </c>
      <c r="C217" s="173">
        <v>119625</v>
      </c>
      <c r="D217" s="176">
        <v>44942</v>
      </c>
      <c r="E217" s="177">
        <v>36.188499999999998</v>
      </c>
      <c r="F217" s="177">
        <v>3.5983999999999998</v>
      </c>
      <c r="G217" s="177">
        <v>3.5983999999999998</v>
      </c>
      <c r="H217" s="177">
        <v>8.3414999999999999</v>
      </c>
      <c r="I217" s="177">
        <v>7.4779</v>
      </c>
      <c r="J217" s="177">
        <v>5.4981</v>
      </c>
      <c r="K217" s="177">
        <v>7.8141999999999996</v>
      </c>
      <c r="L217" s="177">
        <v>5.4398</v>
      </c>
      <c r="M217" s="177">
        <v>4.1360999999999999</v>
      </c>
      <c r="N217" s="177">
        <v>3.4668999999999999</v>
      </c>
      <c r="O217" s="177">
        <v>4.6399999999999997</v>
      </c>
      <c r="P217" s="177">
        <v>6.0853999999999999</v>
      </c>
      <c r="Q217" s="177">
        <v>7.0942999999999996</v>
      </c>
      <c r="R217" s="177">
        <v>3.2675999999999998</v>
      </c>
      <c r="S217" t="s">
        <v>1808</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73" t="s">
        <v>550</v>
      </c>
      <c r="B218" s="173" t="s">
        <v>583</v>
      </c>
      <c r="C218" s="173">
        <v>147636</v>
      </c>
      <c r="D218" s="176">
        <v>44942</v>
      </c>
      <c r="E218" s="177">
        <v>12.1997</v>
      </c>
      <c r="F218" s="177">
        <v>4.7888999999999999</v>
      </c>
      <c r="G218" s="177">
        <v>4.7888999999999999</v>
      </c>
      <c r="H218" s="177">
        <v>6.9333</v>
      </c>
      <c r="I218" s="177">
        <v>7.1359000000000004</v>
      </c>
      <c r="J218" s="177">
        <v>6.7069999999999999</v>
      </c>
      <c r="K218" s="177">
        <v>7.3818999999999999</v>
      </c>
      <c r="L218" s="177">
        <v>5.7846000000000002</v>
      </c>
      <c r="M218" s="177">
        <v>4.2290999999999999</v>
      </c>
      <c r="N218" s="177">
        <v>3.5800999999999998</v>
      </c>
      <c r="O218" s="177">
        <v>6.1384999999999996</v>
      </c>
      <c r="P218" s="177"/>
      <c r="Q218" s="177">
        <v>6.2664999999999997</v>
      </c>
      <c r="R218" s="177">
        <v>3.8915000000000002</v>
      </c>
      <c r="T218" s="106"/>
      <c r="U218" s="107"/>
      <c r="V218" s="107"/>
      <c r="W218" s="107"/>
      <c r="X218" s="107"/>
      <c r="Y218" s="107"/>
      <c r="Z218" s="107"/>
      <c r="AA218" s="107"/>
      <c r="AB218" s="107"/>
      <c r="AC218" s="107"/>
      <c r="AD218" s="107"/>
      <c r="AE218" s="107"/>
      <c r="AF218" s="107"/>
      <c r="AG218" s="107"/>
      <c r="AH218" s="107"/>
    </row>
    <row r="219" spans="1:34" x14ac:dyDescent="0.3">
      <c r="A219" s="173" t="s">
        <v>550</v>
      </c>
      <c r="B219" s="173" t="s">
        <v>584</v>
      </c>
      <c r="C219" s="173">
        <v>147635</v>
      </c>
      <c r="D219" s="176">
        <v>44942</v>
      </c>
      <c r="E219" s="177">
        <v>12.0001</v>
      </c>
      <c r="F219" s="177">
        <v>4.2598000000000003</v>
      </c>
      <c r="G219" s="177">
        <v>4.2598000000000003</v>
      </c>
      <c r="H219" s="177">
        <v>6.4387999999999996</v>
      </c>
      <c r="I219" s="177">
        <v>6.6433</v>
      </c>
      <c r="J219" s="177">
        <v>6.2041000000000004</v>
      </c>
      <c r="K219" s="177">
        <v>6.8726000000000003</v>
      </c>
      <c r="L219" s="177">
        <v>5.2752999999999997</v>
      </c>
      <c r="M219" s="177">
        <v>3.7208000000000001</v>
      </c>
      <c r="N219" s="177">
        <v>3.0741000000000001</v>
      </c>
      <c r="O219" s="177">
        <v>5.6066000000000003</v>
      </c>
      <c r="P219" s="177"/>
      <c r="Q219" s="177">
        <v>5.7320000000000002</v>
      </c>
      <c r="R219" s="177">
        <v>3.3837999999999999</v>
      </c>
      <c r="T219" s="106"/>
      <c r="U219" s="107"/>
      <c r="V219" s="107"/>
      <c r="W219" s="107"/>
      <c r="X219" s="107"/>
      <c r="Y219" s="107"/>
      <c r="Z219" s="107"/>
      <c r="AA219" s="107"/>
      <c r="AB219" s="107"/>
      <c r="AC219" s="107"/>
      <c r="AD219" s="107"/>
      <c r="AE219" s="107"/>
      <c r="AF219" s="107"/>
      <c r="AG219" s="107"/>
      <c r="AH219" s="107"/>
    </row>
    <row r="220" spans="1:34" x14ac:dyDescent="0.3">
      <c r="A220" s="173" t="s">
        <v>550</v>
      </c>
      <c r="B220" s="173" t="s">
        <v>1670</v>
      </c>
      <c r="C220" s="173">
        <v>148656</v>
      </c>
      <c r="D220" s="176">
        <v>44942</v>
      </c>
      <c r="E220" s="177">
        <v>1075.5727999999999</v>
      </c>
      <c r="F220" s="177">
        <v>5.3483000000000001</v>
      </c>
      <c r="G220" s="177">
        <v>5.3483000000000001</v>
      </c>
      <c r="H220" s="177">
        <v>8.3041</v>
      </c>
      <c r="I220" s="177">
        <v>6.2350000000000003</v>
      </c>
      <c r="J220" s="177">
        <v>5.6487999999999996</v>
      </c>
      <c r="K220" s="177">
        <v>7.7420999999999998</v>
      </c>
      <c r="L220" s="177">
        <v>5.6032000000000002</v>
      </c>
      <c r="M220" s="177">
        <v>3.4150999999999998</v>
      </c>
      <c r="N220" s="177">
        <v>2.7867999999999999</v>
      </c>
      <c r="O220" s="177"/>
      <c r="P220" s="177"/>
      <c r="Q220" s="177">
        <v>3.7945000000000002</v>
      </c>
      <c r="R220" s="177"/>
      <c r="S220" t="s">
        <v>1807</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73" t="s">
        <v>550</v>
      </c>
      <c r="B221" s="173" t="s">
        <v>1671</v>
      </c>
      <c r="C221" s="173">
        <v>148655</v>
      </c>
      <c r="D221" s="176">
        <v>44942</v>
      </c>
      <c r="E221" s="177">
        <v>1065.0771</v>
      </c>
      <c r="F221" s="177">
        <v>4.8476999999999997</v>
      </c>
      <c r="G221" s="177">
        <v>4.8476999999999997</v>
      </c>
      <c r="H221" s="177">
        <v>7.8036000000000003</v>
      </c>
      <c r="I221" s="177">
        <v>5.7336999999999998</v>
      </c>
      <c r="J221" s="177">
        <v>5.1463999999999999</v>
      </c>
      <c r="K221" s="177">
        <v>7.2324000000000002</v>
      </c>
      <c r="L221" s="177">
        <v>5.0895999999999999</v>
      </c>
      <c r="M221" s="177">
        <v>2.903</v>
      </c>
      <c r="N221" s="177">
        <v>2.274</v>
      </c>
      <c r="O221" s="177"/>
      <c r="P221" s="177"/>
      <c r="Q221" s="177">
        <v>3.2755000000000001</v>
      </c>
      <c r="R221" s="177"/>
      <c r="T221" s="106"/>
      <c r="U221" s="107"/>
      <c r="V221" s="107"/>
      <c r="W221" s="107"/>
      <c r="X221" s="107"/>
      <c r="Y221" s="107"/>
      <c r="Z221" s="107"/>
      <c r="AA221" s="107"/>
      <c r="AB221" s="107"/>
      <c r="AC221" s="107"/>
      <c r="AD221" s="107"/>
      <c r="AE221" s="107"/>
      <c r="AF221" s="107"/>
      <c r="AG221" s="107"/>
      <c r="AH221" s="107"/>
    </row>
    <row r="222" spans="1:34" x14ac:dyDescent="0.3">
      <c r="A222" s="173" t="s">
        <v>550</v>
      </c>
      <c r="B222" s="173" t="s">
        <v>585</v>
      </c>
      <c r="C222" s="173">
        <v>126940</v>
      </c>
      <c r="D222" s="176">
        <v>44942</v>
      </c>
      <c r="E222" s="177">
        <v>18.518599999999999</v>
      </c>
      <c r="F222" s="177">
        <v>1.3798999999999999</v>
      </c>
      <c r="G222" s="177">
        <v>1.3798999999999999</v>
      </c>
      <c r="H222" s="177">
        <v>9.3367000000000004</v>
      </c>
      <c r="I222" s="177">
        <v>7.8654000000000002</v>
      </c>
      <c r="J222" s="177">
        <v>5.0186999999999999</v>
      </c>
      <c r="K222" s="177">
        <v>9.7499000000000002</v>
      </c>
      <c r="L222" s="177">
        <v>6.0640000000000001</v>
      </c>
      <c r="M222" s="177">
        <v>13.7004</v>
      </c>
      <c r="N222" s="177">
        <v>10.8034</v>
      </c>
      <c r="O222" s="177">
        <v>7.4534000000000002</v>
      </c>
      <c r="P222" s="177">
        <v>5.6311</v>
      </c>
      <c r="Q222" s="177">
        <v>7.1223000000000001</v>
      </c>
      <c r="R222" s="177">
        <v>6.9417999999999997</v>
      </c>
      <c r="T222" s="106"/>
      <c r="U222" s="107"/>
      <c r="V222" s="107"/>
      <c r="W222" s="107"/>
      <c r="X222" s="107"/>
      <c r="Y222" s="107"/>
      <c r="Z222" s="107"/>
      <c r="AA222" s="107"/>
      <c r="AB222" s="107"/>
      <c r="AC222" s="107"/>
      <c r="AD222" s="107"/>
      <c r="AE222" s="107"/>
      <c r="AF222" s="107"/>
      <c r="AG222" s="107"/>
      <c r="AH222" s="107"/>
    </row>
    <row r="223" spans="1:34" x14ac:dyDescent="0.3">
      <c r="A223" s="173" t="s">
        <v>550</v>
      </c>
      <c r="B223" s="173" t="s">
        <v>586</v>
      </c>
      <c r="C223" s="173">
        <v>126939</v>
      </c>
      <c r="D223" s="176">
        <v>44942</v>
      </c>
      <c r="E223" s="177">
        <v>18.3309</v>
      </c>
      <c r="F223" s="177">
        <v>1.1284000000000001</v>
      </c>
      <c r="G223" s="177">
        <v>1.1284000000000001</v>
      </c>
      <c r="H223" s="177">
        <v>9.0042000000000009</v>
      </c>
      <c r="I223" s="177">
        <v>7.5456000000000003</v>
      </c>
      <c r="J223" s="177">
        <v>4.6882000000000001</v>
      </c>
      <c r="K223" s="177">
        <v>9.4117999999999995</v>
      </c>
      <c r="L223" s="177">
        <v>5.7248999999999999</v>
      </c>
      <c r="M223" s="177">
        <v>13.399100000000001</v>
      </c>
      <c r="N223" s="177">
        <v>10.5366</v>
      </c>
      <c r="O223" s="177">
        <v>7.3021000000000003</v>
      </c>
      <c r="P223" s="177">
        <v>5.5027999999999997</v>
      </c>
      <c r="Q223" s="177">
        <v>7.0004999999999997</v>
      </c>
      <c r="R223" s="177">
        <v>6.7408000000000001</v>
      </c>
      <c r="T223" s="106"/>
      <c r="U223" s="107"/>
      <c r="V223" s="107"/>
      <c r="W223" s="107"/>
      <c r="X223" s="107"/>
      <c r="Y223" s="107"/>
      <c r="Z223" s="107"/>
      <c r="AA223" s="107"/>
      <c r="AB223" s="107"/>
      <c r="AC223" s="107"/>
      <c r="AD223" s="107"/>
      <c r="AE223" s="107"/>
      <c r="AF223" s="107"/>
      <c r="AG223" s="107"/>
      <c r="AH223" s="107"/>
    </row>
    <row r="224" spans="1:34" x14ac:dyDescent="0.3">
      <c r="A224" s="178" t="s">
        <v>27</v>
      </c>
      <c r="B224" s="173"/>
      <c r="C224" s="173"/>
      <c r="D224" s="173"/>
      <c r="E224" s="173"/>
      <c r="F224" s="179">
        <v>3.777559090909091</v>
      </c>
      <c r="G224" s="179">
        <v>3.777559090909091</v>
      </c>
      <c r="H224" s="179">
        <v>7.7296159090909109</v>
      </c>
      <c r="I224" s="179">
        <v>7.002670454545453</v>
      </c>
      <c r="J224" s="179">
        <v>5.5096204545454563</v>
      </c>
      <c r="K224" s="179">
        <v>7.6558704545454539</v>
      </c>
      <c r="L224" s="179">
        <v>5.5802499999999986</v>
      </c>
      <c r="M224" s="179">
        <v>4.5875272727272725</v>
      </c>
      <c r="N224" s="179">
        <v>3.7777113636363637</v>
      </c>
      <c r="O224" s="179">
        <v>5.7803277777777753</v>
      </c>
      <c r="P224" s="179">
        <v>6.8356235294117642</v>
      </c>
      <c r="Q224" s="179">
        <v>6.778120454545455</v>
      </c>
      <c r="R224" s="179">
        <v>3.8351880952380952</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78" t="s">
        <v>407</v>
      </c>
      <c r="B225" s="173"/>
      <c r="C225" s="173"/>
      <c r="D225" s="173"/>
      <c r="E225" s="173"/>
      <c r="F225" s="179">
        <v>4.1059000000000001</v>
      </c>
      <c r="G225" s="179">
        <v>4.1059000000000001</v>
      </c>
      <c r="H225" s="179">
        <v>8.1138499999999993</v>
      </c>
      <c r="I225" s="179">
        <v>7.1041000000000007</v>
      </c>
      <c r="J225" s="179">
        <v>5.4906500000000005</v>
      </c>
      <c r="K225" s="179">
        <v>7.4430499999999995</v>
      </c>
      <c r="L225" s="179">
        <v>5.5020000000000007</v>
      </c>
      <c r="M225" s="179">
        <v>4.16465</v>
      </c>
      <c r="N225" s="179">
        <v>3.58175</v>
      </c>
      <c r="O225" s="179">
        <v>5.8587499999999997</v>
      </c>
      <c r="P225" s="179">
        <v>6.9476999999999993</v>
      </c>
      <c r="Q225" s="179">
        <v>7.4651999999999994</v>
      </c>
      <c r="R225" s="179">
        <v>3.76125</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75" t="s">
        <v>1592</v>
      </c>
      <c r="B227" s="175"/>
      <c r="C227" s="175"/>
      <c r="D227" s="175"/>
      <c r="E227" s="175"/>
      <c r="F227" s="175"/>
      <c r="G227" s="175"/>
      <c r="H227" s="175"/>
      <c r="I227" s="175"/>
      <c r="J227" s="175"/>
      <c r="K227" s="175"/>
      <c r="L227" s="175"/>
      <c r="M227" s="175"/>
      <c r="N227" s="175"/>
      <c r="O227" s="175"/>
      <c r="P227" s="175"/>
      <c r="Q227" s="175"/>
      <c r="R227" s="175"/>
      <c r="S227" s="105"/>
      <c r="T227" s="105"/>
      <c r="U227" s="105"/>
      <c r="V227" s="105"/>
      <c r="W227" s="105"/>
      <c r="X227" s="105"/>
      <c r="Y227" s="105"/>
      <c r="Z227" s="105"/>
      <c r="AA227" s="105"/>
      <c r="AB227" s="105"/>
      <c r="AC227" s="105"/>
      <c r="AD227" s="105"/>
      <c r="AE227" s="105"/>
      <c r="AF227" s="105"/>
      <c r="AG227" s="105"/>
      <c r="AH227" s="105"/>
    </row>
    <row r="228" spans="1:34" x14ac:dyDescent="0.3">
      <c r="A228" s="173" t="s">
        <v>1593</v>
      </c>
      <c r="B228" s="173" t="s">
        <v>1484</v>
      </c>
      <c r="C228" s="173">
        <v>101818</v>
      </c>
      <c r="D228" s="176">
        <v>44942</v>
      </c>
      <c r="E228" s="177">
        <v>52.828400000000002</v>
      </c>
      <c r="F228" s="177">
        <v>-11.9641</v>
      </c>
      <c r="G228" s="177">
        <v>-11.9641</v>
      </c>
      <c r="H228" s="177">
        <v>-1.5985</v>
      </c>
      <c r="I228" s="177">
        <v>-2.1598000000000002</v>
      </c>
      <c r="J228" s="177">
        <v>-2.2955999999999999</v>
      </c>
      <c r="K228" s="177">
        <v>7.8520000000000003</v>
      </c>
      <c r="L228" s="177">
        <v>8.8902000000000001</v>
      </c>
      <c r="M228" s="177">
        <v>3.6132</v>
      </c>
      <c r="N228" s="177">
        <v>4.3135000000000003</v>
      </c>
      <c r="O228" s="177">
        <v>8.9468999999999994</v>
      </c>
      <c r="P228" s="177">
        <v>6.3456999999999999</v>
      </c>
      <c r="Q228" s="177">
        <v>9.3269000000000002</v>
      </c>
      <c r="R228" s="177">
        <v>8.1867000000000001</v>
      </c>
      <c r="T228" s="106"/>
      <c r="U228" s="107"/>
      <c r="V228" s="107"/>
      <c r="W228" s="107"/>
      <c r="X228" s="107"/>
      <c r="Y228" s="107"/>
      <c r="Z228" s="107"/>
      <c r="AA228" s="107"/>
      <c r="AB228" s="107"/>
      <c r="AC228" s="107"/>
      <c r="AD228" s="107"/>
      <c r="AE228" s="107"/>
      <c r="AF228" s="107"/>
      <c r="AG228" s="107"/>
      <c r="AH228" s="107"/>
    </row>
    <row r="229" spans="1:34" x14ac:dyDescent="0.3">
      <c r="A229" s="173" t="s">
        <v>1593</v>
      </c>
      <c r="B229" s="173" t="s">
        <v>1465</v>
      </c>
      <c r="C229" s="173">
        <v>120705</v>
      </c>
      <c r="D229" s="176">
        <v>44942</v>
      </c>
      <c r="E229" s="177">
        <v>57.693899999999999</v>
      </c>
      <c r="F229" s="177">
        <v>-11.0192</v>
      </c>
      <c r="G229" s="177">
        <v>-11.0192</v>
      </c>
      <c r="H229" s="177">
        <v>-0.65059999999999996</v>
      </c>
      <c r="I229" s="177">
        <v>-1.2104999999999999</v>
      </c>
      <c r="J229" s="177">
        <v>-1.3453999999999999</v>
      </c>
      <c r="K229" s="177">
        <v>8.8292999999999999</v>
      </c>
      <c r="L229" s="177">
        <v>9.9153000000000002</v>
      </c>
      <c r="M229" s="177">
        <v>4.6192000000000002</v>
      </c>
      <c r="N229" s="177">
        <v>5.3322000000000003</v>
      </c>
      <c r="O229" s="177">
        <v>9.8917999999999999</v>
      </c>
      <c r="P229" s="177">
        <v>7.2782999999999998</v>
      </c>
      <c r="Q229" s="177">
        <v>10.6166</v>
      </c>
      <c r="R229" s="177">
        <v>9.1574000000000009</v>
      </c>
      <c r="T229" s="106"/>
      <c r="U229" s="107"/>
      <c r="V229" s="107"/>
      <c r="W229" s="107"/>
      <c r="X229" s="107"/>
      <c r="Y229" s="107"/>
      <c r="Z229" s="107"/>
      <c r="AA229" s="107"/>
      <c r="AB229" s="107"/>
      <c r="AC229" s="107"/>
      <c r="AD229" s="107"/>
      <c r="AE229" s="107"/>
      <c r="AF229" s="107"/>
      <c r="AG229" s="107"/>
      <c r="AH229" s="107"/>
    </row>
    <row r="230" spans="1:34" x14ac:dyDescent="0.3">
      <c r="A230" s="173" t="s">
        <v>1593</v>
      </c>
      <c r="B230" s="173" t="s">
        <v>1672</v>
      </c>
      <c r="C230" s="173"/>
      <c r="D230" s="176">
        <v>44942</v>
      </c>
      <c r="E230" s="177">
        <v>57.693899999999999</v>
      </c>
      <c r="F230" s="177">
        <v>-11.0192</v>
      </c>
      <c r="G230" s="177">
        <v>-11.0192</v>
      </c>
      <c r="H230" s="177">
        <v>-0.65059999999999996</v>
      </c>
      <c r="I230" s="177">
        <v>-1.2104999999999999</v>
      </c>
      <c r="J230" s="177">
        <v>-1.3453999999999999</v>
      </c>
      <c r="K230" s="177">
        <v>8.8292999999999999</v>
      </c>
      <c r="L230" s="177">
        <v>9.9153000000000002</v>
      </c>
      <c r="M230" s="177">
        <v>4.6192000000000002</v>
      </c>
      <c r="N230" s="177">
        <v>5.3322000000000003</v>
      </c>
      <c r="O230" s="177">
        <v>9.8917999999999999</v>
      </c>
      <c r="P230" s="177">
        <v>7.2782999999999998</v>
      </c>
      <c r="Q230" s="177">
        <v>10.5898</v>
      </c>
      <c r="R230" s="177">
        <v>9.1574000000000009</v>
      </c>
      <c r="T230" s="106"/>
      <c r="U230" s="107"/>
      <c r="V230" s="107"/>
      <c r="W230" s="107"/>
      <c r="X230" s="107"/>
      <c r="Y230" s="107"/>
      <c r="Z230" s="107"/>
      <c r="AA230" s="107"/>
      <c r="AB230" s="107"/>
      <c r="AC230" s="107"/>
      <c r="AD230" s="107"/>
      <c r="AE230" s="107"/>
      <c r="AF230" s="107"/>
      <c r="AG230" s="107"/>
      <c r="AH230" s="107"/>
    </row>
    <row r="231" spans="1:34" x14ac:dyDescent="0.3">
      <c r="A231" s="173" t="s">
        <v>1593</v>
      </c>
      <c r="B231" s="173" t="s">
        <v>1466</v>
      </c>
      <c r="C231" s="173">
        <v>120480</v>
      </c>
      <c r="D231" s="176">
        <v>44942</v>
      </c>
      <c r="E231" s="177">
        <v>27.770800000000001</v>
      </c>
      <c r="F231" s="177">
        <v>-16.581700000000001</v>
      </c>
      <c r="G231" s="177">
        <v>-16.581700000000001</v>
      </c>
      <c r="H231" s="177">
        <v>-2.5148000000000001</v>
      </c>
      <c r="I231" s="177">
        <v>-9.5874000000000006</v>
      </c>
      <c r="J231" s="177">
        <v>-4.3592000000000004</v>
      </c>
      <c r="K231" s="177">
        <v>4.4119999999999999</v>
      </c>
      <c r="L231" s="177">
        <v>8.3361999999999998</v>
      </c>
      <c r="M231" s="177">
        <v>2.4980000000000002</v>
      </c>
      <c r="N231" s="177">
        <v>0.56399999999999995</v>
      </c>
      <c r="O231" s="177">
        <v>9.0205000000000002</v>
      </c>
      <c r="P231" s="177">
        <v>6.8952</v>
      </c>
      <c r="Q231" s="177">
        <v>8.9261999999999997</v>
      </c>
      <c r="R231" s="177">
        <v>6.5164</v>
      </c>
      <c r="T231" s="106"/>
      <c r="U231" s="107"/>
      <c r="V231" s="107"/>
      <c r="W231" s="107"/>
      <c r="X231" s="107"/>
      <c r="Y231" s="107"/>
      <c r="Z231" s="107"/>
      <c r="AA231" s="107"/>
      <c r="AB231" s="107"/>
      <c r="AC231" s="107"/>
      <c r="AD231" s="107"/>
      <c r="AE231" s="107"/>
      <c r="AF231" s="107"/>
      <c r="AG231" s="107"/>
      <c r="AH231" s="107"/>
    </row>
    <row r="232" spans="1:34" x14ac:dyDescent="0.3">
      <c r="A232" s="173" t="s">
        <v>1593</v>
      </c>
      <c r="B232" s="173" t="s">
        <v>1839</v>
      </c>
      <c r="C232" s="173">
        <v>112924</v>
      </c>
      <c r="D232" s="176">
        <v>44942</v>
      </c>
      <c r="E232" s="177">
        <v>24.529499999999999</v>
      </c>
      <c r="F232" s="177">
        <v>-17.829899999999999</v>
      </c>
      <c r="G232" s="177">
        <v>-17.829899999999999</v>
      </c>
      <c r="H232" s="177">
        <v>-3.8447</v>
      </c>
      <c r="I232" s="177">
        <v>-10.922800000000001</v>
      </c>
      <c r="J232" s="177">
        <v>-5.6939000000000002</v>
      </c>
      <c r="K232" s="177">
        <v>3.081</v>
      </c>
      <c r="L232" s="177">
        <v>6.9580000000000002</v>
      </c>
      <c r="M232" s="177">
        <v>1.1207</v>
      </c>
      <c r="N232" s="177">
        <v>-0.80349999999999999</v>
      </c>
      <c r="O232" s="177">
        <v>7.7442000000000002</v>
      </c>
      <c r="P232" s="177">
        <v>5.7176</v>
      </c>
      <c r="Q232" s="177">
        <v>7.4347000000000003</v>
      </c>
      <c r="R232" s="177">
        <v>5.1580000000000004</v>
      </c>
      <c r="T232" s="106"/>
      <c r="U232" s="107"/>
      <c r="V232" s="107"/>
      <c r="W232" s="107"/>
      <c r="X232" s="107"/>
      <c r="Y232" s="107"/>
      <c r="Z232" s="107"/>
      <c r="AA232" s="107"/>
      <c r="AB232" s="107"/>
      <c r="AC232" s="107"/>
      <c r="AD232" s="107"/>
      <c r="AE232" s="107"/>
      <c r="AF232" s="107"/>
      <c r="AG232" s="107"/>
      <c r="AH232" s="107"/>
    </row>
    <row r="233" spans="1:34" x14ac:dyDescent="0.3">
      <c r="A233" s="173" t="s">
        <v>1593</v>
      </c>
      <c r="B233" s="173" t="s">
        <v>1962</v>
      </c>
      <c r="C233" s="173">
        <v>119393</v>
      </c>
      <c r="D233" s="176">
        <v>44942</v>
      </c>
      <c r="E233" s="177">
        <v>29.432600000000001</v>
      </c>
      <c r="F233" s="177">
        <v>-10.119199999999999</v>
      </c>
      <c r="G233" s="177">
        <v>-10.119199999999999</v>
      </c>
      <c r="H233" s="177">
        <v>-0.31890000000000002</v>
      </c>
      <c r="I233" s="177">
        <v>-0.40739999999999998</v>
      </c>
      <c r="J233" s="177">
        <v>6.4000000000000001E-2</v>
      </c>
      <c r="K233" s="177">
        <v>8.7055000000000007</v>
      </c>
      <c r="L233" s="177">
        <v>8.5485000000000007</v>
      </c>
      <c r="M233" s="177">
        <v>3.9266999999999999</v>
      </c>
      <c r="N233" s="177">
        <v>20.0868</v>
      </c>
      <c r="O233" s="177">
        <v>14.0427</v>
      </c>
      <c r="P233" s="177">
        <v>6.2742000000000004</v>
      </c>
      <c r="Q233" s="177">
        <v>8.4573999999999998</v>
      </c>
      <c r="R233" s="177">
        <v>15.0642</v>
      </c>
      <c r="T233" s="106"/>
      <c r="U233" s="107"/>
      <c r="V233" s="107"/>
      <c r="W233" s="107"/>
      <c r="X233" s="107"/>
      <c r="Y233" s="107"/>
      <c r="Z233" s="107"/>
      <c r="AA233" s="107"/>
      <c r="AB233" s="107"/>
      <c r="AC233" s="107"/>
      <c r="AD233" s="107"/>
      <c r="AE233" s="107"/>
      <c r="AF233" s="107"/>
      <c r="AG233" s="107"/>
      <c r="AH233" s="107"/>
    </row>
    <row r="234" spans="1:34" x14ac:dyDescent="0.3">
      <c r="A234" s="173" t="s">
        <v>1593</v>
      </c>
      <c r="B234" s="173" t="s">
        <v>1963</v>
      </c>
      <c r="C234" s="173">
        <v>111712</v>
      </c>
      <c r="D234" s="176">
        <v>44942</v>
      </c>
      <c r="E234" s="177">
        <v>28.002500000000001</v>
      </c>
      <c r="F234" s="177">
        <v>-10.6356</v>
      </c>
      <c r="G234" s="177">
        <v>-10.6356</v>
      </c>
      <c r="H234" s="177">
        <v>-0.83779999999999999</v>
      </c>
      <c r="I234" s="177">
        <v>-0.9214</v>
      </c>
      <c r="J234" s="177">
        <v>-0.44969999999999999</v>
      </c>
      <c r="K234" s="177">
        <v>8.1751000000000005</v>
      </c>
      <c r="L234" s="177">
        <v>8.0015000000000001</v>
      </c>
      <c r="M234" s="177">
        <v>3.3529</v>
      </c>
      <c r="N234" s="177">
        <v>19.403099999999998</v>
      </c>
      <c r="O234" s="177">
        <v>13.402900000000001</v>
      </c>
      <c r="P234" s="177">
        <v>5.6688000000000001</v>
      </c>
      <c r="Q234" s="177">
        <v>7.7232000000000003</v>
      </c>
      <c r="R234" s="177">
        <v>14.4535</v>
      </c>
      <c r="T234" s="106"/>
      <c r="U234" s="107"/>
      <c r="V234" s="107"/>
      <c r="W234" s="107"/>
      <c r="X234" s="107"/>
      <c r="Y234" s="107"/>
      <c r="Z234" s="107"/>
      <c r="AA234" s="107"/>
      <c r="AB234" s="107"/>
      <c r="AC234" s="107"/>
      <c r="AD234" s="107"/>
      <c r="AE234" s="107"/>
      <c r="AF234" s="107"/>
      <c r="AG234" s="107"/>
      <c r="AH234" s="107"/>
    </row>
    <row r="235" spans="1:34" x14ac:dyDescent="0.3">
      <c r="A235" s="173" t="s">
        <v>1593</v>
      </c>
      <c r="B235" s="173" t="s">
        <v>1908</v>
      </c>
      <c r="C235" s="173">
        <v>150206</v>
      </c>
      <c r="D235" s="176">
        <v>44942</v>
      </c>
      <c r="E235" s="177">
        <v>41.755800000000001</v>
      </c>
      <c r="F235" s="177">
        <v>-6.7853000000000003</v>
      </c>
      <c r="G235" s="177">
        <v>-6.7853000000000003</v>
      </c>
      <c r="H235" s="177">
        <v>-5.9871999999999996</v>
      </c>
      <c r="I235" s="177">
        <v>-4.3509000000000002</v>
      </c>
      <c r="J235" s="177">
        <v>-2.2403</v>
      </c>
      <c r="K235" s="177">
        <v>7.7317</v>
      </c>
      <c r="L235" s="177">
        <v>9.1393000000000004</v>
      </c>
      <c r="M235" s="177">
        <v>4.5316000000000001</v>
      </c>
      <c r="N235" s="177">
        <v>2.8308</v>
      </c>
      <c r="O235" s="177">
        <v>7.2546999999999997</v>
      </c>
      <c r="P235" s="177">
        <v>7.3833000000000002</v>
      </c>
      <c r="Q235" s="177">
        <v>9.2837999999999994</v>
      </c>
      <c r="R235" s="177">
        <v>5.5906000000000002</v>
      </c>
      <c r="T235" s="106"/>
      <c r="U235" s="107"/>
      <c r="V235" s="107"/>
      <c r="W235" s="107"/>
      <c r="X235" s="107"/>
      <c r="Y235" s="107"/>
      <c r="Z235" s="107"/>
      <c r="AA235" s="107"/>
      <c r="AB235" s="107"/>
      <c r="AC235" s="107"/>
      <c r="AD235" s="107"/>
      <c r="AE235" s="107"/>
      <c r="AF235" s="107"/>
      <c r="AG235" s="107"/>
      <c r="AH235" s="107"/>
    </row>
    <row r="236" spans="1:34" x14ac:dyDescent="0.3">
      <c r="A236" s="173" t="s">
        <v>1593</v>
      </c>
      <c r="B236" s="173" t="s">
        <v>1909</v>
      </c>
      <c r="C236" s="173">
        <v>150203</v>
      </c>
      <c r="D236" s="176">
        <v>44942</v>
      </c>
      <c r="E236" s="177">
        <v>35.575299999999999</v>
      </c>
      <c r="F236" s="177">
        <v>-8.3732000000000006</v>
      </c>
      <c r="G236" s="177">
        <v>-8.3732000000000006</v>
      </c>
      <c r="H236" s="177">
        <v>-7.5959000000000003</v>
      </c>
      <c r="I236" s="177">
        <v>-5.9518000000000004</v>
      </c>
      <c r="J236" s="177">
        <v>-3.8464</v>
      </c>
      <c r="K236" s="177">
        <v>6.0861999999999998</v>
      </c>
      <c r="L236" s="177">
        <v>7.5303000000000004</v>
      </c>
      <c r="M236" s="177">
        <v>2.9845000000000002</v>
      </c>
      <c r="N236" s="177">
        <v>1.3023</v>
      </c>
      <c r="O236" s="177">
        <v>5.577</v>
      </c>
      <c r="P236" s="177">
        <v>5.5987999999999998</v>
      </c>
      <c r="Q236" s="177">
        <v>7.1703000000000001</v>
      </c>
      <c r="R236" s="177">
        <v>3.8824999999999998</v>
      </c>
      <c r="T236" s="106"/>
      <c r="U236" s="107"/>
      <c r="V236" s="107"/>
      <c r="W236" s="107"/>
      <c r="X236" s="107"/>
      <c r="Y236" s="107"/>
      <c r="Z236" s="107"/>
      <c r="AA236" s="107"/>
      <c r="AB236" s="107"/>
      <c r="AC236" s="107"/>
      <c r="AD236" s="107"/>
      <c r="AE236" s="107"/>
      <c r="AF236" s="107"/>
      <c r="AG236" s="107"/>
      <c r="AH236" s="107"/>
    </row>
    <row r="237" spans="1:34" x14ac:dyDescent="0.3">
      <c r="A237" s="173" t="s">
        <v>1593</v>
      </c>
      <c r="B237" s="173" t="s">
        <v>1485</v>
      </c>
      <c r="C237" s="173">
        <v>102661</v>
      </c>
      <c r="D237" s="176"/>
      <c r="E237" s="177"/>
      <c r="F237" s="177"/>
      <c r="G237" s="177"/>
      <c r="H237" s="177"/>
      <c r="I237" s="177"/>
      <c r="J237" s="177"/>
      <c r="K237" s="177"/>
      <c r="L237" s="177"/>
      <c r="M237" s="177"/>
      <c r="N237" s="177"/>
      <c r="O237" s="177"/>
      <c r="P237" s="177"/>
      <c r="Q237" s="177"/>
      <c r="R237" s="177"/>
      <c r="T237" s="106"/>
      <c r="U237" s="107"/>
      <c r="V237" s="107"/>
      <c r="W237" s="107"/>
      <c r="X237" s="107"/>
      <c r="Y237" s="107"/>
      <c r="Z237" s="107"/>
      <c r="AA237" s="107"/>
      <c r="AB237" s="107"/>
      <c r="AC237" s="107"/>
      <c r="AD237" s="107"/>
      <c r="AE237" s="107"/>
      <c r="AF237" s="107"/>
      <c r="AG237" s="107"/>
      <c r="AH237" s="107"/>
    </row>
    <row r="238" spans="1:34" x14ac:dyDescent="0.3">
      <c r="A238" s="173" t="s">
        <v>1593</v>
      </c>
      <c r="B238" s="173" t="s">
        <v>1467</v>
      </c>
      <c r="C238" s="173">
        <v>119389</v>
      </c>
      <c r="D238" s="176"/>
      <c r="E238" s="177"/>
      <c r="F238" s="177"/>
      <c r="G238" s="177"/>
      <c r="H238" s="177"/>
      <c r="I238" s="177"/>
      <c r="J238" s="177"/>
      <c r="K238" s="177"/>
      <c r="L238" s="177"/>
      <c r="M238" s="177"/>
      <c r="N238" s="177"/>
      <c r="O238" s="177"/>
      <c r="P238" s="177"/>
      <c r="Q238" s="177"/>
      <c r="R238" s="177"/>
      <c r="T238" s="106"/>
      <c r="U238" s="107"/>
      <c r="V238" s="107"/>
      <c r="W238" s="107"/>
      <c r="X238" s="107"/>
      <c r="Y238" s="107"/>
      <c r="Z238" s="107"/>
      <c r="AA238" s="107"/>
      <c r="AB238" s="107"/>
      <c r="AC238" s="107"/>
      <c r="AD238" s="107"/>
      <c r="AE238" s="107"/>
      <c r="AF238" s="107"/>
      <c r="AG238" s="107"/>
      <c r="AH238" s="107"/>
    </row>
    <row r="239" spans="1:34" x14ac:dyDescent="0.3">
      <c r="A239" s="173" t="s">
        <v>1593</v>
      </c>
      <c r="B239" s="173" t="s">
        <v>1468</v>
      </c>
      <c r="C239" s="173">
        <v>118309</v>
      </c>
      <c r="D239" s="176">
        <v>44942</v>
      </c>
      <c r="E239" s="177">
        <v>86.265299999999996</v>
      </c>
      <c r="F239" s="177">
        <v>-17.337</v>
      </c>
      <c r="G239" s="177">
        <v>-17.337</v>
      </c>
      <c r="H239" s="177">
        <v>-3.7932000000000001</v>
      </c>
      <c r="I239" s="177">
        <v>-3.2479</v>
      </c>
      <c r="J239" s="177">
        <v>-2.5156000000000001</v>
      </c>
      <c r="K239" s="177">
        <v>8.8728999999999996</v>
      </c>
      <c r="L239" s="177">
        <v>9.7515000000000001</v>
      </c>
      <c r="M239" s="177">
        <v>4.8186</v>
      </c>
      <c r="N239" s="177">
        <v>2.8807999999999998</v>
      </c>
      <c r="O239" s="177">
        <v>9.6983999999999995</v>
      </c>
      <c r="P239" s="177">
        <v>9.2139000000000006</v>
      </c>
      <c r="Q239" s="177">
        <v>9.6937999999999995</v>
      </c>
      <c r="R239" s="177">
        <v>7.3933</v>
      </c>
      <c r="T239" s="106"/>
      <c r="U239" s="107"/>
      <c r="V239" s="107"/>
      <c r="W239" s="107"/>
      <c r="X239" s="107"/>
      <c r="Y239" s="107"/>
      <c r="Z239" s="107"/>
      <c r="AA239" s="107"/>
      <c r="AB239" s="107"/>
      <c r="AC239" s="107"/>
      <c r="AD239" s="107"/>
      <c r="AE239" s="107"/>
      <c r="AF239" s="107"/>
      <c r="AG239" s="107"/>
      <c r="AH239" s="107"/>
    </row>
    <row r="240" spans="1:34" x14ac:dyDescent="0.3">
      <c r="A240" s="173" t="s">
        <v>1593</v>
      </c>
      <c r="B240" s="173" t="s">
        <v>1486</v>
      </c>
      <c r="C240" s="173">
        <v>100601</v>
      </c>
      <c r="D240" s="176">
        <v>44942</v>
      </c>
      <c r="E240" s="177">
        <v>89.243125260856203</v>
      </c>
      <c r="F240" s="177">
        <v>-18.5517</v>
      </c>
      <c r="G240" s="177">
        <v>-18.5517</v>
      </c>
      <c r="H240" s="177">
        <v>-5.0274999999999999</v>
      </c>
      <c r="I240" s="177">
        <v>-4.4856999999999996</v>
      </c>
      <c r="J240" s="177">
        <v>-3.7484999999999999</v>
      </c>
      <c r="K240" s="177">
        <v>7.6075999999999997</v>
      </c>
      <c r="L240" s="177">
        <v>8.4541000000000004</v>
      </c>
      <c r="M240" s="177">
        <v>3.5413000000000001</v>
      </c>
      <c r="N240" s="177">
        <v>1.6112</v>
      </c>
      <c r="O240" s="177">
        <v>8.3846000000000007</v>
      </c>
      <c r="P240" s="177">
        <v>7.9927000000000001</v>
      </c>
      <c r="Q240" s="177">
        <v>8.3277999999999999</v>
      </c>
      <c r="R240" s="177">
        <v>6.0430000000000001</v>
      </c>
      <c r="T240" s="106"/>
      <c r="U240" s="107"/>
      <c r="V240" s="107"/>
      <c r="W240" s="107"/>
      <c r="X240" s="107"/>
      <c r="Y240" s="107"/>
      <c r="Z240" s="107"/>
      <c r="AA240" s="107"/>
      <c r="AB240" s="107"/>
      <c r="AC240" s="107"/>
      <c r="AD240" s="107"/>
      <c r="AE240" s="107"/>
      <c r="AF240" s="107"/>
      <c r="AG240" s="107"/>
      <c r="AH240" s="107"/>
    </row>
    <row r="241" spans="1:34" x14ac:dyDescent="0.3">
      <c r="A241" s="173" t="s">
        <v>1593</v>
      </c>
      <c r="B241" s="173" t="s">
        <v>1469</v>
      </c>
      <c r="C241" s="173">
        <v>118994</v>
      </c>
      <c r="D241" s="176">
        <v>44942</v>
      </c>
      <c r="E241" s="177">
        <v>50.146299999999997</v>
      </c>
      <c r="F241" s="177">
        <v>0.65510000000000002</v>
      </c>
      <c r="G241" s="177">
        <v>0.65510000000000002</v>
      </c>
      <c r="H241" s="177">
        <v>2.351</v>
      </c>
      <c r="I241" s="177">
        <v>4.7450000000000001</v>
      </c>
      <c r="J241" s="177">
        <v>4.2462999999999997</v>
      </c>
      <c r="K241" s="177">
        <v>11.486599999999999</v>
      </c>
      <c r="L241" s="177">
        <v>8.9342000000000006</v>
      </c>
      <c r="M241" s="177">
        <v>3.9897999999999998</v>
      </c>
      <c r="N241" s="177">
        <v>3.3412000000000002</v>
      </c>
      <c r="O241" s="177">
        <v>7.9074</v>
      </c>
      <c r="P241" s="177">
        <v>5.8415999999999997</v>
      </c>
      <c r="Q241" s="177">
        <v>8.1949000000000005</v>
      </c>
      <c r="R241" s="177">
        <v>6.6654999999999998</v>
      </c>
      <c r="T241" s="106"/>
      <c r="U241" s="107"/>
      <c r="V241" s="107"/>
      <c r="W241" s="107"/>
      <c r="X241" s="107"/>
      <c r="Y241" s="107"/>
      <c r="Z241" s="107"/>
      <c r="AA241" s="107"/>
      <c r="AB241" s="107"/>
      <c r="AC241" s="107"/>
      <c r="AD241" s="107"/>
      <c r="AE241" s="107"/>
      <c r="AF241" s="107"/>
      <c r="AG241" s="107"/>
      <c r="AH241" s="107"/>
    </row>
    <row r="242" spans="1:34" x14ac:dyDescent="0.3">
      <c r="A242" s="173" t="s">
        <v>1593</v>
      </c>
      <c r="B242" s="173" t="s">
        <v>1487</v>
      </c>
      <c r="C242" s="173">
        <v>102448</v>
      </c>
      <c r="D242" s="176">
        <v>44942</v>
      </c>
      <c r="E242" s="177">
        <v>45.249000000000002</v>
      </c>
      <c r="F242" s="177">
        <v>8.0699999999999994E-2</v>
      </c>
      <c r="G242" s="177">
        <v>8.0699999999999994E-2</v>
      </c>
      <c r="H242" s="177">
        <v>1.7751999999999999</v>
      </c>
      <c r="I242" s="177">
        <v>4.1608999999999998</v>
      </c>
      <c r="J242" s="177">
        <v>3.6568000000000001</v>
      </c>
      <c r="K242" s="177">
        <v>10.8491</v>
      </c>
      <c r="L242" s="177">
        <v>8.2484000000000002</v>
      </c>
      <c r="M242" s="177">
        <v>3.3172999999999999</v>
      </c>
      <c r="N242" s="177">
        <v>2.6629999999999998</v>
      </c>
      <c r="O242" s="177">
        <v>6.5308000000000002</v>
      </c>
      <c r="P242" s="177">
        <v>4.3997000000000002</v>
      </c>
      <c r="Q242" s="177">
        <v>8.4494000000000007</v>
      </c>
      <c r="R242" s="177">
        <v>5.4932999999999996</v>
      </c>
      <c r="T242" s="106"/>
      <c r="U242" s="107"/>
      <c r="V242" s="107"/>
      <c r="W242" s="107"/>
      <c r="X242" s="107"/>
      <c r="Y242" s="107"/>
      <c r="Z242" s="107"/>
      <c r="AA242" s="107"/>
      <c r="AB242" s="107"/>
      <c r="AC242" s="107"/>
      <c r="AD242" s="107"/>
      <c r="AE242" s="107"/>
      <c r="AF242" s="107"/>
      <c r="AG242" s="107"/>
      <c r="AH242" s="107"/>
    </row>
    <row r="243" spans="1:34" x14ac:dyDescent="0.3">
      <c r="A243" s="173" t="s">
        <v>1593</v>
      </c>
      <c r="B243" s="173" t="s">
        <v>1488</v>
      </c>
      <c r="C243" s="173">
        <v>100948</v>
      </c>
      <c r="D243" s="176">
        <v>44942</v>
      </c>
      <c r="E243" s="177">
        <v>70.673100000000005</v>
      </c>
      <c r="F243" s="177">
        <v>-10.4064</v>
      </c>
      <c r="G243" s="177">
        <v>-10.4064</v>
      </c>
      <c r="H243" s="177">
        <v>-2.7284000000000002</v>
      </c>
      <c r="I243" s="177">
        <v>-1.4490000000000001</v>
      </c>
      <c r="J243" s="177">
        <v>-3.5693999999999999</v>
      </c>
      <c r="K243" s="177">
        <v>9.4448000000000008</v>
      </c>
      <c r="L243" s="177">
        <v>10.357900000000001</v>
      </c>
      <c r="M243" s="177">
        <v>4.8475000000000001</v>
      </c>
      <c r="N243" s="177">
        <v>2.7119</v>
      </c>
      <c r="O243" s="177">
        <v>6.0644</v>
      </c>
      <c r="P243" s="177">
        <v>5.9446000000000003</v>
      </c>
      <c r="Q243" s="177">
        <v>9.1585000000000001</v>
      </c>
      <c r="R243" s="177">
        <v>5.3761999999999999</v>
      </c>
      <c r="T243" s="106"/>
      <c r="U243" s="107"/>
      <c r="V243" s="107"/>
      <c r="W243" s="107"/>
      <c r="X243" s="107"/>
      <c r="Y243" s="107"/>
      <c r="Z243" s="107"/>
      <c r="AA243" s="107"/>
      <c r="AB243" s="107"/>
      <c r="AC243" s="107"/>
      <c r="AD243" s="107"/>
      <c r="AE243" s="107"/>
      <c r="AF243" s="107"/>
      <c r="AG243" s="107"/>
      <c r="AH243" s="107"/>
    </row>
    <row r="244" spans="1:34" x14ac:dyDescent="0.3">
      <c r="A244" s="173" t="s">
        <v>1593</v>
      </c>
      <c r="B244" s="173" t="s">
        <v>1470</v>
      </c>
      <c r="C244" s="173">
        <v>118574</v>
      </c>
      <c r="D244" s="176">
        <v>44942</v>
      </c>
      <c r="E244" s="177">
        <v>76.274900000000002</v>
      </c>
      <c r="F244" s="177">
        <v>-9.5950000000000006</v>
      </c>
      <c r="G244" s="177">
        <v>-9.5950000000000006</v>
      </c>
      <c r="H244" s="177">
        <v>-1.9202999999999999</v>
      </c>
      <c r="I244" s="177">
        <v>-0.63900000000000001</v>
      </c>
      <c r="J244" s="177">
        <v>-2.7397999999999998</v>
      </c>
      <c r="K244" s="177">
        <v>10.2963</v>
      </c>
      <c r="L244" s="177">
        <v>11.229699999999999</v>
      </c>
      <c r="M244" s="177">
        <v>5.7083000000000004</v>
      </c>
      <c r="N244" s="177">
        <v>3.5733000000000001</v>
      </c>
      <c r="O244" s="177">
        <v>6.9210000000000003</v>
      </c>
      <c r="P244" s="177">
        <v>6.7603999999999997</v>
      </c>
      <c r="Q244" s="177">
        <v>8.8758999999999997</v>
      </c>
      <c r="R244" s="177">
        <v>6.2073</v>
      </c>
      <c r="T244" s="106"/>
      <c r="U244" s="107"/>
      <c r="V244" s="107"/>
      <c r="W244" s="107"/>
      <c r="X244" s="107"/>
      <c r="Y244" s="107"/>
      <c r="Z244" s="107"/>
      <c r="AA244" s="107"/>
      <c r="AB244" s="107"/>
      <c r="AC244" s="107"/>
      <c r="AD244" s="107"/>
      <c r="AE244" s="107"/>
      <c r="AF244" s="107"/>
      <c r="AG244" s="107"/>
      <c r="AH244" s="107"/>
    </row>
    <row r="245" spans="1:34" x14ac:dyDescent="0.3">
      <c r="A245" s="173" t="s">
        <v>1593</v>
      </c>
      <c r="B245" s="173" t="s">
        <v>1489</v>
      </c>
      <c r="C245" s="173">
        <v>148297</v>
      </c>
      <c r="D245" s="176"/>
      <c r="E245" s="177"/>
      <c r="F245" s="177"/>
      <c r="G245" s="177"/>
      <c r="H245" s="177"/>
      <c r="I245" s="177"/>
      <c r="J245" s="177"/>
      <c r="K245" s="177"/>
      <c r="L245" s="177"/>
      <c r="M245" s="177"/>
      <c r="N245" s="177"/>
      <c r="O245" s="177"/>
      <c r="P245" s="177"/>
      <c r="Q245" s="177"/>
      <c r="R245" s="177"/>
      <c r="T245" s="106"/>
      <c r="U245" s="107"/>
      <c r="V245" s="107"/>
      <c r="W245" s="107"/>
      <c r="X245" s="107"/>
      <c r="Y245" s="107"/>
      <c r="Z245" s="107"/>
      <c r="AA245" s="107"/>
      <c r="AB245" s="107"/>
      <c r="AC245" s="107"/>
      <c r="AD245" s="107"/>
      <c r="AE245" s="107"/>
      <c r="AF245" s="107"/>
      <c r="AG245" s="107"/>
      <c r="AH245" s="107"/>
    </row>
    <row r="246" spans="1:34" x14ac:dyDescent="0.3">
      <c r="A246" s="173" t="s">
        <v>1593</v>
      </c>
      <c r="B246" s="173" t="s">
        <v>1471</v>
      </c>
      <c r="C246" s="173">
        <v>148302</v>
      </c>
      <c r="D246" s="176"/>
      <c r="E246" s="177"/>
      <c r="F246" s="177"/>
      <c r="G246" s="177"/>
      <c r="H246" s="177"/>
      <c r="I246" s="177"/>
      <c r="J246" s="177"/>
      <c r="K246" s="177"/>
      <c r="L246" s="177"/>
      <c r="M246" s="177"/>
      <c r="N246" s="177"/>
      <c r="O246" s="177"/>
      <c r="P246" s="177"/>
      <c r="Q246" s="177"/>
      <c r="R246" s="177"/>
      <c r="T246" s="106"/>
      <c r="U246" s="107"/>
      <c r="V246" s="107"/>
      <c r="W246" s="107"/>
      <c r="X246" s="107"/>
      <c r="Y246" s="107"/>
      <c r="Z246" s="107"/>
      <c r="AA246" s="107"/>
      <c r="AB246" s="107"/>
      <c r="AC246" s="107"/>
      <c r="AD246" s="107"/>
      <c r="AE246" s="107"/>
      <c r="AF246" s="107"/>
      <c r="AG246" s="107"/>
      <c r="AH246" s="107"/>
    </row>
    <row r="247" spans="1:34" x14ac:dyDescent="0.3">
      <c r="A247" s="173" t="s">
        <v>1593</v>
      </c>
      <c r="B247" s="173" t="s">
        <v>1490</v>
      </c>
      <c r="C247" s="173">
        <v>102147</v>
      </c>
      <c r="D247" s="176">
        <v>44942</v>
      </c>
      <c r="E247" s="177">
        <v>63.078899999999997</v>
      </c>
      <c r="F247" s="177">
        <v>-2.5648</v>
      </c>
      <c r="G247" s="177">
        <v>-2.5648</v>
      </c>
      <c r="H247" s="177">
        <v>-0.49590000000000001</v>
      </c>
      <c r="I247" s="177">
        <v>2.2793999999999999</v>
      </c>
      <c r="J247" s="177">
        <v>0.88539999999999996</v>
      </c>
      <c r="K247" s="177">
        <v>14.1252</v>
      </c>
      <c r="L247" s="177">
        <v>13.035299999999999</v>
      </c>
      <c r="M247" s="177">
        <v>6.7157999999999998</v>
      </c>
      <c r="N247" s="177">
        <v>4.8128000000000002</v>
      </c>
      <c r="O247" s="177">
        <v>9.5540000000000003</v>
      </c>
      <c r="P247" s="177">
        <v>7.3982999999999999</v>
      </c>
      <c r="Q247" s="177">
        <v>10.139200000000001</v>
      </c>
      <c r="R247" s="177">
        <v>8.9418000000000006</v>
      </c>
      <c r="T247" s="106"/>
      <c r="U247" s="107"/>
      <c r="V247" s="107"/>
      <c r="W247" s="107"/>
      <c r="X247" s="107"/>
      <c r="Y247" s="107"/>
      <c r="Z247" s="107"/>
      <c r="AA247" s="107"/>
      <c r="AB247" s="107"/>
      <c r="AC247" s="107"/>
      <c r="AD247" s="107"/>
      <c r="AE247" s="107"/>
      <c r="AF247" s="107"/>
      <c r="AG247" s="107"/>
      <c r="AH247" s="107"/>
    </row>
    <row r="248" spans="1:34" x14ac:dyDescent="0.3">
      <c r="A248" s="173" t="s">
        <v>1593</v>
      </c>
      <c r="B248" s="173" t="s">
        <v>1472</v>
      </c>
      <c r="C248" s="173">
        <v>119118</v>
      </c>
      <c r="D248" s="176">
        <v>44942</v>
      </c>
      <c r="E248" s="177">
        <v>66.224800000000002</v>
      </c>
      <c r="F248" s="177">
        <v>-2.0756999999999999</v>
      </c>
      <c r="G248" s="177">
        <v>-2.0756999999999999</v>
      </c>
      <c r="H248" s="177">
        <v>-1.5699999999999999E-2</v>
      </c>
      <c r="I248" s="177">
        <v>2.7507999999999999</v>
      </c>
      <c r="J248" s="177">
        <v>1.3563000000000001</v>
      </c>
      <c r="K248" s="177">
        <v>14.6251</v>
      </c>
      <c r="L248" s="177">
        <v>13.546900000000001</v>
      </c>
      <c r="M248" s="177">
        <v>7.1809000000000003</v>
      </c>
      <c r="N248" s="177">
        <v>5.3019999999999996</v>
      </c>
      <c r="O248" s="177">
        <v>10.027699999999999</v>
      </c>
      <c r="P248" s="177">
        <v>7.9009</v>
      </c>
      <c r="Q248" s="177">
        <v>9.5556000000000001</v>
      </c>
      <c r="R248" s="177">
        <v>9.4289000000000005</v>
      </c>
      <c r="T248" s="106"/>
      <c r="U248" s="107"/>
      <c r="V248" s="107"/>
      <c r="W248" s="107"/>
      <c r="X248" s="107"/>
      <c r="Y248" s="107"/>
      <c r="Z248" s="107"/>
      <c r="AA248" s="107"/>
      <c r="AB248" s="107"/>
      <c r="AC248" s="107"/>
      <c r="AD248" s="107"/>
      <c r="AE248" s="107"/>
      <c r="AF248" s="107"/>
      <c r="AG248" s="107"/>
      <c r="AH248" s="107"/>
    </row>
    <row r="249" spans="1:34" x14ac:dyDescent="0.3">
      <c r="A249" s="173" t="s">
        <v>1593</v>
      </c>
      <c r="B249" s="173" t="s">
        <v>2017</v>
      </c>
      <c r="C249" s="173">
        <v>102262</v>
      </c>
      <c r="D249" s="176">
        <v>44942</v>
      </c>
      <c r="E249" s="177">
        <v>46.532299999999999</v>
      </c>
      <c r="F249" s="177">
        <v>-14.728899999999999</v>
      </c>
      <c r="G249" s="177">
        <v>-14.728899999999999</v>
      </c>
      <c r="H249" s="177">
        <v>-0.1905</v>
      </c>
      <c r="I249" s="177">
        <v>-4.6421000000000001</v>
      </c>
      <c r="J249" s="177">
        <v>-4.6475</v>
      </c>
      <c r="K249" s="177">
        <v>7.9492000000000003</v>
      </c>
      <c r="L249" s="177">
        <v>7.4941000000000004</v>
      </c>
      <c r="M249" s="177">
        <v>2.0966999999999998</v>
      </c>
      <c r="N249" s="177">
        <v>-0.42899999999999999</v>
      </c>
      <c r="O249" s="177">
        <v>6.1730999999999998</v>
      </c>
      <c r="P249" s="177">
        <v>5.6285999999999996</v>
      </c>
      <c r="Q249" s="177">
        <v>8.4720999999999993</v>
      </c>
      <c r="R249" s="177">
        <v>4.0552000000000001</v>
      </c>
      <c r="T249" s="106"/>
      <c r="U249" s="107"/>
      <c r="V249" s="107"/>
      <c r="W249" s="107"/>
      <c r="X249" s="107"/>
      <c r="Y249" s="107"/>
      <c r="Z249" s="107"/>
      <c r="AA249" s="107"/>
      <c r="AB249" s="107"/>
      <c r="AC249" s="107"/>
      <c r="AD249" s="107"/>
      <c r="AE249" s="107"/>
      <c r="AF249" s="107"/>
      <c r="AG249" s="107"/>
      <c r="AH249" s="107"/>
    </row>
    <row r="250" spans="1:34" x14ac:dyDescent="0.3">
      <c r="A250" s="173" t="s">
        <v>1593</v>
      </c>
      <c r="B250" s="173" t="s">
        <v>2018</v>
      </c>
      <c r="C250" s="173">
        <v>120073</v>
      </c>
      <c r="D250" s="176">
        <v>44942</v>
      </c>
      <c r="E250" s="177">
        <v>50.996099999999998</v>
      </c>
      <c r="F250" s="177">
        <v>-13.8934</v>
      </c>
      <c r="G250" s="177">
        <v>-13.8934</v>
      </c>
      <c r="H250" s="177">
        <v>0.64419999999999999</v>
      </c>
      <c r="I250" s="177">
        <v>-3.7726000000000002</v>
      </c>
      <c r="J250" s="177">
        <v>-3.5747</v>
      </c>
      <c r="K250" s="177">
        <v>9.1849000000000007</v>
      </c>
      <c r="L250" s="177">
        <v>8.7985000000000007</v>
      </c>
      <c r="M250" s="177">
        <v>3.3871000000000002</v>
      </c>
      <c r="N250" s="177">
        <v>0.86060000000000003</v>
      </c>
      <c r="O250" s="177">
        <v>7.8262</v>
      </c>
      <c r="P250" s="177">
        <v>6.9981</v>
      </c>
      <c r="Q250" s="177">
        <v>8.3947000000000003</v>
      </c>
      <c r="R250" s="177">
        <v>5.5445000000000002</v>
      </c>
      <c r="T250" s="106"/>
      <c r="U250" s="107"/>
      <c r="V250" s="107"/>
      <c r="W250" s="107"/>
      <c r="X250" s="107"/>
      <c r="Y250" s="107"/>
      <c r="Z250" s="107"/>
      <c r="AA250" s="107"/>
      <c r="AB250" s="107"/>
      <c r="AC250" s="107"/>
      <c r="AD250" s="107"/>
      <c r="AE250" s="107"/>
      <c r="AF250" s="107"/>
      <c r="AG250" s="107"/>
      <c r="AH250" s="107"/>
    </row>
    <row r="251" spans="1:34" x14ac:dyDescent="0.3">
      <c r="A251" s="173" t="s">
        <v>1593</v>
      </c>
      <c r="B251" s="173" t="s">
        <v>1673</v>
      </c>
      <c r="C251" s="173"/>
      <c r="D251" s="176"/>
      <c r="E251" s="177"/>
      <c r="F251" s="177"/>
      <c r="G251" s="177"/>
      <c r="H251" s="177"/>
      <c r="I251" s="177"/>
      <c r="J251" s="177"/>
      <c r="K251" s="177"/>
      <c r="L251" s="177"/>
      <c r="M251" s="177"/>
      <c r="N251" s="177"/>
      <c r="O251" s="177"/>
      <c r="P251" s="177"/>
      <c r="Q251" s="177"/>
      <c r="R251" s="177"/>
      <c r="T251" s="106"/>
      <c r="U251" s="107"/>
      <c r="V251" s="107"/>
      <c r="W251" s="107"/>
      <c r="X251" s="107"/>
      <c r="Y251" s="107"/>
      <c r="Z251" s="107"/>
      <c r="AA251" s="107"/>
      <c r="AB251" s="107"/>
      <c r="AC251" s="107"/>
      <c r="AD251" s="107"/>
      <c r="AE251" s="107"/>
      <c r="AF251" s="107"/>
      <c r="AG251" s="107"/>
      <c r="AH251" s="107"/>
    </row>
    <row r="252" spans="1:34" x14ac:dyDescent="0.3">
      <c r="A252" s="173" t="s">
        <v>1593</v>
      </c>
      <c r="B252" s="173" t="s">
        <v>1674</v>
      </c>
      <c r="C252" s="173"/>
      <c r="D252" s="176"/>
      <c r="E252" s="177"/>
      <c r="F252" s="177"/>
      <c r="G252" s="177"/>
      <c r="H252" s="177"/>
      <c r="I252" s="177"/>
      <c r="J252" s="177"/>
      <c r="K252" s="177"/>
      <c r="L252" s="177"/>
      <c r="M252" s="177"/>
      <c r="N252" s="177"/>
      <c r="O252" s="177"/>
      <c r="P252" s="177"/>
      <c r="Q252" s="177"/>
      <c r="R252" s="177"/>
      <c r="T252" s="106"/>
      <c r="U252" s="107"/>
      <c r="V252" s="107"/>
      <c r="W252" s="107"/>
      <c r="X252" s="107"/>
      <c r="Y252" s="107"/>
      <c r="Z252" s="107"/>
      <c r="AA252" s="107"/>
      <c r="AB252" s="107"/>
      <c r="AC252" s="107"/>
      <c r="AD252" s="107"/>
      <c r="AE252" s="107"/>
      <c r="AF252" s="107"/>
      <c r="AG252" s="107"/>
      <c r="AH252" s="107"/>
    </row>
    <row r="253" spans="1:34" x14ac:dyDescent="0.3">
      <c r="A253" s="173" t="s">
        <v>1593</v>
      </c>
      <c r="B253" s="173" t="s">
        <v>1491</v>
      </c>
      <c r="C253" s="173">
        <v>102330</v>
      </c>
      <c r="D253" s="176">
        <v>44942</v>
      </c>
      <c r="E253" s="177">
        <v>58.295499999999997</v>
      </c>
      <c r="F253" s="177">
        <v>-10.9681</v>
      </c>
      <c r="G253" s="177">
        <v>-10.9681</v>
      </c>
      <c r="H253" s="177">
        <v>-8.2784999999999993</v>
      </c>
      <c r="I253" s="177">
        <v>7.5999999999999998E-2</v>
      </c>
      <c r="J253" s="177">
        <v>-0.51280000000000003</v>
      </c>
      <c r="K253" s="177">
        <v>8.4</v>
      </c>
      <c r="L253" s="177">
        <v>9.4619999999999997</v>
      </c>
      <c r="M253" s="177">
        <v>5.5273000000000003</v>
      </c>
      <c r="N253" s="177">
        <v>3.7801999999999998</v>
      </c>
      <c r="O253" s="177">
        <v>8.5157000000000007</v>
      </c>
      <c r="P253" s="177">
        <v>8.14</v>
      </c>
      <c r="Q253" s="177">
        <v>9.8251000000000008</v>
      </c>
      <c r="R253" s="177">
        <v>7.274</v>
      </c>
      <c r="T253" s="106"/>
      <c r="U253" s="107"/>
      <c r="V253" s="107"/>
      <c r="W253" s="107"/>
      <c r="X253" s="107"/>
      <c r="Y253" s="107"/>
      <c r="Z253" s="107"/>
      <c r="AA253" s="107"/>
      <c r="AB253" s="107"/>
      <c r="AC253" s="107"/>
      <c r="AD253" s="107"/>
      <c r="AE253" s="107"/>
      <c r="AF253" s="107"/>
      <c r="AG253" s="107"/>
      <c r="AH253" s="107"/>
    </row>
    <row r="254" spans="1:34" x14ac:dyDescent="0.3">
      <c r="A254" s="173" t="s">
        <v>1593</v>
      </c>
      <c r="B254" s="173" t="s">
        <v>1473</v>
      </c>
      <c r="C254" s="173">
        <v>120616</v>
      </c>
      <c r="D254" s="176">
        <v>44942</v>
      </c>
      <c r="E254" s="177">
        <v>62.939100000000003</v>
      </c>
      <c r="F254" s="177">
        <v>-10.1981</v>
      </c>
      <c r="G254" s="177">
        <v>-10.1981</v>
      </c>
      <c r="H254" s="177">
        <v>-7.5281000000000002</v>
      </c>
      <c r="I254" s="177">
        <v>0.83699999999999997</v>
      </c>
      <c r="J254" s="177">
        <v>0.23949999999999999</v>
      </c>
      <c r="K254" s="177">
        <v>9.1721000000000004</v>
      </c>
      <c r="L254" s="177">
        <v>10.2554</v>
      </c>
      <c r="M254" s="177">
        <v>6.3173000000000004</v>
      </c>
      <c r="N254" s="177">
        <v>4.5727000000000002</v>
      </c>
      <c r="O254" s="177">
        <v>9.3882999999999992</v>
      </c>
      <c r="P254" s="177">
        <v>8.9542999999999999</v>
      </c>
      <c r="Q254" s="177">
        <v>10.5343</v>
      </c>
      <c r="R254" s="177">
        <v>8.1746999999999996</v>
      </c>
      <c r="T254" s="106"/>
      <c r="U254" s="107"/>
      <c r="V254" s="107"/>
      <c r="W254" s="107"/>
      <c r="X254" s="107"/>
      <c r="Y254" s="107"/>
      <c r="Z254" s="107"/>
      <c r="AA254" s="107"/>
      <c r="AB254" s="107"/>
      <c r="AC254" s="107"/>
      <c r="AD254" s="107"/>
      <c r="AE254" s="107"/>
      <c r="AF254" s="107"/>
      <c r="AG254" s="107"/>
      <c r="AH254" s="107"/>
    </row>
    <row r="255" spans="1:34" x14ac:dyDescent="0.3">
      <c r="A255" s="173" t="s">
        <v>1593</v>
      </c>
      <c r="B255" s="173" t="s">
        <v>1474</v>
      </c>
      <c r="C255" s="173">
        <v>118491</v>
      </c>
      <c r="D255" s="176">
        <v>44942</v>
      </c>
      <c r="E255" s="177">
        <v>28.422499999999999</v>
      </c>
      <c r="F255" s="177">
        <v>-20.341799999999999</v>
      </c>
      <c r="G255" s="177">
        <v>-20.341799999999999</v>
      </c>
      <c r="H255" s="177">
        <v>-2.9885999999999999</v>
      </c>
      <c r="I255" s="177">
        <v>-4.88</v>
      </c>
      <c r="J255" s="177">
        <v>-2.6040000000000001</v>
      </c>
      <c r="K255" s="177">
        <v>4.2888000000000002</v>
      </c>
      <c r="L255" s="177">
        <v>6.0852000000000004</v>
      </c>
      <c r="M255" s="177">
        <v>1.548</v>
      </c>
      <c r="N255" s="177">
        <v>-0.28299999999999997</v>
      </c>
      <c r="O255" s="177">
        <v>5.5568999999999997</v>
      </c>
      <c r="P255" s="177">
        <v>5.6802999999999999</v>
      </c>
      <c r="Q255" s="177">
        <v>8.1706000000000003</v>
      </c>
      <c r="R255" s="177">
        <v>3.7233999999999998</v>
      </c>
      <c r="T255" s="106"/>
      <c r="U255" s="107"/>
      <c r="V255" s="107"/>
      <c r="W255" s="107"/>
      <c r="X255" s="107"/>
      <c r="Y255" s="107"/>
      <c r="Z255" s="107"/>
      <c r="AA255" s="107"/>
      <c r="AB255" s="107"/>
      <c r="AC255" s="107"/>
      <c r="AD255" s="107"/>
      <c r="AE255" s="107"/>
      <c r="AF255" s="107"/>
      <c r="AG255" s="107"/>
      <c r="AH255" s="107"/>
    </row>
    <row r="256" spans="1:34" x14ac:dyDescent="0.3">
      <c r="A256" s="173" t="s">
        <v>1593</v>
      </c>
      <c r="B256" s="173" t="s">
        <v>1492</v>
      </c>
      <c r="C256" s="173">
        <v>112353</v>
      </c>
      <c r="D256" s="176">
        <v>44942</v>
      </c>
      <c r="E256" s="177">
        <v>25.9941</v>
      </c>
      <c r="F256" s="177">
        <v>-21.2593</v>
      </c>
      <c r="G256" s="177">
        <v>-21.2593</v>
      </c>
      <c r="H256" s="177">
        <v>-3.9087000000000001</v>
      </c>
      <c r="I256" s="177">
        <v>-5.8143000000000002</v>
      </c>
      <c r="J256" s="177">
        <v>-3.536</v>
      </c>
      <c r="K256" s="177">
        <v>3.3386999999999998</v>
      </c>
      <c r="L256" s="177">
        <v>5.1151999999999997</v>
      </c>
      <c r="M256" s="177">
        <v>0.59109999999999996</v>
      </c>
      <c r="N256" s="177">
        <v>-1.2210000000000001</v>
      </c>
      <c r="O256" s="177">
        <v>4.5736999999999997</v>
      </c>
      <c r="P256" s="177">
        <v>4.7336999999999998</v>
      </c>
      <c r="Q256" s="177">
        <v>7.6871999999999998</v>
      </c>
      <c r="R256" s="177">
        <v>2.7524999999999999</v>
      </c>
      <c r="T256" s="106"/>
      <c r="U256" s="107"/>
      <c r="V256" s="107"/>
      <c r="W256" s="107"/>
      <c r="X256" s="107"/>
      <c r="Y256" s="107"/>
      <c r="Z256" s="107"/>
      <c r="AA256" s="107"/>
      <c r="AB256" s="107"/>
      <c r="AC256" s="107"/>
      <c r="AD256" s="107"/>
      <c r="AE256" s="107"/>
      <c r="AF256" s="107"/>
      <c r="AG256" s="107"/>
      <c r="AH256" s="107"/>
    </row>
    <row r="257" spans="1:34" x14ac:dyDescent="0.3">
      <c r="A257" s="173" t="s">
        <v>1593</v>
      </c>
      <c r="B257" s="173" t="s">
        <v>1475</v>
      </c>
      <c r="C257" s="173">
        <v>135689</v>
      </c>
      <c r="D257" s="176"/>
      <c r="E257" s="177"/>
      <c r="F257" s="177"/>
      <c r="G257" s="177"/>
      <c r="H257" s="177"/>
      <c r="I257" s="177"/>
      <c r="J257" s="177"/>
      <c r="K257" s="177"/>
      <c r="L257" s="177"/>
      <c r="M257" s="177"/>
      <c r="N257" s="177"/>
      <c r="O257" s="177"/>
      <c r="P257" s="177"/>
      <c r="Q257" s="177"/>
      <c r="R257" s="177"/>
      <c r="S257" t="s">
        <v>1808</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73" t="s">
        <v>1593</v>
      </c>
      <c r="B258" s="173" t="s">
        <v>1493</v>
      </c>
      <c r="C258" s="173">
        <v>135692</v>
      </c>
      <c r="D258" s="176"/>
      <c r="E258" s="177"/>
      <c r="F258" s="177"/>
      <c r="G258" s="177"/>
      <c r="H258" s="177"/>
      <c r="I258" s="177"/>
      <c r="J258" s="177"/>
      <c r="K258" s="177"/>
      <c r="L258" s="177"/>
      <c r="M258" s="177"/>
      <c r="N258" s="177"/>
      <c r="O258" s="177"/>
      <c r="P258" s="177"/>
      <c r="Q258" s="177"/>
      <c r="R258" s="177"/>
      <c r="S258" t="s">
        <v>1808</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73" t="s">
        <v>1593</v>
      </c>
      <c r="B259" s="173" t="s">
        <v>1494</v>
      </c>
      <c r="C259" s="173">
        <v>114859</v>
      </c>
      <c r="D259" s="176">
        <v>44942</v>
      </c>
      <c r="E259" s="177">
        <v>44.702199999999998</v>
      </c>
      <c r="F259" s="177">
        <v>-13.6205</v>
      </c>
      <c r="G259" s="177">
        <v>-13.6205</v>
      </c>
      <c r="H259" s="177">
        <v>-11.824299999999999</v>
      </c>
      <c r="I259" s="177">
        <v>-1.7019</v>
      </c>
      <c r="J259" s="177">
        <v>-0.76600000000000001</v>
      </c>
      <c r="K259" s="177">
        <v>9.6719000000000008</v>
      </c>
      <c r="L259" s="177">
        <v>11.460599999999999</v>
      </c>
      <c r="M259" s="177">
        <v>5.9729000000000001</v>
      </c>
      <c r="N259" s="177">
        <v>3.1389</v>
      </c>
      <c r="O259" s="177">
        <v>10.280799999999999</v>
      </c>
      <c r="P259" s="177">
        <v>8.4039000000000001</v>
      </c>
      <c r="Q259" s="177">
        <v>8.1390999999999991</v>
      </c>
      <c r="R259" s="177">
        <v>8.0450999999999997</v>
      </c>
      <c r="T259" s="106"/>
      <c r="U259" s="107"/>
      <c r="V259" s="107"/>
      <c r="W259" s="107"/>
      <c r="X259" s="107"/>
      <c r="Y259" s="107"/>
      <c r="Z259" s="107"/>
      <c r="AA259" s="107"/>
      <c r="AB259" s="107"/>
      <c r="AC259" s="107"/>
      <c r="AD259" s="107"/>
      <c r="AE259" s="107"/>
      <c r="AF259" s="107"/>
      <c r="AG259" s="107"/>
      <c r="AH259" s="107"/>
    </row>
    <row r="260" spans="1:34" x14ac:dyDescent="0.3">
      <c r="A260" s="173" t="s">
        <v>1593</v>
      </c>
      <c r="B260" s="173" t="s">
        <v>1476</v>
      </c>
      <c r="C260" s="173">
        <v>120154</v>
      </c>
      <c r="D260" s="176">
        <v>44942</v>
      </c>
      <c r="E260" s="177">
        <v>50.025399999999998</v>
      </c>
      <c r="F260" s="177">
        <v>-12.2454</v>
      </c>
      <c r="G260" s="177">
        <v>-12.2454</v>
      </c>
      <c r="H260" s="177">
        <v>-10.4544</v>
      </c>
      <c r="I260" s="177">
        <v>-0.3387</v>
      </c>
      <c r="J260" s="177">
        <v>0.60050000000000003</v>
      </c>
      <c r="K260" s="177">
        <v>11.0778</v>
      </c>
      <c r="L260" s="177">
        <v>12.9215</v>
      </c>
      <c r="M260" s="177">
        <v>7.4269999999999996</v>
      </c>
      <c r="N260" s="177">
        <v>4.5796000000000001</v>
      </c>
      <c r="O260" s="177">
        <v>11.711</v>
      </c>
      <c r="P260" s="177">
        <v>9.7774999999999999</v>
      </c>
      <c r="Q260" s="177">
        <v>10.584</v>
      </c>
      <c r="R260" s="177">
        <v>9.5169999999999995</v>
      </c>
      <c r="T260" s="106"/>
      <c r="U260" s="107"/>
      <c r="V260" s="107"/>
      <c r="W260" s="107"/>
      <c r="X260" s="107"/>
      <c r="Y260" s="107"/>
      <c r="Z260" s="107"/>
      <c r="AA260" s="107"/>
      <c r="AB260" s="107"/>
      <c r="AC260" s="107"/>
      <c r="AD260" s="107"/>
      <c r="AE260" s="107"/>
      <c r="AF260" s="107"/>
      <c r="AG260" s="107"/>
      <c r="AH260" s="107"/>
    </row>
    <row r="261" spans="1:34" x14ac:dyDescent="0.3">
      <c r="A261" s="173" t="s">
        <v>1593</v>
      </c>
      <c r="B261" s="173" t="s">
        <v>1477</v>
      </c>
      <c r="C261" s="173">
        <v>119852</v>
      </c>
      <c r="D261" s="176"/>
      <c r="E261" s="177"/>
      <c r="F261" s="177"/>
      <c r="G261" s="177"/>
      <c r="H261" s="177"/>
      <c r="I261" s="177"/>
      <c r="J261" s="177"/>
      <c r="K261" s="177"/>
      <c r="L261" s="177"/>
      <c r="M261" s="177"/>
      <c r="N261" s="177"/>
      <c r="O261" s="177"/>
      <c r="P261" s="177"/>
      <c r="Q261" s="177"/>
      <c r="R261" s="177"/>
      <c r="T261" s="106"/>
      <c r="U261" s="107"/>
      <c r="V261" s="107"/>
      <c r="W261" s="107"/>
      <c r="X261" s="107"/>
      <c r="Y261" s="107"/>
      <c r="Z261" s="107"/>
      <c r="AA261" s="107"/>
      <c r="AB261" s="107"/>
      <c r="AC261" s="107"/>
      <c r="AD261" s="107"/>
      <c r="AE261" s="107"/>
      <c r="AF261" s="107"/>
      <c r="AG261" s="107"/>
      <c r="AH261" s="107"/>
    </row>
    <row r="262" spans="1:34" x14ac:dyDescent="0.3">
      <c r="A262" s="173" t="s">
        <v>1593</v>
      </c>
      <c r="B262" s="173" t="s">
        <v>1495</v>
      </c>
      <c r="C262" s="173">
        <v>112487</v>
      </c>
      <c r="D262" s="176"/>
      <c r="E262" s="177"/>
      <c r="F262" s="177"/>
      <c r="G262" s="177"/>
      <c r="H262" s="177"/>
      <c r="I262" s="177"/>
      <c r="J262" s="177"/>
      <c r="K262" s="177"/>
      <c r="L262" s="177"/>
      <c r="M262" s="177"/>
      <c r="N262" s="177"/>
      <c r="O262" s="177"/>
      <c r="P262" s="177"/>
      <c r="Q262" s="177"/>
      <c r="R262" s="177"/>
      <c r="T262" s="106"/>
      <c r="U262" s="107"/>
      <c r="V262" s="107"/>
      <c r="W262" s="107"/>
      <c r="X262" s="107"/>
      <c r="Y262" s="107"/>
      <c r="Z262" s="107"/>
      <c r="AA262" s="107"/>
      <c r="AB262" s="107"/>
      <c r="AC262" s="107"/>
      <c r="AD262" s="107"/>
      <c r="AE262" s="107"/>
      <c r="AF262" s="107"/>
      <c r="AG262" s="107"/>
      <c r="AH262" s="107"/>
    </row>
    <row r="263" spans="1:34" x14ac:dyDescent="0.3">
      <c r="A263" s="173" t="s">
        <v>1593</v>
      </c>
      <c r="B263" s="173" t="s">
        <v>1496</v>
      </c>
      <c r="C263" s="173">
        <v>101869</v>
      </c>
      <c r="D263" s="176">
        <v>44942</v>
      </c>
      <c r="E263" s="177">
        <v>68.563999999999993</v>
      </c>
      <c r="F263" s="177">
        <v>-12.0723</v>
      </c>
      <c r="G263" s="177">
        <v>-12.0723</v>
      </c>
      <c r="H263" s="177">
        <v>1.0117</v>
      </c>
      <c r="I263" s="177">
        <v>-1.5581</v>
      </c>
      <c r="J263" s="177">
        <v>-2.5874000000000001</v>
      </c>
      <c r="K263" s="177">
        <v>6.8888999999999996</v>
      </c>
      <c r="L263" s="177">
        <v>6.6917</v>
      </c>
      <c r="M263" s="177">
        <v>2.6840999999999999</v>
      </c>
      <c r="N263" s="177">
        <v>0.2112</v>
      </c>
      <c r="O263" s="177">
        <v>5.8643000000000001</v>
      </c>
      <c r="P263" s="177">
        <v>5.5754999999999999</v>
      </c>
      <c r="Q263" s="177">
        <v>8.0684000000000005</v>
      </c>
      <c r="R263" s="177">
        <v>3.8182</v>
      </c>
      <c r="T263" s="106"/>
      <c r="U263" s="107"/>
      <c r="V263" s="107"/>
      <c r="W263" s="107"/>
      <c r="X263" s="107"/>
      <c r="Y263" s="107"/>
      <c r="Z263" s="107"/>
      <c r="AA263" s="107"/>
      <c r="AB263" s="107"/>
      <c r="AC263" s="107"/>
      <c r="AD263" s="107"/>
      <c r="AE263" s="107"/>
      <c r="AF263" s="107"/>
      <c r="AG263" s="107"/>
      <c r="AH263" s="107"/>
    </row>
    <row r="264" spans="1:34" x14ac:dyDescent="0.3">
      <c r="A264" s="173" t="s">
        <v>1593</v>
      </c>
      <c r="B264" s="173" t="s">
        <v>1478</v>
      </c>
      <c r="C264" s="173">
        <v>120276</v>
      </c>
      <c r="D264" s="176">
        <v>44942</v>
      </c>
      <c r="E264" s="177">
        <v>74.220699999999994</v>
      </c>
      <c r="F264" s="177">
        <v>-11.1531</v>
      </c>
      <c r="G264" s="177">
        <v>-11.1531</v>
      </c>
      <c r="H264" s="177">
        <v>1.9257</v>
      </c>
      <c r="I264" s="177">
        <v>-0.6462</v>
      </c>
      <c r="J264" s="177">
        <v>-1.6759999999999999</v>
      </c>
      <c r="K264" s="177">
        <v>7.8213999999999997</v>
      </c>
      <c r="L264" s="177">
        <v>7.6407999999999996</v>
      </c>
      <c r="M264" s="177">
        <v>3.6267999999999998</v>
      </c>
      <c r="N264" s="177">
        <v>1.1411</v>
      </c>
      <c r="O264" s="177">
        <v>6.8315000000000001</v>
      </c>
      <c r="P264" s="177">
        <v>6.5038</v>
      </c>
      <c r="Q264" s="177">
        <v>7.6795999999999998</v>
      </c>
      <c r="R264" s="177">
        <v>4.7252000000000001</v>
      </c>
      <c r="T264" s="106"/>
      <c r="U264" s="107"/>
      <c r="V264" s="107"/>
      <c r="W264" s="107"/>
      <c r="X264" s="107"/>
      <c r="Y264" s="107"/>
      <c r="Z264" s="107"/>
      <c r="AA264" s="107"/>
      <c r="AB264" s="107"/>
      <c r="AC264" s="107"/>
      <c r="AD264" s="107"/>
      <c r="AE264" s="107"/>
      <c r="AF264" s="107"/>
      <c r="AG264" s="107"/>
      <c r="AH264" s="107"/>
    </row>
    <row r="265" spans="1:34" x14ac:dyDescent="0.3">
      <c r="A265" s="173" t="s">
        <v>1593</v>
      </c>
      <c r="B265" s="173" t="s">
        <v>1815</v>
      </c>
      <c r="C265" s="173">
        <v>119156</v>
      </c>
      <c r="D265" s="176">
        <v>44942</v>
      </c>
      <c r="E265" s="177">
        <v>26.525600000000001</v>
      </c>
      <c r="F265" s="177">
        <v>-13.195600000000001</v>
      </c>
      <c r="G265" s="177">
        <v>-13.195600000000001</v>
      </c>
      <c r="H265" s="177">
        <v>-25.0214</v>
      </c>
      <c r="I265" s="177">
        <v>-10.6403</v>
      </c>
      <c r="J265" s="177">
        <v>-1.8170999999999999</v>
      </c>
      <c r="K265" s="177">
        <v>7.2152000000000003</v>
      </c>
      <c r="L265" s="177">
        <v>9.5420999999999996</v>
      </c>
      <c r="M265" s="177">
        <v>4.9318</v>
      </c>
      <c r="N265" s="177">
        <v>3.1194999999999999</v>
      </c>
      <c r="O265" s="177">
        <v>6.0750000000000002</v>
      </c>
      <c r="P265" s="177">
        <v>6.5166000000000004</v>
      </c>
      <c r="Q265" s="177">
        <v>8.2753999999999994</v>
      </c>
      <c r="R265" s="177">
        <v>5.7085999999999997</v>
      </c>
      <c r="T265" s="106"/>
      <c r="U265" s="107"/>
      <c r="V265" s="107"/>
      <c r="W265" s="107"/>
      <c r="X265" s="107"/>
      <c r="Y265" s="107"/>
      <c r="Z265" s="107"/>
      <c r="AA265" s="107"/>
      <c r="AB265" s="107"/>
      <c r="AC265" s="107"/>
      <c r="AD265" s="107"/>
      <c r="AE265" s="107"/>
      <c r="AF265" s="107"/>
      <c r="AG265" s="107"/>
      <c r="AH265" s="107"/>
    </row>
    <row r="266" spans="1:34" x14ac:dyDescent="0.3">
      <c r="A266" s="173" t="s">
        <v>1593</v>
      </c>
      <c r="B266" s="173" t="s">
        <v>1816</v>
      </c>
      <c r="C266" s="173">
        <v>113142</v>
      </c>
      <c r="D266" s="176">
        <v>44942</v>
      </c>
      <c r="E266" s="177">
        <v>22.7194</v>
      </c>
      <c r="F266" s="177">
        <v>-14.922700000000001</v>
      </c>
      <c r="G266" s="177">
        <v>-14.922700000000001</v>
      </c>
      <c r="H266" s="177">
        <v>-26.783000000000001</v>
      </c>
      <c r="I266" s="177">
        <v>-12.403</v>
      </c>
      <c r="J266" s="177">
        <v>-3.5804999999999998</v>
      </c>
      <c r="K266" s="177">
        <v>5.4207000000000001</v>
      </c>
      <c r="L266" s="177">
        <v>7.7001999999999997</v>
      </c>
      <c r="M266" s="177">
        <v>3.2256999999999998</v>
      </c>
      <c r="N266" s="177">
        <v>1.4366000000000001</v>
      </c>
      <c r="O266" s="177">
        <v>4.2927</v>
      </c>
      <c r="P266" s="177">
        <v>4.7679</v>
      </c>
      <c r="Q266" s="177">
        <v>6.7984999999999998</v>
      </c>
      <c r="R266" s="177">
        <v>3.9184999999999999</v>
      </c>
      <c r="T266" s="106"/>
      <c r="U266" s="107"/>
      <c r="V266" s="107"/>
      <c r="W266" s="107"/>
      <c r="X266" s="107"/>
      <c r="Y266" s="107"/>
      <c r="Z266" s="107"/>
      <c r="AA266" s="107"/>
      <c r="AB266" s="107"/>
      <c r="AC266" s="107"/>
      <c r="AD266" s="107"/>
      <c r="AE266" s="107"/>
      <c r="AF266" s="107"/>
      <c r="AG266" s="107"/>
      <c r="AH266" s="107"/>
    </row>
    <row r="267" spans="1:34" x14ac:dyDescent="0.3">
      <c r="A267" s="173" t="s">
        <v>1593</v>
      </c>
      <c r="B267" s="173" t="s">
        <v>1497</v>
      </c>
      <c r="C267" s="173">
        <v>102172</v>
      </c>
      <c r="D267" s="176">
        <v>44942</v>
      </c>
      <c r="E267" s="177">
        <v>46.241399999999999</v>
      </c>
      <c r="F267" s="177">
        <v>-5.9960000000000004</v>
      </c>
      <c r="G267" s="177">
        <v>-5.9960000000000004</v>
      </c>
      <c r="H267" s="177">
        <v>-3.2343000000000002</v>
      </c>
      <c r="I267" s="177">
        <v>-0.17480000000000001</v>
      </c>
      <c r="J267" s="177">
        <v>1.6957</v>
      </c>
      <c r="K267" s="177">
        <v>7.9626999999999999</v>
      </c>
      <c r="L267" s="177">
        <v>8.0752000000000006</v>
      </c>
      <c r="M267" s="177">
        <v>5.1318000000000001</v>
      </c>
      <c r="N267" s="177">
        <v>4.0734000000000004</v>
      </c>
      <c r="O267" s="177">
        <v>1.5968</v>
      </c>
      <c r="P267" s="177">
        <v>2.4064000000000001</v>
      </c>
      <c r="Q267" s="177">
        <v>8.3818000000000001</v>
      </c>
      <c r="R267" s="177">
        <v>7.1471999999999998</v>
      </c>
      <c r="T267" s="106"/>
      <c r="U267" s="107"/>
      <c r="V267" s="107"/>
      <c r="W267" s="107"/>
      <c r="X267" s="107"/>
      <c r="Y267" s="107"/>
      <c r="Z267" s="107"/>
      <c r="AA267" s="107"/>
      <c r="AB267" s="107"/>
      <c r="AC267" s="107"/>
      <c r="AD267" s="107"/>
      <c r="AE267" s="107"/>
      <c r="AF267" s="107"/>
      <c r="AG267" s="107"/>
      <c r="AH267" s="107"/>
    </row>
    <row r="268" spans="1:34" x14ac:dyDescent="0.3">
      <c r="A268" s="173" t="s">
        <v>1593</v>
      </c>
      <c r="B268" s="173" t="s">
        <v>1479</v>
      </c>
      <c r="C268" s="173">
        <v>118726</v>
      </c>
      <c r="D268" s="176">
        <v>44942</v>
      </c>
      <c r="E268" s="177">
        <v>50.058599999999998</v>
      </c>
      <c r="F268" s="177">
        <v>-5.2718999999999996</v>
      </c>
      <c r="G268" s="177">
        <v>-5.2718999999999996</v>
      </c>
      <c r="H268" s="177">
        <v>-2.5194999999999999</v>
      </c>
      <c r="I268" s="177">
        <v>0.53129999999999999</v>
      </c>
      <c r="J268" s="177">
        <v>2.3993000000000002</v>
      </c>
      <c r="K268" s="177">
        <v>8.6683000000000003</v>
      </c>
      <c r="L268" s="177">
        <v>8.7525999999999993</v>
      </c>
      <c r="M268" s="177">
        <v>5.8323</v>
      </c>
      <c r="N268" s="177">
        <v>4.7613000000000003</v>
      </c>
      <c r="O268" s="177">
        <v>2.2437999999999998</v>
      </c>
      <c r="P268" s="177">
        <v>3.1486000000000001</v>
      </c>
      <c r="Q268" s="177">
        <v>6.9802</v>
      </c>
      <c r="R268" s="177">
        <v>7.835</v>
      </c>
      <c r="T268" s="106"/>
      <c r="U268" s="107"/>
      <c r="V268" s="107"/>
      <c r="W268" s="107"/>
      <c r="X268" s="107"/>
      <c r="Y268" s="107"/>
      <c r="Z268" s="107"/>
      <c r="AA268" s="107"/>
      <c r="AB268" s="107"/>
      <c r="AC268" s="107"/>
      <c r="AD268" s="107"/>
      <c r="AE268" s="107"/>
      <c r="AF268" s="107"/>
      <c r="AG268" s="107"/>
      <c r="AH268" s="107"/>
    </row>
    <row r="269" spans="1:34" x14ac:dyDescent="0.3">
      <c r="A269" s="173" t="s">
        <v>1593</v>
      </c>
      <c r="B269" s="173" t="s">
        <v>1498</v>
      </c>
      <c r="C269" s="173">
        <v>148293</v>
      </c>
      <c r="D269" s="176"/>
      <c r="E269" s="177"/>
      <c r="F269" s="177"/>
      <c r="G269" s="177"/>
      <c r="H269" s="177"/>
      <c r="I269" s="177"/>
      <c r="J269" s="177"/>
      <c r="K269" s="177"/>
      <c r="L269" s="177"/>
      <c r="M269" s="177"/>
      <c r="N269" s="177"/>
      <c r="O269" s="177"/>
      <c r="P269" s="177"/>
      <c r="Q269" s="177"/>
      <c r="R269" s="177"/>
      <c r="T269" s="106"/>
      <c r="U269" s="107"/>
      <c r="V269" s="107"/>
      <c r="W269" s="107"/>
      <c r="X269" s="107"/>
      <c r="Y269" s="107"/>
      <c r="Z269" s="107"/>
      <c r="AA269" s="107"/>
      <c r="AB269" s="107"/>
      <c r="AC269" s="107"/>
      <c r="AD269" s="107"/>
      <c r="AE269" s="107"/>
      <c r="AF269" s="107"/>
      <c r="AG269" s="107"/>
      <c r="AH269" s="107"/>
    </row>
    <row r="270" spans="1:34" x14ac:dyDescent="0.3">
      <c r="A270" s="173" t="s">
        <v>1593</v>
      </c>
      <c r="B270" s="173" t="s">
        <v>1480</v>
      </c>
      <c r="C270" s="173">
        <v>148296</v>
      </c>
      <c r="D270" s="176"/>
      <c r="E270" s="177"/>
      <c r="F270" s="177"/>
      <c r="G270" s="177"/>
      <c r="H270" s="177"/>
      <c r="I270" s="177"/>
      <c r="J270" s="177"/>
      <c r="K270" s="177"/>
      <c r="L270" s="177"/>
      <c r="M270" s="177"/>
      <c r="N270" s="177"/>
      <c r="O270" s="177"/>
      <c r="P270" s="177"/>
      <c r="Q270" s="177"/>
      <c r="R270" s="177"/>
      <c r="T270" s="106"/>
      <c r="U270" s="107"/>
      <c r="V270" s="107"/>
      <c r="W270" s="107"/>
      <c r="X270" s="107"/>
      <c r="Y270" s="107"/>
      <c r="Z270" s="107"/>
      <c r="AA270" s="107"/>
      <c r="AB270" s="107"/>
      <c r="AC270" s="107"/>
      <c r="AD270" s="107"/>
      <c r="AE270" s="107"/>
      <c r="AF270" s="107"/>
      <c r="AG270" s="107"/>
      <c r="AH270" s="107"/>
    </row>
    <row r="271" spans="1:34" x14ac:dyDescent="0.3">
      <c r="A271" s="173" t="s">
        <v>1593</v>
      </c>
      <c r="B271" s="173" t="s">
        <v>1852</v>
      </c>
      <c r="C271" s="173">
        <v>119839</v>
      </c>
      <c r="D271" s="176">
        <v>44942</v>
      </c>
      <c r="E271" s="177">
        <v>60.498199999999997</v>
      </c>
      <c r="F271" s="177">
        <v>0.16089999999999999</v>
      </c>
      <c r="G271" s="177">
        <v>0.16089999999999999</v>
      </c>
      <c r="H271" s="177">
        <v>1.3966000000000001</v>
      </c>
      <c r="I271" s="177">
        <v>2.0356999999999998</v>
      </c>
      <c r="J271" s="177">
        <v>0.61729999999999996</v>
      </c>
      <c r="K271" s="177">
        <v>8.7484000000000002</v>
      </c>
      <c r="L271" s="177">
        <v>11.438000000000001</v>
      </c>
      <c r="M271" s="177">
        <v>6.8879000000000001</v>
      </c>
      <c r="N271" s="177">
        <v>4.2720000000000002</v>
      </c>
      <c r="O271" s="177">
        <v>11.113</v>
      </c>
      <c r="P271" s="177">
        <v>8.6793999999999993</v>
      </c>
      <c r="Q271" s="177">
        <v>9.7238000000000007</v>
      </c>
      <c r="R271" s="177">
        <v>9.3584999999999994</v>
      </c>
      <c r="T271" s="106"/>
      <c r="U271" s="107"/>
      <c r="V271" s="107"/>
      <c r="W271" s="107"/>
      <c r="X271" s="107"/>
      <c r="Y271" s="107"/>
      <c r="Z271" s="107"/>
      <c r="AA271" s="107"/>
      <c r="AB271" s="107"/>
      <c r="AC271" s="107"/>
      <c r="AD271" s="107"/>
      <c r="AE271" s="107"/>
      <c r="AF271" s="107"/>
      <c r="AG271" s="107"/>
      <c r="AH271" s="107"/>
    </row>
    <row r="272" spans="1:34" x14ac:dyDescent="0.3">
      <c r="A272" s="173" t="s">
        <v>1593</v>
      </c>
      <c r="B272" s="173" t="s">
        <v>1853</v>
      </c>
      <c r="C272" s="173">
        <v>100968</v>
      </c>
      <c r="D272" s="176">
        <v>44942</v>
      </c>
      <c r="E272" s="177">
        <v>56.064300000000003</v>
      </c>
      <c r="F272" s="177">
        <v>-0.36890000000000001</v>
      </c>
      <c r="G272" s="177">
        <v>-0.36890000000000001</v>
      </c>
      <c r="H272" s="177">
        <v>0.85580000000000001</v>
      </c>
      <c r="I272" s="177">
        <v>1.4936</v>
      </c>
      <c r="J272" s="177">
        <v>7.7700000000000005E-2</v>
      </c>
      <c r="K272" s="177">
        <v>8.1966000000000001</v>
      </c>
      <c r="L272" s="177">
        <v>10.867100000000001</v>
      </c>
      <c r="M272" s="177">
        <v>6.3362999999999996</v>
      </c>
      <c r="N272" s="177">
        <v>3.7158000000000002</v>
      </c>
      <c r="O272" s="177">
        <v>10.476699999999999</v>
      </c>
      <c r="P272" s="177">
        <v>7.9669999999999996</v>
      </c>
      <c r="Q272" s="177">
        <v>8.2161000000000008</v>
      </c>
      <c r="R272" s="177">
        <v>8.7524999999999995</v>
      </c>
      <c r="T272" s="106"/>
      <c r="U272" s="107"/>
      <c r="V272" s="107"/>
      <c r="W272" s="107"/>
      <c r="X272" s="107"/>
      <c r="Y272" s="107"/>
      <c r="Z272" s="107"/>
      <c r="AA272" s="107"/>
      <c r="AB272" s="107"/>
      <c r="AC272" s="107"/>
      <c r="AD272" s="107"/>
      <c r="AE272" s="107"/>
      <c r="AF272" s="107"/>
      <c r="AG272" s="107"/>
      <c r="AH272" s="107"/>
    </row>
    <row r="273" spans="1:34" x14ac:dyDescent="0.3">
      <c r="A273" s="173" t="s">
        <v>1593</v>
      </c>
      <c r="B273" s="173" t="s">
        <v>1499</v>
      </c>
      <c r="C273" s="173">
        <v>112868</v>
      </c>
      <c r="D273" s="176">
        <v>44942</v>
      </c>
      <c r="E273" s="177">
        <v>24.321400000000001</v>
      </c>
      <c r="F273" s="177">
        <v>-18.9298</v>
      </c>
      <c r="G273" s="177">
        <v>-18.9298</v>
      </c>
      <c r="H273" s="177">
        <v>-18.223600000000001</v>
      </c>
      <c r="I273" s="177">
        <v>-9.1012000000000004</v>
      </c>
      <c r="J273" s="177">
        <v>-6.1546000000000003</v>
      </c>
      <c r="K273" s="177">
        <v>8.0454000000000008</v>
      </c>
      <c r="L273" s="177">
        <v>9.1744000000000003</v>
      </c>
      <c r="M273" s="177">
        <v>4.3761000000000001</v>
      </c>
      <c r="N273" s="177">
        <v>1.7413000000000001</v>
      </c>
      <c r="O273" s="177">
        <v>7.7750000000000004</v>
      </c>
      <c r="P273" s="177">
        <v>4.7747000000000002</v>
      </c>
      <c r="Q273" s="177">
        <v>7.1506999999999996</v>
      </c>
      <c r="R273" s="177">
        <v>7.8451000000000004</v>
      </c>
      <c r="T273" s="106"/>
      <c r="U273" s="107"/>
      <c r="V273" s="107"/>
      <c r="W273" s="107"/>
      <c r="X273" s="107"/>
      <c r="Y273" s="107"/>
      <c r="Z273" s="107"/>
      <c r="AA273" s="107"/>
      <c r="AB273" s="107"/>
      <c r="AC273" s="107"/>
      <c r="AD273" s="107"/>
      <c r="AE273" s="107"/>
      <c r="AF273" s="107"/>
      <c r="AG273" s="107"/>
      <c r="AH273" s="107"/>
    </row>
    <row r="274" spans="1:34" x14ac:dyDescent="0.3">
      <c r="A274" s="173" t="s">
        <v>1593</v>
      </c>
      <c r="B274" s="173" t="s">
        <v>1481</v>
      </c>
      <c r="C274" s="173">
        <v>119635</v>
      </c>
      <c r="D274" s="176">
        <v>44942</v>
      </c>
      <c r="E274" s="177">
        <v>26.198499999999999</v>
      </c>
      <c r="F274" s="177">
        <v>-17.9922</v>
      </c>
      <c r="G274" s="177">
        <v>-17.9922</v>
      </c>
      <c r="H274" s="177">
        <v>-17.258299999999998</v>
      </c>
      <c r="I274" s="177">
        <v>-8.1447000000000003</v>
      </c>
      <c r="J274" s="177">
        <v>-5.1992000000000003</v>
      </c>
      <c r="K274" s="177">
        <v>9.0267999999999997</v>
      </c>
      <c r="L274" s="177">
        <v>10.1813</v>
      </c>
      <c r="M274" s="177">
        <v>5.3558000000000003</v>
      </c>
      <c r="N274" s="177">
        <v>2.7107000000000001</v>
      </c>
      <c r="O274" s="177">
        <v>8.7218</v>
      </c>
      <c r="P274" s="177">
        <v>5.8146000000000004</v>
      </c>
      <c r="Q274" s="177">
        <v>8.1090999999999998</v>
      </c>
      <c r="R274" s="177">
        <v>8.7935999999999996</v>
      </c>
      <c r="T274" s="106"/>
      <c r="U274" s="107"/>
      <c r="V274" s="107"/>
      <c r="W274" s="107"/>
      <c r="X274" s="107"/>
      <c r="Y274" s="107"/>
      <c r="Z274" s="107"/>
      <c r="AA274" s="107"/>
      <c r="AB274" s="107"/>
      <c r="AC274" s="107"/>
      <c r="AD274" s="107"/>
      <c r="AE274" s="107"/>
      <c r="AF274" s="107"/>
      <c r="AG274" s="107"/>
      <c r="AH274" s="107"/>
    </row>
    <row r="275" spans="1:34" x14ac:dyDescent="0.3">
      <c r="A275" s="173" t="s">
        <v>1593</v>
      </c>
      <c r="B275" s="173" t="s">
        <v>1482</v>
      </c>
      <c r="C275" s="173">
        <v>148106</v>
      </c>
      <c r="D275" s="176"/>
      <c r="E275" s="177"/>
      <c r="F275" s="177"/>
      <c r="G275" s="177"/>
      <c r="H275" s="177"/>
      <c r="I275" s="177"/>
      <c r="J275" s="177"/>
      <c r="K275" s="177"/>
      <c r="L275" s="177"/>
      <c r="M275" s="177"/>
      <c r="N275" s="177"/>
      <c r="O275" s="177"/>
      <c r="P275" s="177"/>
      <c r="Q275" s="177"/>
      <c r="R275" s="177"/>
      <c r="T275" s="106"/>
      <c r="U275" s="107"/>
      <c r="V275" s="107"/>
      <c r="W275" s="107"/>
      <c r="X275" s="107"/>
      <c r="Y275" s="107"/>
      <c r="Z275" s="107"/>
      <c r="AA275" s="107"/>
      <c r="AB275" s="107"/>
      <c r="AC275" s="107"/>
      <c r="AD275" s="107"/>
      <c r="AE275" s="107"/>
      <c r="AF275" s="107"/>
      <c r="AG275" s="107"/>
      <c r="AH275" s="107"/>
    </row>
    <row r="276" spans="1:34" x14ac:dyDescent="0.3">
      <c r="A276" s="173" t="s">
        <v>1593</v>
      </c>
      <c r="B276" s="173" t="s">
        <v>1500</v>
      </c>
      <c r="C276" s="173">
        <v>148105</v>
      </c>
      <c r="D276" s="176"/>
      <c r="E276" s="177"/>
      <c r="F276" s="177"/>
      <c r="G276" s="177"/>
      <c r="H276" s="177"/>
      <c r="I276" s="177"/>
      <c r="J276" s="177"/>
      <c r="K276" s="177"/>
      <c r="L276" s="177"/>
      <c r="M276" s="177"/>
      <c r="N276" s="177"/>
      <c r="O276" s="177"/>
      <c r="P276" s="177"/>
      <c r="Q276" s="177"/>
      <c r="R276" s="177"/>
      <c r="T276" s="106"/>
      <c r="U276" s="107"/>
      <c r="V276" s="107"/>
      <c r="W276" s="107"/>
      <c r="X276" s="107"/>
      <c r="Y276" s="107"/>
      <c r="Z276" s="107"/>
      <c r="AA276" s="107"/>
      <c r="AB276" s="107"/>
      <c r="AC276" s="107"/>
      <c r="AD276" s="107"/>
      <c r="AE276" s="107"/>
      <c r="AF276" s="107"/>
      <c r="AG276" s="107"/>
      <c r="AH276" s="107"/>
    </row>
    <row r="277" spans="1:34" x14ac:dyDescent="0.3">
      <c r="A277" s="173" t="s">
        <v>1593</v>
      </c>
      <c r="B277" s="173" t="s">
        <v>1483</v>
      </c>
      <c r="C277" s="173">
        <v>120779</v>
      </c>
      <c r="D277" s="176">
        <v>44942</v>
      </c>
      <c r="E277" s="177">
        <v>57.139200000000002</v>
      </c>
      <c r="F277" s="177">
        <v>-14.929399999999999</v>
      </c>
      <c r="G277" s="177">
        <v>-14.929399999999999</v>
      </c>
      <c r="H277" s="177">
        <v>-1.2589999999999999</v>
      </c>
      <c r="I277" s="177">
        <v>-2.8077000000000001</v>
      </c>
      <c r="J277" s="177">
        <v>-0.7208</v>
      </c>
      <c r="K277" s="177">
        <v>10.3157</v>
      </c>
      <c r="L277" s="177">
        <v>10.917400000000001</v>
      </c>
      <c r="M277" s="177">
        <v>5.4054000000000002</v>
      </c>
      <c r="N277" s="177">
        <v>3.1227999999999998</v>
      </c>
      <c r="O277" s="177">
        <v>9.0998999999999999</v>
      </c>
      <c r="P277" s="177">
        <v>7.1557000000000004</v>
      </c>
      <c r="Q277" s="177">
        <v>9.4178999999999995</v>
      </c>
      <c r="R277" s="177">
        <v>8.4413999999999998</v>
      </c>
      <c r="T277" s="106"/>
      <c r="U277" s="107"/>
      <c r="V277" s="107"/>
      <c r="W277" s="107"/>
      <c r="X277" s="107"/>
      <c r="Y277" s="107"/>
      <c r="Z277" s="107"/>
      <c r="AA277" s="107"/>
      <c r="AB277" s="107"/>
      <c r="AC277" s="107"/>
      <c r="AD277" s="107"/>
      <c r="AE277" s="107"/>
      <c r="AF277" s="107"/>
      <c r="AG277" s="107"/>
      <c r="AH277" s="107"/>
    </row>
    <row r="278" spans="1:34" x14ac:dyDescent="0.3">
      <c r="A278" s="173" t="s">
        <v>1593</v>
      </c>
      <c r="B278" s="173" t="s">
        <v>1501</v>
      </c>
      <c r="C278" s="173">
        <v>102535</v>
      </c>
      <c r="D278" s="176">
        <v>44942</v>
      </c>
      <c r="E278" s="177">
        <v>53.604799999999997</v>
      </c>
      <c r="F278" s="177">
        <v>-15.5276</v>
      </c>
      <c r="G278" s="177">
        <v>-15.5276</v>
      </c>
      <c r="H278" s="177">
        <v>-1.8474999999999999</v>
      </c>
      <c r="I278" s="177">
        <v>-3.4001000000000001</v>
      </c>
      <c r="J278" s="177">
        <v>-1.3098000000000001</v>
      </c>
      <c r="K278" s="177">
        <v>9.7049000000000003</v>
      </c>
      <c r="L278" s="177">
        <v>10.2873</v>
      </c>
      <c r="M278" s="177">
        <v>4.7954999999999997</v>
      </c>
      <c r="N278" s="177">
        <v>2.5282</v>
      </c>
      <c r="O278" s="177">
        <v>8.4419000000000004</v>
      </c>
      <c r="P278" s="177">
        <v>6.4817999999999998</v>
      </c>
      <c r="Q278" s="177">
        <v>9.1895000000000007</v>
      </c>
      <c r="R278" s="177">
        <v>7.8136000000000001</v>
      </c>
      <c r="T278" s="106"/>
      <c r="U278" s="107"/>
      <c r="V278" s="107"/>
      <c r="W278" s="107"/>
      <c r="X278" s="107"/>
      <c r="Y278" s="107"/>
      <c r="Z278" s="107"/>
      <c r="AA278" s="107"/>
      <c r="AB278" s="107"/>
      <c r="AC278" s="107"/>
      <c r="AD278" s="107"/>
      <c r="AE278" s="107"/>
      <c r="AF278" s="107"/>
      <c r="AG278" s="107"/>
      <c r="AH278" s="107"/>
    </row>
    <row r="279" spans="1:34" x14ac:dyDescent="0.3">
      <c r="A279" s="178" t="s">
        <v>27</v>
      </c>
      <c r="B279" s="173"/>
      <c r="C279" s="173"/>
      <c r="D279" s="173"/>
      <c r="E279" s="173"/>
      <c r="F279" s="179">
        <v>-11.123683783783786</v>
      </c>
      <c r="G279" s="179">
        <v>-11.123683783783786</v>
      </c>
      <c r="H279" s="179">
        <v>-4.576743243243242</v>
      </c>
      <c r="I279" s="179">
        <v>-2.6394621621621623</v>
      </c>
      <c r="J279" s="179">
        <v>-1.5404540540540541</v>
      </c>
      <c r="K279" s="179">
        <v>8.4353540540540539</v>
      </c>
      <c r="L279" s="179">
        <v>9.2879243243243224</v>
      </c>
      <c r="M279" s="179">
        <v>4.4011459459459461</v>
      </c>
      <c r="N279" s="179">
        <v>3.597040540540541</v>
      </c>
      <c r="O279" s="179">
        <v>8.0383486486486468</v>
      </c>
      <c r="P279" s="179">
        <v>6.5405594594594589</v>
      </c>
      <c r="Q279" s="179">
        <v>8.6951918918918896</v>
      </c>
      <c r="R279" s="179">
        <v>7.188102702702702</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78" t="s">
        <v>407</v>
      </c>
      <c r="B280" s="173"/>
      <c r="C280" s="173"/>
      <c r="D280" s="173"/>
      <c r="E280" s="173"/>
      <c r="F280" s="179">
        <v>-11.1531</v>
      </c>
      <c r="G280" s="179">
        <v>-11.1531</v>
      </c>
      <c r="H280" s="179">
        <v>-2.5148000000000001</v>
      </c>
      <c r="I280" s="179">
        <v>-1.5581</v>
      </c>
      <c r="J280" s="179">
        <v>-1.6759999999999999</v>
      </c>
      <c r="K280" s="179">
        <v>8.6683000000000003</v>
      </c>
      <c r="L280" s="179">
        <v>9.1393000000000004</v>
      </c>
      <c r="M280" s="179">
        <v>4.6192000000000002</v>
      </c>
      <c r="N280" s="179">
        <v>3.1194999999999999</v>
      </c>
      <c r="O280" s="179">
        <v>8.3846000000000007</v>
      </c>
      <c r="P280" s="179">
        <v>6.5038</v>
      </c>
      <c r="Q280" s="179">
        <v>8.4494000000000007</v>
      </c>
      <c r="R280" s="179">
        <v>7.274</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75" t="s">
        <v>587</v>
      </c>
      <c r="B282" s="175"/>
      <c r="C282" s="175"/>
      <c r="D282" s="175"/>
      <c r="E282" s="175"/>
      <c r="F282" s="175"/>
      <c r="G282" s="175"/>
      <c r="H282" s="175"/>
      <c r="I282" s="175"/>
      <c r="J282" s="175"/>
      <c r="K282" s="175"/>
      <c r="L282" s="175"/>
      <c r="M282" s="175"/>
      <c r="N282" s="175"/>
      <c r="O282" s="175"/>
      <c r="P282" s="175"/>
      <c r="Q282" s="175"/>
      <c r="R282" s="175"/>
      <c r="S282" s="105"/>
      <c r="T282" s="105"/>
      <c r="U282" s="105"/>
      <c r="V282" s="105"/>
      <c r="W282" s="105"/>
      <c r="X282" s="105"/>
      <c r="Y282" s="105"/>
      <c r="Z282" s="105"/>
      <c r="AA282" s="105"/>
      <c r="AB282" s="105"/>
      <c r="AC282" s="105"/>
      <c r="AD282" s="105"/>
      <c r="AE282" s="105"/>
      <c r="AF282" s="105"/>
      <c r="AG282" s="105"/>
      <c r="AH282" s="105"/>
    </row>
    <row r="283" spans="1:34" x14ac:dyDescent="0.3">
      <c r="A283" s="173" t="s">
        <v>588</v>
      </c>
      <c r="B283" s="173" t="s">
        <v>589</v>
      </c>
      <c r="C283" s="173">
        <v>105460</v>
      </c>
      <c r="D283" s="176">
        <v>44942</v>
      </c>
      <c r="E283" s="177">
        <v>79.27</v>
      </c>
      <c r="F283" s="177">
        <v>-0.42709999999999998</v>
      </c>
      <c r="G283" s="177">
        <v>-0.42709999999999998</v>
      </c>
      <c r="H283" s="177">
        <v>-0.9496</v>
      </c>
      <c r="I283" s="177">
        <v>-1.3318000000000001</v>
      </c>
      <c r="J283" s="177">
        <v>-2.2082000000000002</v>
      </c>
      <c r="K283" s="177">
        <v>2.2179000000000002</v>
      </c>
      <c r="L283" s="177">
        <v>10.758699999999999</v>
      </c>
      <c r="M283" s="177">
        <v>3.6074000000000002</v>
      </c>
      <c r="N283" s="177">
        <v>-1.4790000000000001</v>
      </c>
      <c r="O283" s="177">
        <v>16.0947</v>
      </c>
      <c r="P283" s="177">
        <v>10.4101</v>
      </c>
      <c r="Q283" s="177">
        <v>14.021000000000001</v>
      </c>
      <c r="R283" s="177">
        <v>12.854100000000001</v>
      </c>
      <c r="T283" s="106"/>
      <c r="U283" s="107"/>
      <c r="V283" s="107"/>
      <c r="W283" s="107"/>
      <c r="X283" s="107"/>
      <c r="Y283" s="107"/>
      <c r="Z283" s="107"/>
      <c r="AA283" s="107"/>
      <c r="AB283" s="107"/>
      <c r="AC283" s="107"/>
      <c r="AD283" s="107"/>
      <c r="AE283" s="107"/>
      <c r="AF283" s="107"/>
      <c r="AG283" s="107"/>
      <c r="AH283" s="107"/>
    </row>
    <row r="284" spans="1:34" x14ac:dyDescent="0.3">
      <c r="A284" s="173" t="s">
        <v>588</v>
      </c>
      <c r="B284" s="173" t="s">
        <v>590</v>
      </c>
      <c r="C284" s="173">
        <v>120348</v>
      </c>
      <c r="D284" s="176">
        <v>44942</v>
      </c>
      <c r="E284" s="177">
        <v>90.31</v>
      </c>
      <c r="F284" s="177">
        <v>-0.40799999999999997</v>
      </c>
      <c r="G284" s="177">
        <v>-0.40799999999999997</v>
      </c>
      <c r="H284" s="177">
        <v>-0.93240000000000001</v>
      </c>
      <c r="I284" s="177">
        <v>-1.2789999999999999</v>
      </c>
      <c r="J284" s="177">
        <v>-2.1030000000000002</v>
      </c>
      <c r="K284" s="177">
        <v>2.5318000000000001</v>
      </c>
      <c r="L284" s="177">
        <v>11.425000000000001</v>
      </c>
      <c r="M284" s="177">
        <v>4.5739000000000001</v>
      </c>
      <c r="N284" s="177">
        <v>-0.254</v>
      </c>
      <c r="O284" s="177">
        <v>17.5532</v>
      </c>
      <c r="P284" s="177">
        <v>11.7691</v>
      </c>
      <c r="Q284" s="177">
        <v>17.7576</v>
      </c>
      <c r="R284" s="177">
        <v>14.2926</v>
      </c>
      <c r="T284" s="106"/>
      <c r="U284" s="107"/>
      <c r="V284" s="107"/>
      <c r="W284" s="107"/>
      <c r="X284" s="107"/>
      <c r="Y284" s="107"/>
      <c r="Z284" s="107"/>
      <c r="AA284" s="107"/>
      <c r="AB284" s="107"/>
      <c r="AC284" s="107"/>
      <c r="AD284" s="107"/>
      <c r="AE284" s="107"/>
      <c r="AF284" s="107"/>
      <c r="AG284" s="107"/>
      <c r="AH284" s="107"/>
    </row>
    <row r="285" spans="1:34" x14ac:dyDescent="0.3">
      <c r="A285" s="173" t="s">
        <v>588</v>
      </c>
      <c r="B285" s="173" t="s">
        <v>591</v>
      </c>
      <c r="C285" s="173">
        <v>103040</v>
      </c>
      <c r="D285" s="176">
        <v>44942</v>
      </c>
      <c r="E285" s="177">
        <v>88.567999999999998</v>
      </c>
      <c r="F285" s="177">
        <v>-0.25119999999999998</v>
      </c>
      <c r="G285" s="177">
        <v>-0.25119999999999998</v>
      </c>
      <c r="H285" s="177">
        <v>-0.69850000000000001</v>
      </c>
      <c r="I285" s="177">
        <v>-0.62609999999999999</v>
      </c>
      <c r="J285" s="177">
        <v>-0.86519999999999997</v>
      </c>
      <c r="K285" s="177">
        <v>6.548</v>
      </c>
      <c r="L285" s="177">
        <v>14.6645</v>
      </c>
      <c r="M285" s="177">
        <v>5.7781000000000002</v>
      </c>
      <c r="N285" s="177">
        <v>2.0886</v>
      </c>
      <c r="O285" s="177">
        <v>16.067299999999999</v>
      </c>
      <c r="P285" s="177">
        <v>12.5541</v>
      </c>
      <c r="Q285" s="177">
        <v>13.286099999999999</v>
      </c>
      <c r="R285" s="177">
        <v>15.658799999999999</v>
      </c>
      <c r="T285" s="106"/>
      <c r="U285" s="107"/>
      <c r="V285" s="107"/>
      <c r="W285" s="107"/>
      <c r="X285" s="107"/>
      <c r="Y285" s="107"/>
      <c r="Z285" s="107"/>
      <c r="AA285" s="107"/>
      <c r="AB285" s="107"/>
      <c r="AC285" s="107"/>
      <c r="AD285" s="107"/>
      <c r="AE285" s="107"/>
      <c r="AF285" s="107"/>
      <c r="AG285" s="107"/>
      <c r="AH285" s="107"/>
    </row>
    <row r="286" spans="1:34" x14ac:dyDescent="0.3">
      <c r="A286" s="173" t="s">
        <v>588</v>
      </c>
      <c r="B286" s="173" t="s">
        <v>592</v>
      </c>
      <c r="C286" s="173">
        <v>119769</v>
      </c>
      <c r="D286" s="176">
        <v>44942</v>
      </c>
      <c r="E286" s="177">
        <v>101.03100000000001</v>
      </c>
      <c r="F286" s="177">
        <v>-0.23799999999999999</v>
      </c>
      <c r="G286" s="177">
        <v>-0.23799999999999999</v>
      </c>
      <c r="H286" s="177">
        <v>-0.67149999999999999</v>
      </c>
      <c r="I286" s="177">
        <v>-0.57279999999999998</v>
      </c>
      <c r="J286" s="177">
        <v>-0.74570000000000003</v>
      </c>
      <c r="K286" s="177">
        <v>6.9325999999999999</v>
      </c>
      <c r="L286" s="177">
        <v>15.4785</v>
      </c>
      <c r="M286" s="177">
        <v>6.9156000000000004</v>
      </c>
      <c r="N286" s="177">
        <v>3.5387</v>
      </c>
      <c r="O286" s="177">
        <v>17.6572</v>
      </c>
      <c r="P286" s="177">
        <v>14.079000000000001</v>
      </c>
      <c r="Q286" s="177">
        <v>15.6541</v>
      </c>
      <c r="R286" s="177">
        <v>17.262</v>
      </c>
      <c r="T286" s="106"/>
      <c r="U286" s="107"/>
      <c r="V286" s="107"/>
      <c r="W286" s="107"/>
      <c r="X286" s="107"/>
      <c r="Y286" s="107"/>
      <c r="Z286" s="107"/>
      <c r="AA286" s="107"/>
      <c r="AB286" s="107"/>
      <c r="AC286" s="107"/>
      <c r="AD286" s="107"/>
      <c r="AE286" s="107"/>
      <c r="AF286" s="107"/>
      <c r="AG286" s="107"/>
      <c r="AH286" s="107"/>
    </row>
    <row r="287" spans="1:34" x14ac:dyDescent="0.3">
      <c r="A287" s="173" t="s">
        <v>588</v>
      </c>
      <c r="B287" s="173" t="s">
        <v>1675</v>
      </c>
      <c r="C287" s="173">
        <v>119835</v>
      </c>
      <c r="D287" s="176">
        <v>44942</v>
      </c>
      <c r="E287" s="177">
        <v>244.24760000000001</v>
      </c>
      <c r="F287" s="177">
        <v>9.8299999999999998E-2</v>
      </c>
      <c r="G287" s="177">
        <v>9.8299999999999998E-2</v>
      </c>
      <c r="H287" s="177">
        <v>-0.2868</v>
      </c>
      <c r="I287" s="177">
        <v>-0.63890000000000002</v>
      </c>
      <c r="J287" s="177">
        <v>-1.2253000000000001</v>
      </c>
      <c r="K287" s="177">
        <v>5.5498000000000003</v>
      </c>
      <c r="L287" s="177">
        <v>15.336600000000001</v>
      </c>
      <c r="M287" s="177">
        <v>10.5556</v>
      </c>
      <c r="N287" s="177">
        <v>9.0902999999999992</v>
      </c>
      <c r="O287" s="177">
        <v>29.8687</v>
      </c>
      <c r="P287" s="177">
        <v>13.826599999999999</v>
      </c>
      <c r="Q287" s="177">
        <v>15.1717</v>
      </c>
      <c r="R287" s="177">
        <v>27.814800000000002</v>
      </c>
      <c r="T287" s="106"/>
      <c r="U287" s="107"/>
      <c r="V287" s="107"/>
      <c r="W287" s="107"/>
      <c r="X287" s="107"/>
      <c r="Y287" s="107"/>
      <c r="Z287" s="107"/>
      <c r="AA287" s="107"/>
      <c r="AB287" s="107"/>
      <c r="AC287" s="107"/>
      <c r="AD287" s="107"/>
      <c r="AE287" s="107"/>
      <c r="AF287" s="107"/>
      <c r="AG287" s="107"/>
      <c r="AH287" s="107"/>
    </row>
    <row r="288" spans="1:34" x14ac:dyDescent="0.3">
      <c r="A288" s="173" t="s">
        <v>588</v>
      </c>
      <c r="B288" s="173" t="s">
        <v>1784</v>
      </c>
      <c r="C288" s="173">
        <v>119724</v>
      </c>
      <c r="D288" s="176">
        <v>44942</v>
      </c>
      <c r="E288" s="177">
        <v>71.496321318167304</v>
      </c>
      <c r="F288" s="177">
        <v>9.8500000000000004E-2</v>
      </c>
      <c r="G288" s="177">
        <v>9.8500000000000004E-2</v>
      </c>
      <c r="H288" s="177">
        <v>-0.28670000000000001</v>
      </c>
      <c r="I288" s="177">
        <v>-0.63880000000000003</v>
      </c>
      <c r="J288" s="177">
        <v>-1.2252000000000001</v>
      </c>
      <c r="K288" s="177">
        <v>5.5499000000000001</v>
      </c>
      <c r="L288" s="177">
        <v>15.335699999999999</v>
      </c>
      <c r="M288" s="177">
        <v>10.554399999999999</v>
      </c>
      <c r="N288" s="177">
        <v>9.0889000000000006</v>
      </c>
      <c r="O288" s="177">
        <v>29.867100000000001</v>
      </c>
      <c r="P288" s="177">
        <v>13.827199999999999</v>
      </c>
      <c r="Q288" s="177">
        <v>15.1829</v>
      </c>
      <c r="R288" s="177">
        <v>27.813800000000001</v>
      </c>
      <c r="T288" s="106"/>
      <c r="U288" s="107"/>
      <c r="V288" s="107"/>
      <c r="W288" s="107"/>
      <c r="X288" s="107"/>
      <c r="Y288" s="107"/>
      <c r="Z288" s="107"/>
      <c r="AA288" s="107"/>
      <c r="AB288" s="107"/>
      <c r="AC288" s="107"/>
      <c r="AD288" s="107"/>
      <c r="AE288" s="107"/>
      <c r="AF288" s="107"/>
      <c r="AG288" s="107"/>
      <c r="AH288" s="107"/>
    </row>
    <row r="289" spans="1:34" x14ac:dyDescent="0.3">
      <c r="A289" s="173" t="s">
        <v>588</v>
      </c>
      <c r="B289" s="173" t="s">
        <v>1676</v>
      </c>
      <c r="C289" s="173">
        <v>102414</v>
      </c>
      <c r="D289" s="176">
        <v>44942</v>
      </c>
      <c r="E289" s="177">
        <v>579.22804613088499</v>
      </c>
      <c r="F289" s="177">
        <v>9.0700000000000003E-2</v>
      </c>
      <c r="G289" s="177">
        <v>9.0700000000000003E-2</v>
      </c>
      <c r="H289" s="177">
        <v>-0.3044</v>
      </c>
      <c r="I289" s="177">
        <v>-0.67390000000000005</v>
      </c>
      <c r="J289" s="177">
        <v>-1.3018000000000001</v>
      </c>
      <c r="K289" s="177">
        <v>5.3175999999999997</v>
      </c>
      <c r="L289" s="177">
        <v>14.861599999999999</v>
      </c>
      <c r="M289" s="177">
        <v>9.9155999999999995</v>
      </c>
      <c r="N289" s="177">
        <v>8.2373999999999992</v>
      </c>
      <c r="O289" s="177">
        <v>28.973600000000001</v>
      </c>
      <c r="P289" s="177">
        <v>13.042</v>
      </c>
      <c r="Q289" s="177">
        <v>18.355699999999999</v>
      </c>
      <c r="R289" s="177">
        <v>26.863099999999999</v>
      </c>
      <c r="T289" s="106"/>
      <c r="U289" s="107"/>
      <c r="V289" s="107"/>
      <c r="W289" s="107"/>
      <c r="X289" s="107"/>
      <c r="Y289" s="107"/>
      <c r="Z289" s="107"/>
      <c r="AA289" s="107"/>
      <c r="AB289" s="107"/>
      <c r="AC289" s="107"/>
      <c r="AD289" s="107"/>
      <c r="AE289" s="107"/>
      <c r="AF289" s="107"/>
      <c r="AG289" s="107"/>
      <c r="AH289" s="107"/>
    </row>
    <row r="290" spans="1:34" x14ac:dyDescent="0.3">
      <c r="A290" s="173" t="s">
        <v>588</v>
      </c>
      <c r="B290" s="173" t="s">
        <v>1785</v>
      </c>
      <c r="C290" s="173">
        <v>100915</v>
      </c>
      <c r="D290" s="176">
        <v>44942</v>
      </c>
      <c r="E290" s="177">
        <v>583.34535331141603</v>
      </c>
      <c r="F290" s="177">
        <v>9.0800000000000006E-2</v>
      </c>
      <c r="G290" s="177">
        <v>9.0800000000000006E-2</v>
      </c>
      <c r="H290" s="177">
        <v>-0.3044</v>
      </c>
      <c r="I290" s="177">
        <v>-0.67390000000000005</v>
      </c>
      <c r="J290" s="177">
        <v>-1.3019000000000001</v>
      </c>
      <c r="K290" s="177">
        <v>5.3177000000000003</v>
      </c>
      <c r="L290" s="177">
        <v>14.861700000000001</v>
      </c>
      <c r="M290" s="177">
        <v>9.9154</v>
      </c>
      <c r="N290" s="177">
        <v>8.2376000000000005</v>
      </c>
      <c r="O290" s="177">
        <v>28.974900000000002</v>
      </c>
      <c r="P290" s="177">
        <v>13.0434</v>
      </c>
      <c r="Q290" s="177">
        <v>18.8459</v>
      </c>
      <c r="R290" s="177">
        <v>26.865300000000001</v>
      </c>
      <c r="T290" s="106"/>
      <c r="U290" s="107"/>
      <c r="V290" s="107"/>
      <c r="W290" s="107"/>
      <c r="X290" s="107"/>
      <c r="Y290" s="107"/>
      <c r="Z290" s="107"/>
      <c r="AA290" s="107"/>
      <c r="AB290" s="107"/>
      <c r="AC290" s="107"/>
      <c r="AD290" s="107"/>
      <c r="AE290" s="107"/>
      <c r="AF290" s="107"/>
      <c r="AG290" s="107"/>
      <c r="AH290" s="107"/>
    </row>
    <row r="291" spans="1:34" x14ac:dyDescent="0.3">
      <c r="A291" s="178" t="s">
        <v>27</v>
      </c>
      <c r="B291" s="173"/>
      <c r="C291" s="173"/>
      <c r="D291" s="173"/>
      <c r="E291" s="173"/>
      <c r="F291" s="179">
        <v>-0.11824999999999999</v>
      </c>
      <c r="G291" s="179">
        <v>-0.11824999999999999</v>
      </c>
      <c r="H291" s="179">
        <v>-0.55428750000000004</v>
      </c>
      <c r="I291" s="179">
        <v>-0.8044</v>
      </c>
      <c r="J291" s="179">
        <v>-1.3720375</v>
      </c>
      <c r="K291" s="179">
        <v>4.9956625000000008</v>
      </c>
      <c r="L291" s="179">
        <v>14.090287500000001</v>
      </c>
      <c r="M291" s="179">
        <v>7.7269999999999994</v>
      </c>
      <c r="N291" s="179">
        <v>4.8185624999999996</v>
      </c>
      <c r="O291" s="179">
        <v>23.132087500000001</v>
      </c>
      <c r="P291" s="179">
        <v>12.818937500000001</v>
      </c>
      <c r="Q291" s="179">
        <v>16.034375000000001</v>
      </c>
      <c r="R291" s="179">
        <v>21.178062499999999</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78" t="s">
        <v>407</v>
      </c>
      <c r="B292" s="173"/>
      <c r="C292" s="173"/>
      <c r="D292" s="173"/>
      <c r="E292" s="173"/>
      <c r="F292" s="179">
        <v>-7.3649999999999993E-2</v>
      </c>
      <c r="G292" s="179">
        <v>-7.3649999999999993E-2</v>
      </c>
      <c r="H292" s="179">
        <v>-0.48794999999999999</v>
      </c>
      <c r="I292" s="179">
        <v>-0.65640000000000009</v>
      </c>
      <c r="J292" s="179">
        <v>-1.26355</v>
      </c>
      <c r="K292" s="179">
        <v>5.4337499999999999</v>
      </c>
      <c r="L292" s="179">
        <v>14.861650000000001</v>
      </c>
      <c r="M292" s="179">
        <v>8.4154999999999998</v>
      </c>
      <c r="N292" s="179">
        <v>5.8880499999999998</v>
      </c>
      <c r="O292" s="179">
        <v>23.3154</v>
      </c>
      <c r="P292" s="179">
        <v>13.0427</v>
      </c>
      <c r="Q292" s="179">
        <v>15.4185</v>
      </c>
      <c r="R292" s="179">
        <v>22.062550000000002</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75" t="s">
        <v>593</v>
      </c>
      <c r="B294" s="175"/>
      <c r="C294" s="175"/>
      <c r="D294" s="175"/>
      <c r="E294" s="175"/>
      <c r="F294" s="175"/>
      <c r="G294" s="175"/>
      <c r="H294" s="175"/>
      <c r="I294" s="175"/>
      <c r="J294" s="175"/>
      <c r="K294" s="175"/>
      <c r="L294" s="175"/>
      <c r="M294" s="175"/>
      <c r="N294" s="175"/>
      <c r="O294" s="175"/>
      <c r="P294" s="175"/>
      <c r="Q294" s="175"/>
      <c r="R294" s="175"/>
      <c r="S294" s="105"/>
      <c r="T294" s="105"/>
      <c r="U294" s="105"/>
      <c r="V294" s="105"/>
      <c r="W294" s="105"/>
      <c r="X294" s="105"/>
      <c r="Y294" s="105"/>
      <c r="Z294" s="105"/>
      <c r="AA294" s="105"/>
      <c r="AB294" s="105"/>
      <c r="AC294" s="105"/>
      <c r="AD294" s="105"/>
      <c r="AE294" s="105"/>
      <c r="AF294" s="105"/>
      <c r="AG294" s="105"/>
      <c r="AH294" s="105"/>
    </row>
    <row r="295" spans="1:34" x14ac:dyDescent="0.3">
      <c r="A295" s="173" t="s">
        <v>594</v>
      </c>
      <c r="B295" s="173" t="s">
        <v>595</v>
      </c>
      <c r="C295" s="173">
        <v>103178</v>
      </c>
      <c r="D295" s="176">
        <v>44942</v>
      </c>
      <c r="E295" s="177">
        <v>93.096000000000004</v>
      </c>
      <c r="F295" s="177">
        <v>2.7582</v>
      </c>
      <c r="G295" s="177">
        <v>2.7582</v>
      </c>
      <c r="H295" s="177">
        <v>7.3868999999999998</v>
      </c>
      <c r="I295" s="177">
        <v>7.3017000000000003</v>
      </c>
      <c r="J295" s="177">
        <v>6.3270999999999997</v>
      </c>
      <c r="K295" s="177">
        <v>7.8865999999999996</v>
      </c>
      <c r="L295" s="177">
        <v>6.3661000000000003</v>
      </c>
      <c r="M295" s="177">
        <v>4.8996000000000004</v>
      </c>
      <c r="N295" s="177">
        <v>4.3544999999999998</v>
      </c>
      <c r="O295" s="177">
        <v>6.5922999999999998</v>
      </c>
      <c r="P295" s="177">
        <v>7.3159999999999998</v>
      </c>
      <c r="Q295" s="177">
        <v>8.9994999999999994</v>
      </c>
      <c r="R295" s="177">
        <v>4.3257000000000003</v>
      </c>
      <c r="T295" s="106"/>
      <c r="U295" s="107"/>
      <c r="V295" s="107"/>
      <c r="W295" s="107"/>
      <c r="X295" s="107"/>
      <c r="Y295" s="107"/>
      <c r="Z295" s="107"/>
      <c r="AA295" s="107"/>
      <c r="AB295" s="107"/>
      <c r="AC295" s="107"/>
      <c r="AD295" s="107"/>
      <c r="AE295" s="107"/>
      <c r="AF295" s="107"/>
      <c r="AG295" s="107"/>
      <c r="AH295" s="107"/>
    </row>
    <row r="296" spans="1:34" x14ac:dyDescent="0.3">
      <c r="A296" s="173" t="s">
        <v>594</v>
      </c>
      <c r="B296" s="173" t="s">
        <v>596</v>
      </c>
      <c r="C296" s="173">
        <v>119533</v>
      </c>
      <c r="D296" s="176">
        <v>44942</v>
      </c>
      <c r="E296" s="177">
        <v>94.264799999999994</v>
      </c>
      <c r="F296" s="177">
        <v>2.9177</v>
      </c>
      <c r="G296" s="177">
        <v>2.9177</v>
      </c>
      <c r="H296" s="177">
        <v>7.5503999999999998</v>
      </c>
      <c r="I296" s="177">
        <v>7.4640000000000004</v>
      </c>
      <c r="J296" s="177">
        <v>6.4869000000000003</v>
      </c>
      <c r="K296" s="177">
        <v>8.0493000000000006</v>
      </c>
      <c r="L296" s="177">
        <v>6.5313999999999997</v>
      </c>
      <c r="M296" s="177">
        <v>5.0656999999999996</v>
      </c>
      <c r="N296" s="177">
        <v>4.5218999999999996</v>
      </c>
      <c r="O296" s="177">
        <v>6.7610999999999999</v>
      </c>
      <c r="P296" s="177">
        <v>7.4687000000000001</v>
      </c>
      <c r="Q296" s="177">
        <v>8.2469999999999999</v>
      </c>
      <c r="R296" s="177">
        <v>4.4927000000000001</v>
      </c>
      <c r="T296" s="106"/>
      <c r="U296" s="107"/>
      <c r="V296" s="107"/>
      <c r="W296" s="107"/>
      <c r="X296" s="107"/>
      <c r="Y296" s="107"/>
      <c r="Z296" s="107"/>
      <c r="AA296" s="107"/>
      <c r="AB296" s="107"/>
      <c r="AC296" s="107"/>
      <c r="AD296" s="107"/>
      <c r="AE296" s="107"/>
      <c r="AF296" s="107"/>
      <c r="AG296" s="107"/>
      <c r="AH296" s="107"/>
    </row>
    <row r="297" spans="1:34" x14ac:dyDescent="0.3">
      <c r="A297" s="173" t="s">
        <v>594</v>
      </c>
      <c r="B297" s="173" t="s">
        <v>597</v>
      </c>
      <c r="C297" s="173">
        <v>141588</v>
      </c>
      <c r="D297" s="176">
        <v>44942</v>
      </c>
      <c r="E297" s="177">
        <v>14.7652</v>
      </c>
      <c r="F297" s="177">
        <v>4.0389999999999997</v>
      </c>
      <c r="G297" s="177">
        <v>4.0389999999999997</v>
      </c>
      <c r="H297" s="177">
        <v>8.3122000000000007</v>
      </c>
      <c r="I297" s="177">
        <v>7.7568999999999999</v>
      </c>
      <c r="J297" s="177">
        <v>5.9710000000000001</v>
      </c>
      <c r="K297" s="177">
        <v>8.1983999999999995</v>
      </c>
      <c r="L297" s="177">
        <v>6.3456999999999999</v>
      </c>
      <c r="M297" s="177">
        <v>5.2663000000000002</v>
      </c>
      <c r="N297" s="177">
        <v>4.5651000000000002</v>
      </c>
      <c r="O297" s="177">
        <v>6.9714999999999998</v>
      </c>
      <c r="P297" s="177">
        <v>7.3276000000000003</v>
      </c>
      <c r="Q297" s="177">
        <v>7.3215000000000003</v>
      </c>
      <c r="R297" s="177">
        <v>4.6454000000000004</v>
      </c>
      <c r="T297" s="106"/>
      <c r="U297" s="107"/>
      <c r="V297" s="107"/>
      <c r="W297" s="107"/>
      <c r="X297" s="107"/>
      <c r="Y297" s="107"/>
      <c r="Z297" s="107"/>
      <c r="AA297" s="107"/>
      <c r="AB297" s="107"/>
      <c r="AC297" s="107"/>
      <c r="AD297" s="107"/>
      <c r="AE297" s="107"/>
      <c r="AF297" s="107"/>
      <c r="AG297" s="107"/>
      <c r="AH297" s="107"/>
    </row>
    <row r="298" spans="1:34" x14ac:dyDescent="0.3">
      <c r="A298" s="173" t="s">
        <v>594</v>
      </c>
      <c r="B298" s="173" t="s">
        <v>598</v>
      </c>
      <c r="C298" s="173">
        <v>141593</v>
      </c>
      <c r="D298" s="176">
        <v>44942</v>
      </c>
      <c r="E298" s="177">
        <v>14.1654</v>
      </c>
      <c r="F298" s="177">
        <v>3.3506</v>
      </c>
      <c r="G298" s="177">
        <v>3.3506</v>
      </c>
      <c r="H298" s="177">
        <v>7.5938999999999997</v>
      </c>
      <c r="I298" s="177">
        <v>7.0496999999999996</v>
      </c>
      <c r="J298" s="177">
        <v>5.2515000000000001</v>
      </c>
      <c r="K298" s="177">
        <v>7.4794999999999998</v>
      </c>
      <c r="L298" s="177">
        <v>5.6254999999999997</v>
      </c>
      <c r="M298" s="177">
        <v>4.5475000000000003</v>
      </c>
      <c r="N298" s="177">
        <v>3.8475999999999999</v>
      </c>
      <c r="O298" s="177">
        <v>6.2359999999999998</v>
      </c>
      <c r="P298" s="177">
        <v>6.5385</v>
      </c>
      <c r="Q298" s="177">
        <v>6.5175000000000001</v>
      </c>
      <c r="R298" s="177">
        <v>3.9354</v>
      </c>
      <c r="T298" s="106"/>
      <c r="U298" s="107"/>
      <c r="V298" s="107"/>
      <c r="W298" s="107"/>
      <c r="X298" s="107"/>
      <c r="Y298" s="107"/>
      <c r="Z298" s="107"/>
      <c r="AA298" s="107"/>
      <c r="AB298" s="107"/>
      <c r="AC298" s="107"/>
      <c r="AD298" s="107"/>
      <c r="AE298" s="107"/>
      <c r="AF298" s="107"/>
      <c r="AG298" s="107"/>
      <c r="AH298" s="107"/>
    </row>
    <row r="299" spans="1:34" x14ac:dyDescent="0.3">
      <c r="A299" s="173" t="s">
        <v>594</v>
      </c>
      <c r="B299" s="173" t="s">
        <v>1910</v>
      </c>
      <c r="C299" s="173">
        <v>150235</v>
      </c>
      <c r="D299" s="176">
        <v>44942</v>
      </c>
      <c r="E299" s="177">
        <v>22.655999999999999</v>
      </c>
      <c r="F299" s="177">
        <v>7.3078000000000003</v>
      </c>
      <c r="G299" s="177">
        <v>7.3078000000000003</v>
      </c>
      <c r="H299" s="177">
        <v>7.9984999999999999</v>
      </c>
      <c r="I299" s="177">
        <v>6.8533999999999997</v>
      </c>
      <c r="J299" s="177">
        <v>5.2986000000000004</v>
      </c>
      <c r="K299" s="177">
        <v>7.0978000000000003</v>
      </c>
      <c r="L299" s="177">
        <v>5.2515000000000001</v>
      </c>
      <c r="M299" s="177">
        <v>3.3891</v>
      </c>
      <c r="N299" s="177">
        <v>2.1728999999999998</v>
      </c>
      <c r="O299" s="177">
        <v>4.4687999999999999</v>
      </c>
      <c r="P299" s="177">
        <v>3.9496000000000002</v>
      </c>
      <c r="Q299" s="177">
        <v>5.9297000000000004</v>
      </c>
      <c r="R299" s="177">
        <v>2.1048</v>
      </c>
      <c r="T299" s="106"/>
      <c r="U299" s="107"/>
      <c r="V299" s="107"/>
      <c r="W299" s="107"/>
      <c r="X299" s="107"/>
      <c r="Y299" s="107"/>
      <c r="Z299" s="107"/>
      <c r="AA299" s="107"/>
      <c r="AB299" s="107"/>
      <c r="AC299" s="107"/>
      <c r="AD299" s="107"/>
      <c r="AE299" s="107"/>
      <c r="AF299" s="107"/>
      <c r="AG299" s="107"/>
      <c r="AH299" s="107"/>
    </row>
    <row r="300" spans="1:34" x14ac:dyDescent="0.3">
      <c r="A300" s="173" t="s">
        <v>594</v>
      </c>
      <c r="B300" s="173" t="s">
        <v>1911</v>
      </c>
      <c r="C300" s="173">
        <v>150237</v>
      </c>
      <c r="D300" s="176">
        <v>44942</v>
      </c>
      <c r="E300" s="177">
        <v>23.875699999999998</v>
      </c>
      <c r="F300" s="177">
        <v>7.5975000000000001</v>
      </c>
      <c r="G300" s="177">
        <v>7.5975000000000001</v>
      </c>
      <c r="H300" s="177">
        <v>8.3122000000000007</v>
      </c>
      <c r="I300" s="177">
        <v>7.1719999999999997</v>
      </c>
      <c r="J300" s="177">
        <v>5.6189999999999998</v>
      </c>
      <c r="K300" s="177">
        <v>7.4218999999999999</v>
      </c>
      <c r="L300" s="177">
        <v>5.5792999999999999</v>
      </c>
      <c r="M300" s="177">
        <v>3.7320000000000002</v>
      </c>
      <c r="N300" s="177">
        <v>2.5318000000000001</v>
      </c>
      <c r="O300" s="177">
        <v>4.9829999999999997</v>
      </c>
      <c r="P300" s="177">
        <v>4.4275000000000002</v>
      </c>
      <c r="Q300" s="177">
        <v>6.7211999999999996</v>
      </c>
      <c r="R300" s="177">
        <v>2.6320000000000001</v>
      </c>
      <c r="T300" s="106"/>
      <c r="U300" s="107"/>
      <c r="V300" s="107"/>
      <c r="W300" s="107"/>
      <c r="X300" s="107"/>
      <c r="Y300" s="107"/>
      <c r="Z300" s="107"/>
      <c r="AA300" s="107"/>
      <c r="AB300" s="107"/>
      <c r="AC300" s="107"/>
      <c r="AD300" s="107"/>
      <c r="AE300" s="107"/>
      <c r="AF300" s="107"/>
      <c r="AG300" s="107"/>
      <c r="AH300" s="107"/>
    </row>
    <row r="301" spans="1:34" x14ac:dyDescent="0.3">
      <c r="A301" s="173" t="s">
        <v>594</v>
      </c>
      <c r="B301" s="173" t="s">
        <v>599</v>
      </c>
      <c r="C301" s="173">
        <v>126685</v>
      </c>
      <c r="D301" s="176">
        <v>44942</v>
      </c>
      <c r="E301" s="177">
        <v>19.4193</v>
      </c>
      <c r="F301" s="177">
        <v>3.0707</v>
      </c>
      <c r="G301" s="177">
        <v>3.0707</v>
      </c>
      <c r="H301" s="177">
        <v>8.2025000000000006</v>
      </c>
      <c r="I301" s="177">
        <v>7.8235999999999999</v>
      </c>
      <c r="J301" s="177">
        <v>6.3579999999999997</v>
      </c>
      <c r="K301" s="177">
        <v>7.8623000000000003</v>
      </c>
      <c r="L301" s="177">
        <v>5.5411999999999999</v>
      </c>
      <c r="M301" s="177">
        <v>4.3091999999999997</v>
      </c>
      <c r="N301" s="177">
        <v>3.7686999999999999</v>
      </c>
      <c r="O301" s="177">
        <v>5.7508999999999997</v>
      </c>
      <c r="P301" s="177">
        <v>6.7477</v>
      </c>
      <c r="Q301" s="177">
        <v>7.7016</v>
      </c>
      <c r="R301" s="177">
        <v>3.8062</v>
      </c>
      <c r="T301" s="106"/>
      <c r="U301" s="107"/>
      <c r="V301" s="107"/>
      <c r="W301" s="107"/>
      <c r="X301" s="107"/>
      <c r="Y301" s="107"/>
      <c r="Z301" s="107"/>
      <c r="AA301" s="107"/>
      <c r="AB301" s="107"/>
      <c r="AC301" s="107"/>
      <c r="AD301" s="107"/>
      <c r="AE301" s="107"/>
      <c r="AF301" s="107"/>
      <c r="AG301" s="107"/>
      <c r="AH301" s="107"/>
    </row>
    <row r="302" spans="1:34" x14ac:dyDescent="0.3">
      <c r="A302" s="173" t="s">
        <v>594</v>
      </c>
      <c r="B302" s="173" t="s">
        <v>600</v>
      </c>
      <c r="C302" s="173">
        <v>126687</v>
      </c>
      <c r="D302" s="176">
        <v>44942</v>
      </c>
      <c r="E302" s="177">
        <v>18.410499999999999</v>
      </c>
      <c r="F302" s="177">
        <v>2.4457</v>
      </c>
      <c r="G302" s="177">
        <v>2.4457</v>
      </c>
      <c r="H302" s="177">
        <v>7.5162000000000004</v>
      </c>
      <c r="I302" s="177">
        <v>7.1283000000000003</v>
      </c>
      <c r="J302" s="177">
        <v>5.6485000000000003</v>
      </c>
      <c r="K302" s="177">
        <v>7.133</v>
      </c>
      <c r="L302" s="177">
        <v>4.8475999999999999</v>
      </c>
      <c r="M302" s="177">
        <v>3.6269</v>
      </c>
      <c r="N302" s="177">
        <v>3.0964999999999998</v>
      </c>
      <c r="O302" s="177">
        <v>5.0683999999999996</v>
      </c>
      <c r="P302" s="177">
        <v>6.0285000000000002</v>
      </c>
      <c r="Q302" s="177">
        <v>7.0612000000000004</v>
      </c>
      <c r="R302" s="177">
        <v>3.1486999999999998</v>
      </c>
      <c r="T302" s="106"/>
      <c r="U302" s="107"/>
      <c r="V302" s="107"/>
      <c r="W302" s="107"/>
      <c r="X302" s="107"/>
      <c r="Y302" s="107"/>
      <c r="Z302" s="107"/>
      <c r="AA302" s="107"/>
      <c r="AB302" s="107"/>
      <c r="AC302" s="107"/>
      <c r="AD302" s="107"/>
      <c r="AE302" s="107"/>
      <c r="AF302" s="107"/>
      <c r="AG302" s="107"/>
      <c r="AH302" s="107"/>
    </row>
    <row r="303" spans="1:34" x14ac:dyDescent="0.3">
      <c r="A303" s="173" t="s">
        <v>594</v>
      </c>
      <c r="B303" s="173" t="s">
        <v>601</v>
      </c>
      <c r="C303" s="173">
        <v>144646</v>
      </c>
      <c r="D303" s="176">
        <v>44942</v>
      </c>
      <c r="E303" s="177">
        <v>13.516299999999999</v>
      </c>
      <c r="F303" s="177">
        <v>0.81020000000000003</v>
      </c>
      <c r="G303" s="177">
        <v>0.81020000000000003</v>
      </c>
      <c r="H303" s="177">
        <v>8.4235000000000007</v>
      </c>
      <c r="I303" s="177">
        <v>7.5831999999999997</v>
      </c>
      <c r="J303" s="177">
        <v>4.3541999999999996</v>
      </c>
      <c r="K303" s="177">
        <v>10.2011</v>
      </c>
      <c r="L303" s="177">
        <v>6.1425000000000001</v>
      </c>
      <c r="M303" s="177">
        <v>4.1196999999999999</v>
      </c>
      <c r="N303" s="177">
        <v>2.5733000000000001</v>
      </c>
      <c r="O303" s="177">
        <v>5.1258999999999997</v>
      </c>
      <c r="P303" s="177"/>
      <c r="Q303" s="177">
        <v>7.1664000000000003</v>
      </c>
      <c r="R303" s="177">
        <v>3.1844999999999999</v>
      </c>
      <c r="S303" t="s">
        <v>1807</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73" t="s">
        <v>594</v>
      </c>
      <c r="B304" s="173" t="s">
        <v>602</v>
      </c>
      <c r="C304" s="173">
        <v>144644</v>
      </c>
      <c r="D304" s="176">
        <v>44942</v>
      </c>
      <c r="E304" s="177">
        <v>13.368600000000001</v>
      </c>
      <c r="F304" s="177">
        <v>0.6371</v>
      </c>
      <c r="G304" s="177">
        <v>0.6371</v>
      </c>
      <c r="H304" s="177">
        <v>8.1646000000000001</v>
      </c>
      <c r="I304" s="177">
        <v>7.3533999999999997</v>
      </c>
      <c r="J304" s="177">
        <v>4.1097000000000001</v>
      </c>
      <c r="K304" s="177">
        <v>9.9497999999999998</v>
      </c>
      <c r="L304" s="177">
        <v>5.8817000000000004</v>
      </c>
      <c r="M304" s="177">
        <v>3.8589000000000002</v>
      </c>
      <c r="N304" s="177">
        <v>2.3172999999999999</v>
      </c>
      <c r="O304" s="177">
        <v>4.8602999999999996</v>
      </c>
      <c r="P304" s="177"/>
      <c r="Q304" s="177">
        <v>6.8962000000000003</v>
      </c>
      <c r="R304" s="177">
        <v>2.9243999999999999</v>
      </c>
      <c r="S304" t="s">
        <v>1807</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73" t="s">
        <v>594</v>
      </c>
      <c r="B305" s="173" t="s">
        <v>603</v>
      </c>
      <c r="C305" s="173">
        <v>140333</v>
      </c>
      <c r="D305" s="176"/>
      <c r="E305" s="177"/>
      <c r="F305" s="177"/>
      <c r="G305" s="177"/>
      <c r="H305" s="177"/>
      <c r="I305" s="177"/>
      <c r="J305" s="177"/>
      <c r="K305" s="177"/>
      <c r="L305" s="177"/>
      <c r="M305" s="177"/>
      <c r="N305" s="177"/>
      <c r="O305" s="177"/>
      <c r="P305" s="177"/>
      <c r="Q305" s="177"/>
      <c r="R305" s="177"/>
      <c r="T305" s="106"/>
      <c r="U305" s="107"/>
      <c r="V305" s="107"/>
      <c r="W305" s="107"/>
      <c r="X305" s="107"/>
      <c r="Y305" s="107"/>
      <c r="Z305" s="107"/>
      <c r="AA305" s="107"/>
      <c r="AB305" s="107"/>
      <c r="AC305" s="107"/>
      <c r="AD305" s="107"/>
      <c r="AE305" s="107"/>
      <c r="AF305" s="107"/>
      <c r="AG305" s="107"/>
      <c r="AH305" s="107"/>
    </row>
    <row r="306" spans="1:34" x14ac:dyDescent="0.3">
      <c r="A306" s="173" t="s">
        <v>594</v>
      </c>
      <c r="B306" s="173" t="s">
        <v>604</v>
      </c>
      <c r="C306" s="173">
        <v>140336</v>
      </c>
      <c r="D306" s="176"/>
      <c r="E306" s="177"/>
      <c r="F306" s="177"/>
      <c r="G306" s="177"/>
      <c r="H306" s="177"/>
      <c r="I306" s="177"/>
      <c r="J306" s="177"/>
      <c r="K306" s="177"/>
      <c r="L306" s="177"/>
      <c r="M306" s="177"/>
      <c r="N306" s="177"/>
      <c r="O306" s="177"/>
      <c r="P306" s="177"/>
      <c r="Q306" s="177"/>
      <c r="R306" s="177"/>
      <c r="T306" s="106"/>
      <c r="U306" s="107"/>
      <c r="V306" s="107"/>
      <c r="W306" s="107"/>
      <c r="X306" s="107"/>
      <c r="Y306" s="107"/>
      <c r="Z306" s="107"/>
      <c r="AA306" s="107"/>
      <c r="AB306" s="107"/>
      <c r="AC306" s="107"/>
      <c r="AD306" s="107"/>
      <c r="AE306" s="107"/>
      <c r="AF306" s="107"/>
      <c r="AG306" s="107"/>
      <c r="AH306" s="107"/>
    </row>
    <row r="307" spans="1:34" x14ac:dyDescent="0.3">
      <c r="A307" s="173" t="s">
        <v>594</v>
      </c>
      <c r="B307" s="173" t="s">
        <v>1990</v>
      </c>
      <c r="C307" s="173">
        <v>148795</v>
      </c>
      <c r="D307" s="176">
        <v>44942</v>
      </c>
      <c r="E307" s="177">
        <v>10.9191</v>
      </c>
      <c r="F307" s="177">
        <v>2.0059999999999998</v>
      </c>
      <c r="G307" s="177">
        <v>2.0059999999999998</v>
      </c>
      <c r="H307" s="177">
        <v>7.9870999999999999</v>
      </c>
      <c r="I307" s="177">
        <v>8.5280000000000005</v>
      </c>
      <c r="J307" s="177">
        <v>5.6558000000000002</v>
      </c>
      <c r="K307" s="177">
        <v>9.3110999999999997</v>
      </c>
      <c r="L307" s="177">
        <v>6.5316999999999998</v>
      </c>
      <c r="M307" s="177">
        <v>4.1531000000000002</v>
      </c>
      <c r="N307" s="177">
        <v>2.992</v>
      </c>
      <c r="O307" s="177"/>
      <c r="P307" s="177"/>
      <c r="Q307" s="177">
        <v>4.9142000000000001</v>
      </c>
      <c r="R307" s="177"/>
      <c r="T307" s="106"/>
      <c r="U307" s="107"/>
      <c r="V307" s="107"/>
      <c r="W307" s="107"/>
      <c r="X307" s="107"/>
      <c r="Y307" s="107"/>
      <c r="Z307" s="107"/>
      <c r="AA307" s="107"/>
      <c r="AB307" s="107"/>
      <c r="AC307" s="107"/>
      <c r="AD307" s="107"/>
      <c r="AE307" s="107"/>
      <c r="AF307" s="107"/>
      <c r="AG307" s="107"/>
      <c r="AH307" s="107"/>
    </row>
    <row r="308" spans="1:34" x14ac:dyDescent="0.3">
      <c r="A308" s="173" t="s">
        <v>594</v>
      </c>
      <c r="B308" s="173" t="s">
        <v>1991</v>
      </c>
      <c r="C308" s="173">
        <v>148797</v>
      </c>
      <c r="D308" s="176">
        <v>44942</v>
      </c>
      <c r="E308" s="177">
        <v>10.886900000000001</v>
      </c>
      <c r="F308" s="177">
        <v>1.7883</v>
      </c>
      <c r="G308" s="177">
        <v>1.7883</v>
      </c>
      <c r="H308" s="177">
        <v>7.8186</v>
      </c>
      <c r="I308" s="177">
        <v>8.3605</v>
      </c>
      <c r="J308" s="177">
        <v>5.4870000000000001</v>
      </c>
      <c r="K308" s="177">
        <v>9.1336999999999993</v>
      </c>
      <c r="L308" s="177">
        <v>6.3525</v>
      </c>
      <c r="M308" s="177">
        <v>3.976</v>
      </c>
      <c r="N308" s="177">
        <v>2.8182</v>
      </c>
      <c r="O308" s="177"/>
      <c r="P308" s="177"/>
      <c r="Q308" s="177">
        <v>4.7453000000000003</v>
      </c>
      <c r="R308" s="177"/>
      <c r="T308" s="106"/>
      <c r="U308" s="107"/>
      <c r="V308" s="107"/>
      <c r="W308" s="107"/>
      <c r="X308" s="107"/>
      <c r="Y308" s="107"/>
      <c r="Z308" s="107"/>
      <c r="AA308" s="107"/>
      <c r="AB308" s="107"/>
      <c r="AC308" s="107"/>
      <c r="AD308" s="107"/>
      <c r="AE308" s="107"/>
      <c r="AF308" s="107"/>
      <c r="AG308" s="107"/>
      <c r="AH308" s="107"/>
    </row>
    <row r="309" spans="1:34" x14ac:dyDescent="0.3">
      <c r="A309" s="173" t="s">
        <v>594</v>
      </c>
      <c r="B309" s="173" t="s">
        <v>605</v>
      </c>
      <c r="C309" s="173">
        <v>100528</v>
      </c>
      <c r="D309" s="176">
        <v>44942</v>
      </c>
      <c r="E309" s="177">
        <v>82.477800000000002</v>
      </c>
      <c r="F309" s="177">
        <v>1.9918</v>
      </c>
      <c r="G309" s="177">
        <v>1.9918</v>
      </c>
      <c r="H309" s="177">
        <v>8.2063000000000006</v>
      </c>
      <c r="I309" s="177">
        <v>7.4622999999999999</v>
      </c>
      <c r="J309" s="177">
        <v>5.9196999999999997</v>
      </c>
      <c r="K309" s="177">
        <v>7.2171000000000003</v>
      </c>
      <c r="L309" s="177">
        <v>5.1234999999999999</v>
      </c>
      <c r="M309" s="177">
        <v>3.8424</v>
      </c>
      <c r="N309" s="177">
        <v>3.3706</v>
      </c>
      <c r="O309" s="177">
        <v>5.1668000000000003</v>
      </c>
      <c r="P309" s="177">
        <v>6.5164</v>
      </c>
      <c r="Q309" s="177">
        <v>8.5968999999999998</v>
      </c>
      <c r="R309" s="177">
        <v>3.6688999999999998</v>
      </c>
      <c r="T309" s="106"/>
      <c r="U309" s="107"/>
      <c r="V309" s="107"/>
      <c r="W309" s="107"/>
      <c r="X309" s="107"/>
      <c r="Y309" s="107"/>
      <c r="Z309" s="107"/>
      <c r="AA309" s="107"/>
      <c r="AB309" s="107"/>
      <c r="AC309" s="107"/>
      <c r="AD309" s="107"/>
      <c r="AE309" s="107"/>
      <c r="AF309" s="107"/>
      <c r="AG309" s="107"/>
      <c r="AH309" s="107"/>
    </row>
    <row r="310" spans="1:34" x14ac:dyDescent="0.3">
      <c r="A310" s="173" t="s">
        <v>594</v>
      </c>
      <c r="B310" s="173" t="s">
        <v>606</v>
      </c>
      <c r="C310" s="173">
        <v>118569</v>
      </c>
      <c r="D310" s="176">
        <v>44942</v>
      </c>
      <c r="E310" s="177">
        <v>88.123800000000003</v>
      </c>
      <c r="F310" s="177">
        <v>2.5547</v>
      </c>
      <c r="G310" s="177">
        <v>2.5547</v>
      </c>
      <c r="H310" s="177">
        <v>8.7777999999999992</v>
      </c>
      <c r="I310" s="177">
        <v>8.0274000000000001</v>
      </c>
      <c r="J310" s="177">
        <v>6.4889000000000001</v>
      </c>
      <c r="K310" s="177">
        <v>7.7694999999999999</v>
      </c>
      <c r="L310" s="177">
        <v>5.6736000000000004</v>
      </c>
      <c r="M310" s="177">
        <v>4.3960999999999997</v>
      </c>
      <c r="N310" s="177">
        <v>3.9375</v>
      </c>
      <c r="O310" s="177">
        <v>5.7470999999999997</v>
      </c>
      <c r="P310" s="177">
        <v>7.1121999999999996</v>
      </c>
      <c r="Q310" s="177">
        <v>8.4756999999999998</v>
      </c>
      <c r="R310" s="177">
        <v>4.2305999999999999</v>
      </c>
      <c r="T310" s="106"/>
      <c r="U310" s="107"/>
      <c r="V310" s="107"/>
      <c r="W310" s="107"/>
      <c r="X310" s="107"/>
      <c r="Y310" s="107"/>
      <c r="Z310" s="107"/>
      <c r="AA310" s="107"/>
      <c r="AB310" s="107"/>
      <c r="AC310" s="107"/>
      <c r="AD310" s="107"/>
      <c r="AE310" s="107"/>
      <c r="AF310" s="107"/>
      <c r="AG310" s="107"/>
      <c r="AH310" s="107"/>
    </row>
    <row r="311" spans="1:34" x14ac:dyDescent="0.3">
      <c r="A311" s="173" t="s">
        <v>594</v>
      </c>
      <c r="B311" s="173" t="s">
        <v>607</v>
      </c>
      <c r="C311" s="173">
        <v>148001</v>
      </c>
      <c r="D311" s="176"/>
      <c r="E311" s="177"/>
      <c r="F311" s="177"/>
      <c r="G311" s="177"/>
      <c r="H311" s="177"/>
      <c r="I311" s="177"/>
      <c r="J311" s="177"/>
      <c r="K311" s="177"/>
      <c r="L311" s="177"/>
      <c r="M311" s="177"/>
      <c r="N311" s="177"/>
      <c r="O311" s="177"/>
      <c r="P311" s="177"/>
      <c r="Q311" s="177"/>
      <c r="R311" s="177"/>
      <c r="T311" s="106"/>
      <c r="U311" s="107"/>
      <c r="V311" s="107"/>
      <c r="W311" s="107"/>
      <c r="X311" s="107"/>
      <c r="Y311" s="107"/>
      <c r="Z311" s="107"/>
      <c r="AA311" s="107"/>
      <c r="AB311" s="107"/>
      <c r="AC311" s="107"/>
      <c r="AD311" s="107"/>
      <c r="AE311" s="107"/>
      <c r="AF311" s="107"/>
      <c r="AG311" s="107"/>
      <c r="AH311" s="107"/>
    </row>
    <row r="312" spans="1:34" x14ac:dyDescent="0.3">
      <c r="A312" s="173" t="s">
        <v>594</v>
      </c>
      <c r="B312" s="173" t="s">
        <v>608</v>
      </c>
      <c r="C312" s="173">
        <v>113070</v>
      </c>
      <c r="D312" s="176">
        <v>44942</v>
      </c>
      <c r="E312" s="177">
        <v>26.834399999999999</v>
      </c>
      <c r="F312" s="177">
        <v>3.5829</v>
      </c>
      <c r="G312" s="177">
        <v>3.5829</v>
      </c>
      <c r="H312" s="177">
        <v>6.7514000000000003</v>
      </c>
      <c r="I312" s="177">
        <v>6.3792999999999997</v>
      </c>
      <c r="J312" s="177">
        <v>5.2004000000000001</v>
      </c>
      <c r="K312" s="177">
        <v>7.7590000000000003</v>
      </c>
      <c r="L312" s="177">
        <v>6.2816000000000001</v>
      </c>
      <c r="M312" s="177">
        <v>4.5521000000000003</v>
      </c>
      <c r="N312" s="177">
        <v>3.5916000000000001</v>
      </c>
      <c r="O312" s="177">
        <v>6.2736000000000001</v>
      </c>
      <c r="P312" s="177">
        <v>7.1288999999999998</v>
      </c>
      <c r="Q312" s="177">
        <v>8.1768999999999998</v>
      </c>
      <c r="R312" s="177">
        <v>3.7768000000000002</v>
      </c>
      <c r="T312" s="106"/>
      <c r="U312" s="107"/>
      <c r="V312" s="107"/>
      <c r="W312" s="107"/>
      <c r="X312" s="107"/>
      <c r="Y312" s="107"/>
      <c r="Z312" s="107"/>
      <c r="AA312" s="107"/>
      <c r="AB312" s="107"/>
      <c r="AC312" s="107"/>
      <c r="AD312" s="107"/>
      <c r="AE312" s="107"/>
      <c r="AF312" s="107"/>
      <c r="AG312" s="107"/>
      <c r="AH312" s="107"/>
    </row>
    <row r="313" spans="1:34" x14ac:dyDescent="0.3">
      <c r="A313" s="173" t="s">
        <v>594</v>
      </c>
      <c r="B313" s="173" t="s">
        <v>609</v>
      </c>
      <c r="C313" s="173">
        <v>118987</v>
      </c>
      <c r="D313" s="176">
        <v>44942</v>
      </c>
      <c r="E313" s="177">
        <v>27.252600000000001</v>
      </c>
      <c r="F313" s="177">
        <v>3.8405999999999998</v>
      </c>
      <c r="G313" s="177">
        <v>3.8405999999999998</v>
      </c>
      <c r="H313" s="177">
        <v>7.0122</v>
      </c>
      <c r="I313" s="177">
        <v>6.6464999999999996</v>
      </c>
      <c r="J313" s="177">
        <v>5.4776999999999996</v>
      </c>
      <c r="K313" s="177">
        <v>8.0467999999999993</v>
      </c>
      <c r="L313" s="177">
        <v>6.5717999999999996</v>
      </c>
      <c r="M313" s="177">
        <v>4.8410000000000002</v>
      </c>
      <c r="N313" s="177">
        <v>3.8847999999999998</v>
      </c>
      <c r="O313" s="177">
        <v>6.5716999999999999</v>
      </c>
      <c r="P313" s="177">
        <v>7.3596000000000004</v>
      </c>
      <c r="Q313" s="177">
        <v>8.1097000000000001</v>
      </c>
      <c r="R313" s="177">
        <v>4.0823999999999998</v>
      </c>
      <c r="T313" s="106"/>
      <c r="U313" s="107"/>
      <c r="V313" s="107"/>
      <c r="W313" s="107"/>
      <c r="X313" s="107"/>
      <c r="Y313" s="107"/>
      <c r="Z313" s="107"/>
      <c r="AA313" s="107"/>
      <c r="AB313" s="107"/>
      <c r="AC313" s="107"/>
      <c r="AD313" s="107"/>
      <c r="AE313" s="107"/>
      <c r="AF313" s="107"/>
      <c r="AG313" s="107"/>
      <c r="AH313" s="107"/>
    </row>
    <row r="314" spans="1:34" x14ac:dyDescent="0.3">
      <c r="A314" s="173" t="s">
        <v>594</v>
      </c>
      <c r="B314" s="173" t="s">
        <v>1677</v>
      </c>
      <c r="C314" s="173">
        <v>150996</v>
      </c>
      <c r="D314" s="176">
        <v>44942</v>
      </c>
      <c r="E314" s="177">
        <v>64.280500000000004</v>
      </c>
      <c r="F314" s="177">
        <v>0.92749999999999999</v>
      </c>
      <c r="G314" s="177">
        <v>0.92749999999999999</v>
      </c>
      <c r="H314" s="177">
        <v>10.664400000000001</v>
      </c>
      <c r="I314" s="177">
        <v>8.2105999999999995</v>
      </c>
      <c r="J314" s="177">
        <v>4.5879000000000003</v>
      </c>
      <c r="K314" s="177">
        <v>10.5876</v>
      </c>
      <c r="L314" s="177">
        <v>6.8907999999999996</v>
      </c>
      <c r="M314" s="177">
        <v>5.0815999999999999</v>
      </c>
      <c r="N314" s="177">
        <v>3.1619999999999999</v>
      </c>
      <c r="O314" s="177">
        <v>6.4368999999999996</v>
      </c>
      <c r="P314" s="177">
        <v>7.7138</v>
      </c>
      <c r="Q314" s="177">
        <v>7.6422999999999996</v>
      </c>
      <c r="R314" s="177">
        <v>3.6368</v>
      </c>
      <c r="T314" s="106"/>
      <c r="U314" s="107"/>
      <c r="V314" s="107"/>
      <c r="W314" s="107"/>
      <c r="X314" s="107"/>
      <c r="Y314" s="107"/>
      <c r="Z314" s="107"/>
      <c r="AA314" s="107"/>
      <c r="AB314" s="107"/>
      <c r="AC314" s="107"/>
      <c r="AD314" s="107"/>
      <c r="AE314" s="107"/>
      <c r="AF314" s="107"/>
      <c r="AG314" s="107"/>
      <c r="AH314" s="107"/>
    </row>
    <row r="315" spans="1:34" x14ac:dyDescent="0.3">
      <c r="A315" s="173" t="s">
        <v>594</v>
      </c>
      <c r="B315" s="173" t="s">
        <v>2019</v>
      </c>
      <c r="C315" s="173">
        <v>148492</v>
      </c>
      <c r="D315" s="176"/>
      <c r="E315" s="177"/>
      <c r="F315" s="177"/>
      <c r="G315" s="177"/>
      <c r="H315" s="177"/>
      <c r="I315" s="177"/>
      <c r="J315" s="177"/>
      <c r="K315" s="177"/>
      <c r="L315" s="177"/>
      <c r="M315" s="177"/>
      <c r="N315" s="177"/>
      <c r="O315" s="177"/>
      <c r="P315" s="177"/>
      <c r="Q315" s="177"/>
      <c r="R315" s="177"/>
      <c r="T315" s="106"/>
      <c r="U315" s="107"/>
      <c r="V315" s="107"/>
      <c r="W315" s="107"/>
      <c r="X315" s="107"/>
      <c r="Y315" s="107"/>
      <c r="Z315" s="107"/>
      <c r="AA315" s="107"/>
      <c r="AB315" s="107"/>
      <c r="AC315" s="107"/>
      <c r="AD315" s="107"/>
      <c r="AE315" s="107"/>
      <c r="AF315" s="107"/>
      <c r="AG315" s="107"/>
      <c r="AH315" s="107"/>
    </row>
    <row r="316" spans="1:34" x14ac:dyDescent="0.3">
      <c r="A316" s="173" t="s">
        <v>594</v>
      </c>
      <c r="B316" s="173" t="s">
        <v>1678</v>
      </c>
      <c r="C316" s="173">
        <v>150992</v>
      </c>
      <c r="D316" s="176">
        <v>44942</v>
      </c>
      <c r="E316" s="177">
        <v>60.849699999999999</v>
      </c>
      <c r="F316" s="177">
        <v>0.57989999999999997</v>
      </c>
      <c r="G316" s="177">
        <v>0.57989999999999997</v>
      </c>
      <c r="H316" s="177">
        <v>10.320499999999999</v>
      </c>
      <c r="I316" s="177">
        <v>7.8730000000000002</v>
      </c>
      <c r="J316" s="177">
        <v>4.2469999999999999</v>
      </c>
      <c r="K316" s="177">
        <v>10.238200000000001</v>
      </c>
      <c r="L316" s="177">
        <v>6.5392000000000001</v>
      </c>
      <c r="M316" s="177">
        <v>4.7290000000000001</v>
      </c>
      <c r="N316" s="177">
        <v>2.8119000000000001</v>
      </c>
      <c r="O316" s="177">
        <v>6.0778999999999996</v>
      </c>
      <c r="P316" s="177">
        <v>7.3672000000000004</v>
      </c>
      <c r="Q316" s="177">
        <v>7.2461000000000002</v>
      </c>
      <c r="R316" s="177">
        <v>3.2812999999999999</v>
      </c>
      <c r="T316" s="106"/>
      <c r="U316" s="107"/>
      <c r="V316" s="107"/>
      <c r="W316" s="107"/>
      <c r="X316" s="107"/>
      <c r="Y316" s="107"/>
      <c r="Z316" s="107"/>
      <c r="AA316" s="107"/>
      <c r="AB316" s="107"/>
      <c r="AC316" s="107"/>
      <c r="AD316" s="107"/>
      <c r="AE316" s="107"/>
      <c r="AF316" s="107"/>
      <c r="AG316" s="107"/>
      <c r="AH316" s="107"/>
    </row>
    <row r="317" spans="1:34" x14ac:dyDescent="0.3">
      <c r="A317" s="173" t="s">
        <v>594</v>
      </c>
      <c r="B317" s="173" t="s">
        <v>2020</v>
      </c>
      <c r="C317" s="173">
        <v>148496</v>
      </c>
      <c r="D317" s="176"/>
      <c r="E317" s="177"/>
      <c r="F317" s="177"/>
      <c r="G317" s="177"/>
      <c r="H317" s="177"/>
      <c r="I317" s="177"/>
      <c r="J317" s="177"/>
      <c r="K317" s="177"/>
      <c r="L317" s="177"/>
      <c r="M317" s="177"/>
      <c r="N317" s="177"/>
      <c r="O317" s="177"/>
      <c r="P317" s="177"/>
      <c r="Q317" s="177"/>
      <c r="R317" s="177"/>
      <c r="T317" s="106"/>
      <c r="U317" s="107"/>
      <c r="V317" s="107"/>
      <c r="W317" s="107"/>
      <c r="X317" s="107"/>
      <c r="Y317" s="107"/>
      <c r="Z317" s="107"/>
      <c r="AA317" s="107"/>
      <c r="AB317" s="107"/>
      <c r="AC317" s="107"/>
      <c r="AD317" s="107"/>
      <c r="AE317" s="107"/>
      <c r="AF317" s="107"/>
      <c r="AG317" s="107"/>
      <c r="AH317" s="107"/>
    </row>
    <row r="318" spans="1:34" x14ac:dyDescent="0.3">
      <c r="A318" s="173" t="s">
        <v>594</v>
      </c>
      <c r="B318" s="173" t="s">
        <v>610</v>
      </c>
      <c r="C318" s="173">
        <v>111987</v>
      </c>
      <c r="D318" s="176">
        <v>44942</v>
      </c>
      <c r="E318" s="177">
        <v>24.624300000000002</v>
      </c>
      <c r="F318" s="177">
        <v>5.3879999999999999</v>
      </c>
      <c r="G318" s="177">
        <v>5.3879999999999999</v>
      </c>
      <c r="H318" s="177">
        <v>5.7236000000000002</v>
      </c>
      <c r="I318" s="177">
        <v>6.7298999999999998</v>
      </c>
      <c r="J318" s="177">
        <v>5.7659000000000002</v>
      </c>
      <c r="K318" s="177">
        <v>6.8324999999999996</v>
      </c>
      <c r="L318" s="177">
        <v>6.7998000000000003</v>
      </c>
      <c r="M318" s="177">
        <v>5.8472999999999997</v>
      </c>
      <c r="N318" s="177">
        <v>4.9082999999999997</v>
      </c>
      <c r="O318" s="177">
        <v>6.2820999999999998</v>
      </c>
      <c r="P318" s="177">
        <v>7.0690999999999997</v>
      </c>
      <c r="Q318" s="177">
        <v>6.9343000000000004</v>
      </c>
      <c r="R318" s="177">
        <v>4.4241999999999999</v>
      </c>
      <c r="T318" s="106"/>
      <c r="U318" s="107"/>
      <c r="V318" s="107"/>
      <c r="W318" s="107"/>
      <c r="X318" s="107"/>
      <c r="Y318" s="107"/>
      <c r="Z318" s="107"/>
      <c r="AA318" s="107"/>
      <c r="AB318" s="107"/>
      <c r="AC318" s="107"/>
      <c r="AD318" s="107"/>
      <c r="AE318" s="107"/>
      <c r="AF318" s="107"/>
      <c r="AG318" s="107"/>
      <c r="AH318" s="107"/>
    </row>
    <row r="319" spans="1:34" x14ac:dyDescent="0.3">
      <c r="A319" s="173" t="s">
        <v>594</v>
      </c>
      <c r="B319" s="173" t="s">
        <v>611</v>
      </c>
      <c r="C319" s="173">
        <v>120692</v>
      </c>
      <c r="D319" s="176">
        <v>44942</v>
      </c>
      <c r="E319" s="177">
        <v>25.653500000000001</v>
      </c>
      <c r="F319" s="177">
        <v>5.5990000000000002</v>
      </c>
      <c r="G319" s="177">
        <v>5.5990000000000002</v>
      </c>
      <c r="H319" s="177">
        <v>5.9419000000000004</v>
      </c>
      <c r="I319" s="177">
        <v>6.9496000000000002</v>
      </c>
      <c r="J319" s="177">
        <v>5.9969999999999999</v>
      </c>
      <c r="K319" s="177">
        <v>7.1055000000000001</v>
      </c>
      <c r="L319" s="177">
        <v>7.0983000000000001</v>
      </c>
      <c r="M319" s="177">
        <v>6.1562999999999999</v>
      </c>
      <c r="N319" s="177">
        <v>5.2237999999999998</v>
      </c>
      <c r="O319" s="177">
        <v>6.6105999999999998</v>
      </c>
      <c r="P319" s="177">
        <v>7.3982999999999999</v>
      </c>
      <c r="Q319" s="177">
        <v>8.2184000000000008</v>
      </c>
      <c r="R319" s="177">
        <v>4.7450999999999999</v>
      </c>
      <c r="T319" s="106"/>
      <c r="U319" s="107"/>
      <c r="V319" s="107"/>
      <c r="W319" s="107"/>
      <c r="X319" s="107"/>
      <c r="Y319" s="107"/>
      <c r="Z319" s="107"/>
      <c r="AA319" s="107"/>
      <c r="AB319" s="107"/>
      <c r="AC319" s="107"/>
      <c r="AD319" s="107"/>
      <c r="AE319" s="107"/>
      <c r="AF319" s="107"/>
      <c r="AG319" s="107"/>
      <c r="AH319" s="107"/>
    </row>
    <row r="320" spans="1:34" x14ac:dyDescent="0.3">
      <c r="A320" s="173" t="s">
        <v>594</v>
      </c>
      <c r="B320" s="173" t="s">
        <v>612</v>
      </c>
      <c r="C320" s="173">
        <v>135916</v>
      </c>
      <c r="D320" s="176">
        <v>44942</v>
      </c>
      <c r="E320" s="177">
        <v>16.3904</v>
      </c>
      <c r="F320" s="177">
        <v>5.3468999999999998</v>
      </c>
      <c r="G320" s="177">
        <v>5.3468999999999998</v>
      </c>
      <c r="H320" s="177">
        <v>7.423</v>
      </c>
      <c r="I320" s="177">
        <v>7.2096</v>
      </c>
      <c r="J320" s="177">
        <v>6.4863999999999997</v>
      </c>
      <c r="K320" s="177">
        <v>7.5446999999999997</v>
      </c>
      <c r="L320" s="177">
        <v>5.4234999999999998</v>
      </c>
      <c r="M320" s="177">
        <v>3.7048000000000001</v>
      </c>
      <c r="N320" s="177">
        <v>3.1217000000000001</v>
      </c>
      <c r="O320" s="177">
        <v>6.2244000000000002</v>
      </c>
      <c r="P320" s="177">
        <v>6.8358999999999996</v>
      </c>
      <c r="Q320" s="177">
        <v>7.2961</v>
      </c>
      <c r="R320" s="177">
        <v>3.7585999999999999</v>
      </c>
      <c r="T320" s="106"/>
      <c r="U320" s="107"/>
      <c r="V320" s="107"/>
      <c r="W320" s="107"/>
      <c r="X320" s="107"/>
      <c r="Y320" s="107"/>
      <c r="Z320" s="107"/>
      <c r="AA320" s="107"/>
      <c r="AB320" s="107"/>
      <c r="AC320" s="107"/>
      <c r="AD320" s="107"/>
      <c r="AE320" s="107"/>
      <c r="AF320" s="107"/>
      <c r="AG320" s="107"/>
      <c r="AH320" s="107"/>
    </row>
    <row r="321" spans="1:34" x14ac:dyDescent="0.3">
      <c r="A321" s="173" t="s">
        <v>594</v>
      </c>
      <c r="B321" s="173" t="s">
        <v>613</v>
      </c>
      <c r="C321" s="173">
        <v>135914</v>
      </c>
      <c r="D321" s="176">
        <v>44942</v>
      </c>
      <c r="E321" s="177">
        <v>16.0396</v>
      </c>
      <c r="F321" s="177">
        <v>5.0842999999999998</v>
      </c>
      <c r="G321" s="177">
        <v>5.0842999999999998</v>
      </c>
      <c r="H321" s="177">
        <v>7.1292</v>
      </c>
      <c r="I321" s="177">
        <v>6.9100999999999999</v>
      </c>
      <c r="J321" s="177">
        <v>6.1837999999999997</v>
      </c>
      <c r="K321" s="177">
        <v>7.2377000000000002</v>
      </c>
      <c r="L321" s="177">
        <v>5.1147</v>
      </c>
      <c r="M321" s="177">
        <v>3.3959000000000001</v>
      </c>
      <c r="N321" s="177">
        <v>2.8052000000000001</v>
      </c>
      <c r="O321" s="177">
        <v>5.9001000000000001</v>
      </c>
      <c r="P321" s="177">
        <v>6.5094000000000003</v>
      </c>
      <c r="Q321" s="177">
        <v>6.9657</v>
      </c>
      <c r="R321" s="177">
        <v>3.4428000000000001</v>
      </c>
      <c r="T321" s="106"/>
      <c r="U321" s="107"/>
      <c r="V321" s="107"/>
      <c r="W321" s="107"/>
      <c r="X321" s="107"/>
      <c r="Y321" s="107"/>
      <c r="Z321" s="107"/>
      <c r="AA321" s="107"/>
      <c r="AB321" s="107"/>
      <c r="AC321" s="107"/>
      <c r="AD321" s="107"/>
      <c r="AE321" s="107"/>
      <c r="AF321" s="107"/>
      <c r="AG321" s="107"/>
      <c r="AH321" s="107"/>
    </row>
    <row r="322" spans="1:34" x14ac:dyDescent="0.3">
      <c r="A322" s="173" t="s">
        <v>594</v>
      </c>
      <c r="B322" s="173" t="s">
        <v>614</v>
      </c>
      <c r="C322" s="173">
        <v>106177</v>
      </c>
      <c r="D322" s="176">
        <v>44942</v>
      </c>
      <c r="E322" s="177">
        <v>2642.9164999999998</v>
      </c>
      <c r="F322" s="177">
        <v>2.6263999999999998</v>
      </c>
      <c r="G322" s="177">
        <v>2.6263999999999998</v>
      </c>
      <c r="H322" s="177">
        <v>8.3607999999999993</v>
      </c>
      <c r="I322" s="177">
        <v>8.2295999999999996</v>
      </c>
      <c r="J322" s="177">
        <v>5.8783000000000003</v>
      </c>
      <c r="K322" s="177">
        <v>7.7984</v>
      </c>
      <c r="L322" s="177">
        <v>5.3141999999999996</v>
      </c>
      <c r="M322" s="177">
        <v>3.7412999999999998</v>
      </c>
      <c r="N322" s="177">
        <v>3.1432000000000002</v>
      </c>
      <c r="O322" s="177">
        <v>5.3712</v>
      </c>
      <c r="P322" s="177">
        <v>6.4819000000000004</v>
      </c>
      <c r="Q322" s="177">
        <v>6.4846000000000004</v>
      </c>
      <c r="R322" s="177">
        <v>3.4356</v>
      </c>
      <c r="T322" s="106"/>
      <c r="U322" s="107"/>
      <c r="V322" s="107"/>
      <c r="W322" s="107"/>
      <c r="X322" s="107"/>
      <c r="Y322" s="107"/>
      <c r="Z322" s="107"/>
      <c r="AA322" s="107"/>
      <c r="AB322" s="107"/>
      <c r="AC322" s="107"/>
      <c r="AD322" s="107"/>
      <c r="AE322" s="107"/>
      <c r="AF322" s="107"/>
      <c r="AG322" s="107"/>
      <c r="AH322" s="107"/>
    </row>
    <row r="323" spans="1:34" x14ac:dyDescent="0.3">
      <c r="A323" s="173" t="s">
        <v>594</v>
      </c>
      <c r="B323" s="173" t="s">
        <v>615</v>
      </c>
      <c r="C323" s="173">
        <v>120497</v>
      </c>
      <c r="D323" s="176">
        <v>44942</v>
      </c>
      <c r="E323" s="177">
        <v>2806.0016000000001</v>
      </c>
      <c r="F323" s="177">
        <v>3.0064000000000002</v>
      </c>
      <c r="G323" s="177">
        <v>3.0064000000000002</v>
      </c>
      <c r="H323" s="177">
        <v>8.7414000000000005</v>
      </c>
      <c r="I323" s="177">
        <v>8.6109000000000009</v>
      </c>
      <c r="J323" s="177">
        <v>6.2603999999999997</v>
      </c>
      <c r="K323" s="177">
        <v>8.1844000000000001</v>
      </c>
      <c r="L323" s="177">
        <v>5.7039</v>
      </c>
      <c r="M323" s="177">
        <v>4.1322000000000001</v>
      </c>
      <c r="N323" s="177">
        <v>3.5373000000000001</v>
      </c>
      <c r="O323" s="177">
        <v>5.7868000000000004</v>
      </c>
      <c r="P323" s="177">
        <v>6.9748000000000001</v>
      </c>
      <c r="Q323" s="177">
        <v>7.3384</v>
      </c>
      <c r="R323" s="177">
        <v>3.8403999999999998</v>
      </c>
      <c r="T323" s="106"/>
      <c r="U323" s="107"/>
      <c r="V323" s="107"/>
      <c r="W323" s="107"/>
      <c r="X323" s="107"/>
      <c r="Y323" s="107"/>
      <c r="Z323" s="107"/>
      <c r="AA323" s="107"/>
      <c r="AB323" s="107"/>
      <c r="AC323" s="107"/>
      <c r="AD323" s="107"/>
      <c r="AE323" s="107"/>
      <c r="AF323" s="107"/>
      <c r="AG323" s="107"/>
      <c r="AH323" s="107"/>
    </row>
    <row r="324" spans="1:34" x14ac:dyDescent="0.3">
      <c r="A324" s="173" t="s">
        <v>594</v>
      </c>
      <c r="B324" s="173" t="s">
        <v>616</v>
      </c>
      <c r="C324" s="173">
        <v>133782</v>
      </c>
      <c r="D324" s="176">
        <v>44942</v>
      </c>
      <c r="E324" s="177">
        <v>3124.0275000000001</v>
      </c>
      <c r="F324" s="177">
        <v>4.8373999999999997</v>
      </c>
      <c r="G324" s="177">
        <v>4.8373999999999997</v>
      </c>
      <c r="H324" s="177">
        <v>6.8319999999999999</v>
      </c>
      <c r="I324" s="177">
        <v>6.7279999999999998</v>
      </c>
      <c r="J324" s="177">
        <v>5.157</v>
      </c>
      <c r="K324" s="177">
        <v>7.2759</v>
      </c>
      <c r="L324" s="177">
        <v>5.6742999999999997</v>
      </c>
      <c r="M324" s="177">
        <v>4.3463000000000003</v>
      </c>
      <c r="N324" s="177">
        <v>3.8359999999999999</v>
      </c>
      <c r="O324" s="177">
        <v>5.6196999999999999</v>
      </c>
      <c r="P324" s="177">
        <v>6.8049999999999997</v>
      </c>
      <c r="Q324" s="177">
        <v>7.7129000000000003</v>
      </c>
      <c r="R324" s="177">
        <v>3.8982999999999999</v>
      </c>
      <c r="T324" s="106"/>
      <c r="U324" s="107"/>
      <c r="V324" s="107"/>
      <c r="W324" s="107"/>
      <c r="X324" s="107"/>
      <c r="Y324" s="107"/>
      <c r="Z324" s="107"/>
      <c r="AA324" s="107"/>
      <c r="AB324" s="107"/>
      <c r="AC324" s="107"/>
      <c r="AD324" s="107"/>
      <c r="AE324" s="107"/>
      <c r="AF324" s="107"/>
      <c r="AG324" s="107"/>
      <c r="AH324" s="107"/>
    </row>
    <row r="325" spans="1:34" x14ac:dyDescent="0.3">
      <c r="A325" s="173" t="s">
        <v>594</v>
      </c>
      <c r="B325" s="173" t="s">
        <v>617</v>
      </c>
      <c r="C325" s="173">
        <v>133791</v>
      </c>
      <c r="D325" s="176">
        <v>44942</v>
      </c>
      <c r="E325" s="177">
        <v>3235.2478999999998</v>
      </c>
      <c r="F325" s="177">
        <v>5.1923000000000004</v>
      </c>
      <c r="G325" s="177">
        <v>5.1923000000000004</v>
      </c>
      <c r="H325" s="177">
        <v>7.1886000000000001</v>
      </c>
      <c r="I325" s="177">
        <v>7.0867000000000004</v>
      </c>
      <c r="J325" s="177">
        <v>5.5141999999999998</v>
      </c>
      <c r="K325" s="177">
        <v>7.6383999999999999</v>
      </c>
      <c r="L325" s="177">
        <v>6.0407999999999999</v>
      </c>
      <c r="M325" s="177">
        <v>4.7168000000000001</v>
      </c>
      <c r="N325" s="177">
        <v>4.2096999999999998</v>
      </c>
      <c r="O325" s="177">
        <v>5.9772999999999996</v>
      </c>
      <c r="P325" s="177">
        <v>7.1435000000000004</v>
      </c>
      <c r="Q325" s="177">
        <v>8.0182000000000002</v>
      </c>
      <c r="R325" s="177">
        <v>4.2732999999999999</v>
      </c>
      <c r="T325" s="106"/>
      <c r="U325" s="107"/>
      <c r="V325" s="107"/>
      <c r="W325" s="107"/>
      <c r="X325" s="107"/>
      <c r="Y325" s="107"/>
      <c r="Z325" s="107"/>
      <c r="AA325" s="107"/>
      <c r="AB325" s="107"/>
      <c r="AC325" s="107"/>
      <c r="AD325" s="107"/>
      <c r="AE325" s="107"/>
      <c r="AF325" s="107"/>
      <c r="AG325" s="107"/>
      <c r="AH325" s="107"/>
    </row>
    <row r="326" spans="1:34" x14ac:dyDescent="0.3">
      <c r="A326" s="173" t="s">
        <v>594</v>
      </c>
      <c r="B326" s="173" t="s">
        <v>1679</v>
      </c>
      <c r="C326" s="173">
        <v>148755</v>
      </c>
      <c r="D326" s="176">
        <v>44942</v>
      </c>
      <c r="E326" s="177">
        <v>10.761699999999999</v>
      </c>
      <c r="F326" s="177">
        <v>3.6187999999999998</v>
      </c>
      <c r="G326" s="177">
        <v>3.6187999999999998</v>
      </c>
      <c r="H326" s="177">
        <v>8.6387999999999998</v>
      </c>
      <c r="I326" s="177">
        <v>7.2637999999999998</v>
      </c>
      <c r="J326" s="177">
        <v>5.4187000000000003</v>
      </c>
      <c r="K326" s="177">
        <v>8.2202000000000002</v>
      </c>
      <c r="L326" s="177">
        <v>5.5335999999999999</v>
      </c>
      <c r="M326" s="177">
        <v>4.1573000000000002</v>
      </c>
      <c r="N326" s="177">
        <v>3.4817</v>
      </c>
      <c r="O326" s="177"/>
      <c r="P326" s="177"/>
      <c r="Q326" s="177">
        <v>4.0801999999999996</v>
      </c>
      <c r="R326" s="177"/>
      <c r="T326" s="106"/>
      <c r="U326" s="107"/>
      <c r="V326" s="107"/>
      <c r="W326" s="107"/>
      <c r="X326" s="107"/>
      <c r="Y326" s="107"/>
      <c r="Z326" s="107"/>
      <c r="AA326" s="107"/>
      <c r="AB326" s="107"/>
      <c r="AC326" s="107"/>
      <c r="AD326" s="107"/>
      <c r="AE326" s="107"/>
      <c r="AF326" s="107"/>
      <c r="AG326" s="107"/>
      <c r="AH326" s="107"/>
    </row>
    <row r="327" spans="1:34" x14ac:dyDescent="0.3">
      <c r="A327" s="173" t="s">
        <v>594</v>
      </c>
      <c r="B327" s="173" t="s">
        <v>1680</v>
      </c>
      <c r="C327" s="173">
        <v>148757</v>
      </c>
      <c r="D327" s="176">
        <v>44942</v>
      </c>
      <c r="E327" s="177">
        <v>10.6744</v>
      </c>
      <c r="F327" s="177">
        <v>3.0781999999999998</v>
      </c>
      <c r="G327" s="177">
        <v>3.0781999999999998</v>
      </c>
      <c r="H327" s="177">
        <v>8.1214999999999993</v>
      </c>
      <c r="I327" s="177">
        <v>6.7831000000000001</v>
      </c>
      <c r="J327" s="177">
        <v>4.9512999999999998</v>
      </c>
      <c r="K327" s="177">
        <v>7.7507000000000001</v>
      </c>
      <c r="L327" s="177">
        <v>5.0772000000000004</v>
      </c>
      <c r="M327" s="177">
        <v>3.7029999999999998</v>
      </c>
      <c r="N327" s="177">
        <v>3.0261</v>
      </c>
      <c r="O327" s="177"/>
      <c r="P327" s="177"/>
      <c r="Q327" s="177">
        <v>3.6193</v>
      </c>
      <c r="R327" s="177"/>
      <c r="T327" s="106"/>
      <c r="U327" s="107"/>
      <c r="V327" s="107"/>
      <c r="W327" s="107"/>
      <c r="X327" s="107"/>
      <c r="Y327" s="107"/>
      <c r="Z327" s="107"/>
      <c r="AA327" s="107"/>
      <c r="AB327" s="107"/>
      <c r="AC327" s="107"/>
      <c r="AD327" s="107"/>
      <c r="AE327" s="107"/>
      <c r="AF327" s="107"/>
      <c r="AG327" s="107"/>
      <c r="AH327" s="107"/>
    </row>
    <row r="328" spans="1:34" x14ac:dyDescent="0.3">
      <c r="A328" s="173" t="s">
        <v>594</v>
      </c>
      <c r="B328" s="173" t="s">
        <v>1598</v>
      </c>
      <c r="C328" s="173">
        <v>100856</v>
      </c>
      <c r="D328" s="176">
        <v>44942</v>
      </c>
      <c r="E328" s="177">
        <v>49.4664</v>
      </c>
      <c r="F328" s="177">
        <v>3.3952</v>
      </c>
      <c r="G328" s="177">
        <v>3.3952</v>
      </c>
      <c r="H328" s="177">
        <v>8.4677000000000007</v>
      </c>
      <c r="I328" s="177">
        <v>9.0703999999999994</v>
      </c>
      <c r="J328" s="177">
        <v>6.3994</v>
      </c>
      <c r="K328" s="177">
        <v>8.5397999999999996</v>
      </c>
      <c r="L328" s="177">
        <v>6.5454999999999997</v>
      </c>
      <c r="M328" s="177">
        <v>5.2275</v>
      </c>
      <c r="N328" s="177">
        <v>4.5514000000000001</v>
      </c>
      <c r="O328" s="177">
        <v>6.1424000000000003</v>
      </c>
      <c r="P328" s="177">
        <v>6.6444999999999999</v>
      </c>
      <c r="Q328" s="177">
        <v>7.4138999999999999</v>
      </c>
      <c r="R328" s="177">
        <v>4.7427999999999999</v>
      </c>
      <c r="T328" s="106"/>
      <c r="U328" s="107"/>
      <c r="V328" s="107"/>
      <c r="W328" s="107"/>
      <c r="X328" s="107"/>
      <c r="Y328" s="107"/>
      <c r="Z328" s="107"/>
      <c r="AA328" s="107"/>
      <c r="AB328" s="107"/>
      <c r="AC328" s="107"/>
      <c r="AD328" s="107"/>
      <c r="AE328" s="107"/>
      <c r="AF328" s="107"/>
      <c r="AG328" s="107"/>
      <c r="AH328" s="107"/>
    </row>
    <row r="329" spans="1:34" x14ac:dyDescent="0.3">
      <c r="A329" s="173" t="s">
        <v>594</v>
      </c>
      <c r="B329" s="173" t="s">
        <v>1599</v>
      </c>
      <c r="C329" s="173">
        <v>118814</v>
      </c>
      <c r="D329" s="176">
        <v>44942</v>
      </c>
      <c r="E329" s="177">
        <v>51.456400000000002</v>
      </c>
      <c r="F329" s="177">
        <v>3.7606999999999999</v>
      </c>
      <c r="G329" s="177">
        <v>3.7606999999999999</v>
      </c>
      <c r="H329" s="177">
        <v>8.8309999999999995</v>
      </c>
      <c r="I329" s="177">
        <v>9.4276</v>
      </c>
      <c r="J329" s="177">
        <v>6.7613000000000003</v>
      </c>
      <c r="K329" s="177">
        <v>8.9071999999999996</v>
      </c>
      <c r="L329" s="177">
        <v>6.9177999999999997</v>
      </c>
      <c r="M329" s="177">
        <v>5.6024000000000003</v>
      </c>
      <c r="N329" s="177">
        <v>4.9282000000000004</v>
      </c>
      <c r="O329" s="177">
        <v>6.5518000000000001</v>
      </c>
      <c r="P329" s="177">
        <v>7.0618999999999996</v>
      </c>
      <c r="Q329" s="177">
        <v>7.9438000000000004</v>
      </c>
      <c r="R329" s="177">
        <v>5.1397000000000004</v>
      </c>
      <c r="T329" s="106"/>
      <c r="U329" s="107"/>
      <c r="V329" s="107"/>
      <c r="W329" s="107"/>
      <c r="X329" s="107"/>
      <c r="Y329" s="107"/>
      <c r="Z329" s="107"/>
      <c r="AA329" s="107"/>
      <c r="AB329" s="107"/>
      <c r="AC329" s="107"/>
      <c r="AD329" s="107"/>
      <c r="AE329" s="107"/>
      <c r="AF329" s="107"/>
      <c r="AG329" s="107"/>
      <c r="AH329" s="107"/>
    </row>
    <row r="330" spans="1:34" x14ac:dyDescent="0.3">
      <c r="A330" s="173" t="s">
        <v>594</v>
      </c>
      <c r="B330" s="173" t="s">
        <v>1887</v>
      </c>
      <c r="C330" s="173">
        <v>138318</v>
      </c>
      <c r="D330" s="176">
        <v>44942</v>
      </c>
      <c r="E330" s="177">
        <v>36.175699999999999</v>
      </c>
      <c r="F330" s="177">
        <v>3.7006999999999999</v>
      </c>
      <c r="G330" s="177">
        <v>3.7006999999999999</v>
      </c>
      <c r="H330" s="177">
        <v>6.7398999999999996</v>
      </c>
      <c r="I330" s="177">
        <v>7.1471999999999998</v>
      </c>
      <c r="J330" s="177">
        <v>5.9404000000000003</v>
      </c>
      <c r="K330" s="177">
        <v>6.4356</v>
      </c>
      <c r="L330" s="177">
        <v>4.4936999999999996</v>
      </c>
      <c r="M330" s="177">
        <v>3.7789999999999999</v>
      </c>
      <c r="N330" s="177">
        <v>3.2945000000000002</v>
      </c>
      <c r="O330" s="177">
        <v>5.5110999999999999</v>
      </c>
      <c r="P330" s="177">
        <v>6.0035999999999996</v>
      </c>
      <c r="Q330" s="177">
        <v>6.6486000000000001</v>
      </c>
      <c r="R330" s="177">
        <v>3.8005</v>
      </c>
      <c r="T330" s="106"/>
      <c r="U330" s="107"/>
      <c r="V330" s="107"/>
      <c r="W330" s="107"/>
      <c r="X330" s="107"/>
      <c r="Y330" s="107"/>
      <c r="Z330" s="107"/>
      <c r="AA330" s="107"/>
      <c r="AB330" s="107"/>
      <c r="AC330" s="107"/>
      <c r="AD330" s="107"/>
      <c r="AE330" s="107"/>
      <c r="AF330" s="107"/>
      <c r="AG330" s="107"/>
      <c r="AH330" s="107"/>
    </row>
    <row r="331" spans="1:34" x14ac:dyDescent="0.3">
      <c r="A331" s="173" t="s">
        <v>594</v>
      </c>
      <c r="B331" s="173" t="s">
        <v>1888</v>
      </c>
      <c r="C331" s="173">
        <v>138330</v>
      </c>
      <c r="D331" s="176">
        <v>44942</v>
      </c>
      <c r="E331" s="177">
        <v>39.593400000000003</v>
      </c>
      <c r="F331" s="177">
        <v>4.3958000000000004</v>
      </c>
      <c r="G331" s="177">
        <v>4.3958000000000004</v>
      </c>
      <c r="H331" s="177">
        <v>7.4118000000000004</v>
      </c>
      <c r="I331" s="177">
        <v>7.78</v>
      </c>
      <c r="J331" s="177">
        <v>6.6029</v>
      </c>
      <c r="K331" s="177">
        <v>7.1623999999999999</v>
      </c>
      <c r="L331" s="177">
        <v>5.2366000000000001</v>
      </c>
      <c r="M331" s="177">
        <v>4.5217999999999998</v>
      </c>
      <c r="N331" s="177">
        <v>4.0407000000000002</v>
      </c>
      <c r="O331" s="177">
        <v>6.2751000000000001</v>
      </c>
      <c r="P331" s="177">
        <v>6.8928000000000003</v>
      </c>
      <c r="Q331" s="177">
        <v>7.5137</v>
      </c>
      <c r="R331" s="177">
        <v>4.5042</v>
      </c>
      <c r="T331" s="106"/>
      <c r="U331" s="107"/>
      <c r="V331" s="107"/>
      <c r="W331" s="107"/>
      <c r="X331" s="107"/>
      <c r="Y331" s="107"/>
      <c r="Z331" s="107"/>
      <c r="AA331" s="107"/>
      <c r="AB331" s="107"/>
      <c r="AC331" s="107"/>
      <c r="AD331" s="107"/>
      <c r="AE331" s="107"/>
      <c r="AF331" s="107"/>
      <c r="AG331" s="107"/>
      <c r="AH331" s="107"/>
    </row>
    <row r="332" spans="1:34" x14ac:dyDescent="0.3">
      <c r="A332" s="173" t="s">
        <v>594</v>
      </c>
      <c r="B332" s="173" t="s">
        <v>1681</v>
      </c>
      <c r="C332" s="173"/>
      <c r="D332" s="176"/>
      <c r="E332" s="177"/>
      <c r="F332" s="177"/>
      <c r="G332" s="177"/>
      <c r="H332" s="177"/>
      <c r="I332" s="177"/>
      <c r="J332" s="177"/>
      <c r="K332" s="177"/>
      <c r="L332" s="177"/>
      <c r="M332" s="177"/>
      <c r="N332" s="177"/>
      <c r="O332" s="177"/>
      <c r="P332" s="177"/>
      <c r="Q332" s="177"/>
      <c r="R332" s="177"/>
      <c r="T332" s="106"/>
      <c r="U332" s="107"/>
      <c r="V332" s="107"/>
      <c r="W332" s="107"/>
      <c r="X332" s="107"/>
      <c r="Y332" s="107"/>
      <c r="Z332" s="107"/>
      <c r="AA332" s="107"/>
      <c r="AB332" s="107"/>
      <c r="AC332" s="107"/>
      <c r="AD332" s="107"/>
      <c r="AE332" s="107"/>
      <c r="AF332" s="107"/>
      <c r="AG332" s="107"/>
      <c r="AH332" s="107"/>
    </row>
    <row r="333" spans="1:34" x14ac:dyDescent="0.3">
      <c r="A333" s="173" t="s">
        <v>594</v>
      </c>
      <c r="B333" s="173" t="s">
        <v>1682</v>
      </c>
      <c r="C333" s="173"/>
      <c r="D333" s="176"/>
      <c r="E333" s="177"/>
      <c r="F333" s="177"/>
      <c r="G333" s="177"/>
      <c r="H333" s="177"/>
      <c r="I333" s="177"/>
      <c r="J333" s="177"/>
      <c r="K333" s="177"/>
      <c r="L333" s="177"/>
      <c r="M333" s="177"/>
      <c r="N333" s="177"/>
      <c r="O333" s="177"/>
      <c r="P333" s="177"/>
      <c r="Q333" s="177"/>
      <c r="R333" s="177"/>
      <c r="T333" s="106"/>
      <c r="U333" s="107"/>
      <c r="V333" s="107"/>
      <c r="W333" s="107"/>
      <c r="X333" s="107"/>
      <c r="Y333" s="107"/>
      <c r="Z333" s="107"/>
      <c r="AA333" s="107"/>
      <c r="AB333" s="107"/>
      <c r="AC333" s="107"/>
      <c r="AD333" s="107"/>
      <c r="AE333" s="107"/>
      <c r="AF333" s="107"/>
      <c r="AG333" s="107"/>
      <c r="AH333" s="107"/>
    </row>
    <row r="334" spans="1:34" x14ac:dyDescent="0.3">
      <c r="A334" s="173" t="s">
        <v>594</v>
      </c>
      <c r="B334" s="173" t="s">
        <v>618</v>
      </c>
      <c r="C334" s="173">
        <v>146215</v>
      </c>
      <c r="D334" s="176">
        <v>44942</v>
      </c>
      <c r="E334" s="177">
        <v>13.1579</v>
      </c>
      <c r="F334" s="177">
        <v>2.9597000000000002</v>
      </c>
      <c r="G334" s="177">
        <v>2.9597000000000002</v>
      </c>
      <c r="H334" s="177">
        <v>9.2896000000000001</v>
      </c>
      <c r="I334" s="177">
        <v>6.8738000000000001</v>
      </c>
      <c r="J334" s="177">
        <v>5.6464999999999996</v>
      </c>
      <c r="K334" s="177">
        <v>7.9565000000000001</v>
      </c>
      <c r="L334" s="177">
        <v>5.7339000000000002</v>
      </c>
      <c r="M334" s="177">
        <v>4.4302999999999999</v>
      </c>
      <c r="N334" s="177">
        <v>3.9268999999999998</v>
      </c>
      <c r="O334" s="177">
        <v>5.9790999999999999</v>
      </c>
      <c r="P334" s="177"/>
      <c r="Q334" s="177">
        <v>7.1780999999999997</v>
      </c>
      <c r="R334" s="177">
        <v>3.8578000000000001</v>
      </c>
      <c r="T334" s="106"/>
      <c r="U334" s="107"/>
      <c r="V334" s="107"/>
      <c r="W334" s="107"/>
      <c r="X334" s="107"/>
      <c r="Y334" s="107"/>
      <c r="Z334" s="107"/>
      <c r="AA334" s="107"/>
      <c r="AB334" s="107"/>
      <c r="AC334" s="107"/>
      <c r="AD334" s="107"/>
      <c r="AE334" s="107"/>
      <c r="AF334" s="107"/>
      <c r="AG334" s="107"/>
      <c r="AH334" s="107"/>
    </row>
    <row r="335" spans="1:34" x14ac:dyDescent="0.3">
      <c r="A335" s="173" t="s">
        <v>594</v>
      </c>
      <c r="B335" s="173" t="s">
        <v>619</v>
      </c>
      <c r="C335" s="173">
        <v>146207</v>
      </c>
      <c r="D335" s="176">
        <v>44942</v>
      </c>
      <c r="E335" s="177">
        <v>12.9109</v>
      </c>
      <c r="F335" s="177">
        <v>2.5449000000000002</v>
      </c>
      <c r="G335" s="177">
        <v>2.5449000000000002</v>
      </c>
      <c r="H335" s="177">
        <v>8.9001999999999999</v>
      </c>
      <c r="I335" s="177">
        <v>6.4372999999999996</v>
      </c>
      <c r="J335" s="177">
        <v>5.2027999999999999</v>
      </c>
      <c r="K335" s="177">
        <v>7.5046999999999997</v>
      </c>
      <c r="L335" s="177">
        <v>5.2750000000000004</v>
      </c>
      <c r="M335" s="177">
        <v>3.9750000000000001</v>
      </c>
      <c r="N335" s="177">
        <v>3.4661</v>
      </c>
      <c r="O335" s="177">
        <v>5.4846000000000004</v>
      </c>
      <c r="P335" s="177"/>
      <c r="Q335" s="177">
        <v>6.6662999999999997</v>
      </c>
      <c r="R335" s="177">
        <v>3.3904999999999998</v>
      </c>
      <c r="T335" s="106"/>
      <c r="U335" s="107"/>
      <c r="V335" s="107"/>
      <c r="W335" s="107"/>
      <c r="X335" s="107"/>
      <c r="Y335" s="107"/>
      <c r="Z335" s="107"/>
      <c r="AA335" s="107"/>
      <c r="AB335" s="107"/>
      <c r="AC335" s="107"/>
      <c r="AD335" s="107"/>
      <c r="AE335" s="107"/>
      <c r="AF335" s="107"/>
      <c r="AG335" s="107"/>
      <c r="AH335" s="107"/>
    </row>
    <row r="336" spans="1:34" x14ac:dyDescent="0.3">
      <c r="A336" s="173" t="s">
        <v>594</v>
      </c>
      <c r="B336" s="173" t="s">
        <v>620</v>
      </c>
      <c r="C336" s="173">
        <v>100789</v>
      </c>
      <c r="D336" s="176">
        <v>44942</v>
      </c>
      <c r="E336" s="177">
        <v>33.558199999999999</v>
      </c>
      <c r="F336" s="177">
        <v>5.9488000000000003</v>
      </c>
      <c r="G336" s="177">
        <v>5.9488000000000003</v>
      </c>
      <c r="H336" s="177">
        <v>4.9614000000000003</v>
      </c>
      <c r="I336" s="177">
        <v>5.6291000000000002</v>
      </c>
      <c r="J336" s="177">
        <v>6.5517000000000003</v>
      </c>
      <c r="K336" s="177">
        <v>6.5921000000000003</v>
      </c>
      <c r="L336" s="177">
        <v>5.1711999999999998</v>
      </c>
      <c r="M336" s="177">
        <v>4.1158000000000001</v>
      </c>
      <c r="N336" s="177">
        <v>3.7122000000000002</v>
      </c>
      <c r="O336" s="177">
        <v>5.9368999999999996</v>
      </c>
      <c r="P336" s="177">
        <v>6.8845000000000001</v>
      </c>
      <c r="Q336" s="177">
        <v>6.9344999999999999</v>
      </c>
      <c r="R336" s="177">
        <v>3.8561999999999999</v>
      </c>
      <c r="T336" s="106"/>
      <c r="U336" s="107"/>
      <c r="V336" s="107"/>
      <c r="W336" s="107"/>
      <c r="X336" s="107"/>
      <c r="Y336" s="107"/>
      <c r="Z336" s="107"/>
      <c r="AA336" s="107"/>
      <c r="AB336" s="107"/>
      <c r="AC336" s="107"/>
      <c r="AD336" s="107"/>
      <c r="AE336" s="107"/>
      <c r="AF336" s="107"/>
      <c r="AG336" s="107"/>
      <c r="AH336" s="107"/>
    </row>
    <row r="337" spans="1:34" x14ac:dyDescent="0.3">
      <c r="A337" s="173" t="s">
        <v>594</v>
      </c>
      <c r="B337" s="173" t="s">
        <v>621</v>
      </c>
      <c r="C337" s="173">
        <v>119621</v>
      </c>
      <c r="D337" s="176">
        <v>44942</v>
      </c>
      <c r="E337" s="177">
        <v>34.512999999999998</v>
      </c>
      <c r="F337" s="177">
        <v>6.2076000000000002</v>
      </c>
      <c r="G337" s="177">
        <v>6.2076000000000002</v>
      </c>
      <c r="H337" s="177">
        <v>5.2175000000000002</v>
      </c>
      <c r="I337" s="177">
        <v>5.8827999999999996</v>
      </c>
      <c r="J337" s="177">
        <v>6.8075999999999999</v>
      </c>
      <c r="K337" s="177">
        <v>6.8513000000000002</v>
      </c>
      <c r="L337" s="177">
        <v>5.4322999999999997</v>
      </c>
      <c r="M337" s="177">
        <v>4.3674999999999997</v>
      </c>
      <c r="N337" s="177">
        <v>3.9681999999999999</v>
      </c>
      <c r="O337" s="177">
        <v>6.1906999999999996</v>
      </c>
      <c r="P337" s="177">
        <v>7.1923000000000004</v>
      </c>
      <c r="Q337" s="177">
        <v>7.5793999999999997</v>
      </c>
      <c r="R337" s="177">
        <v>4.1173999999999999</v>
      </c>
      <c r="T337" s="106"/>
      <c r="U337" s="107"/>
      <c r="V337" s="107"/>
      <c r="W337" s="107"/>
      <c r="X337" s="107"/>
      <c r="Y337" s="107"/>
      <c r="Z337" s="107"/>
      <c r="AA337" s="107"/>
      <c r="AB337" s="107"/>
      <c r="AC337" s="107"/>
      <c r="AD337" s="107"/>
      <c r="AE337" s="107"/>
      <c r="AF337" s="107"/>
      <c r="AG337" s="107"/>
      <c r="AH337" s="107"/>
    </row>
    <row r="338" spans="1:34" x14ac:dyDescent="0.3">
      <c r="A338" s="173" t="s">
        <v>594</v>
      </c>
      <c r="B338" s="173" t="s">
        <v>622</v>
      </c>
      <c r="C338" s="173">
        <v>147389</v>
      </c>
      <c r="D338" s="176"/>
      <c r="E338" s="177"/>
      <c r="F338" s="177"/>
      <c r="G338" s="177"/>
      <c r="H338" s="177"/>
      <c r="I338" s="177"/>
      <c r="J338" s="177"/>
      <c r="K338" s="177"/>
      <c r="L338" s="177"/>
      <c r="M338" s="177"/>
      <c r="N338" s="177"/>
      <c r="O338" s="177"/>
      <c r="P338" s="177"/>
      <c r="Q338" s="177"/>
      <c r="R338" s="177"/>
      <c r="S338" t="s">
        <v>1807</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73" t="s">
        <v>594</v>
      </c>
      <c r="B339" s="173" t="s">
        <v>623</v>
      </c>
      <c r="C339" s="173">
        <v>147392</v>
      </c>
      <c r="D339" s="176"/>
      <c r="E339" s="177"/>
      <c r="F339" s="177"/>
      <c r="G339" s="177"/>
      <c r="H339" s="177"/>
      <c r="I339" s="177"/>
      <c r="J339" s="177"/>
      <c r="K339" s="177"/>
      <c r="L339" s="177"/>
      <c r="M339" s="177"/>
      <c r="N339" s="177"/>
      <c r="O339" s="177"/>
      <c r="P339" s="177"/>
      <c r="Q339" s="177"/>
      <c r="R339" s="177"/>
      <c r="S339" t="s">
        <v>1807</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73" t="s">
        <v>594</v>
      </c>
      <c r="B340" s="173" t="s">
        <v>624</v>
      </c>
      <c r="C340" s="173">
        <v>143241</v>
      </c>
      <c r="D340" s="176">
        <v>44942</v>
      </c>
      <c r="E340" s="177">
        <v>12.9299</v>
      </c>
      <c r="F340" s="177">
        <v>4.6124999999999998</v>
      </c>
      <c r="G340" s="177">
        <v>4.6124999999999998</v>
      </c>
      <c r="H340" s="177">
        <v>9.0084999999999997</v>
      </c>
      <c r="I340" s="177">
        <v>8.0701999999999998</v>
      </c>
      <c r="J340" s="177">
        <v>5.8476999999999997</v>
      </c>
      <c r="K340" s="177">
        <v>7.8963999999999999</v>
      </c>
      <c r="L340" s="177">
        <v>4.9843000000000002</v>
      </c>
      <c r="M340" s="177">
        <v>3.6025</v>
      </c>
      <c r="N340" s="177">
        <v>3.0629</v>
      </c>
      <c r="O340" s="177">
        <v>5.5682999999999998</v>
      </c>
      <c r="P340" s="177"/>
      <c r="Q340" s="177">
        <v>5.6824000000000003</v>
      </c>
      <c r="R340" s="177">
        <v>3.2528000000000001</v>
      </c>
      <c r="T340" s="106"/>
      <c r="U340" s="107"/>
      <c r="V340" s="107"/>
      <c r="W340" s="107"/>
      <c r="X340" s="107"/>
      <c r="Y340" s="107"/>
      <c r="Z340" s="107"/>
      <c r="AA340" s="107"/>
      <c r="AB340" s="107"/>
      <c r="AC340" s="107"/>
      <c r="AD340" s="107"/>
      <c r="AE340" s="107"/>
      <c r="AF340" s="107"/>
      <c r="AG340" s="107"/>
      <c r="AH340" s="107"/>
    </row>
    <row r="341" spans="1:34" x14ac:dyDescent="0.3">
      <c r="A341" s="173" t="s">
        <v>594</v>
      </c>
      <c r="B341" s="173" t="s">
        <v>625</v>
      </c>
      <c r="C341" s="173">
        <v>143239</v>
      </c>
      <c r="D341" s="176">
        <v>44942</v>
      </c>
      <c r="E341" s="177">
        <v>12.735300000000001</v>
      </c>
      <c r="F341" s="177">
        <v>4.3006000000000002</v>
      </c>
      <c r="G341" s="177">
        <v>4.3006000000000002</v>
      </c>
      <c r="H341" s="177">
        <v>8.7355999999999998</v>
      </c>
      <c r="I341" s="177">
        <v>7.8026</v>
      </c>
      <c r="J341" s="177">
        <v>5.6574999999999998</v>
      </c>
      <c r="K341" s="177">
        <v>7.6451000000000002</v>
      </c>
      <c r="L341" s="177">
        <v>4.6932</v>
      </c>
      <c r="M341" s="177">
        <v>3.2887</v>
      </c>
      <c r="N341" s="177">
        <v>2.714</v>
      </c>
      <c r="O341" s="177">
        <v>5.2550999999999997</v>
      </c>
      <c r="P341" s="177"/>
      <c r="Q341" s="177">
        <v>5.3381999999999996</v>
      </c>
      <c r="R341" s="177">
        <v>2.9300999999999999</v>
      </c>
      <c r="T341" s="106"/>
      <c r="U341" s="107"/>
      <c r="V341" s="107"/>
      <c r="W341" s="107"/>
      <c r="X341" s="107"/>
      <c r="Y341" s="107"/>
      <c r="Z341" s="107"/>
      <c r="AA341" s="107"/>
      <c r="AB341" s="107"/>
      <c r="AC341" s="107"/>
      <c r="AD341" s="107"/>
      <c r="AE341" s="107"/>
      <c r="AF341" s="107"/>
      <c r="AG341" s="107"/>
      <c r="AH341" s="107"/>
    </row>
    <row r="342" spans="1:34" x14ac:dyDescent="0.3">
      <c r="A342" s="173" t="s">
        <v>594</v>
      </c>
      <c r="B342" s="173" t="s">
        <v>626</v>
      </c>
      <c r="C342" s="173">
        <v>144339</v>
      </c>
      <c r="D342" s="176">
        <v>44942</v>
      </c>
      <c r="E342" s="177">
        <v>13.810700000000001</v>
      </c>
      <c r="F342" s="177">
        <v>2.996</v>
      </c>
      <c r="G342" s="177">
        <v>2.996</v>
      </c>
      <c r="H342" s="177">
        <v>6.4641999999999999</v>
      </c>
      <c r="I342" s="177">
        <v>6.9276</v>
      </c>
      <c r="J342" s="177">
        <v>5.9035000000000002</v>
      </c>
      <c r="K342" s="177">
        <v>7.5175000000000001</v>
      </c>
      <c r="L342" s="177">
        <v>5.6547000000000001</v>
      </c>
      <c r="M342" s="177">
        <v>4.5034000000000001</v>
      </c>
      <c r="N342" s="177">
        <v>3.9441000000000002</v>
      </c>
      <c r="O342" s="177">
        <v>6.1836000000000002</v>
      </c>
      <c r="P342" s="177"/>
      <c r="Q342" s="177">
        <v>7.5357000000000003</v>
      </c>
      <c r="R342" s="177">
        <v>4.0129999999999999</v>
      </c>
      <c r="T342" s="106"/>
      <c r="U342" s="107"/>
      <c r="V342" s="107"/>
      <c r="W342" s="107"/>
      <c r="X342" s="107"/>
      <c r="Y342" s="107"/>
      <c r="Z342" s="107"/>
      <c r="AA342" s="107"/>
      <c r="AB342" s="107"/>
      <c r="AC342" s="107"/>
      <c r="AD342" s="107"/>
      <c r="AE342" s="107"/>
      <c r="AF342" s="107"/>
      <c r="AG342" s="107"/>
      <c r="AH342" s="107"/>
    </row>
    <row r="343" spans="1:34" x14ac:dyDescent="0.3">
      <c r="A343" s="173" t="s">
        <v>594</v>
      </c>
      <c r="B343" s="173" t="s">
        <v>627</v>
      </c>
      <c r="C343" s="173">
        <v>144345</v>
      </c>
      <c r="D343" s="176">
        <v>44942</v>
      </c>
      <c r="E343" s="177">
        <v>13.617599999999999</v>
      </c>
      <c r="F343" s="177">
        <v>2.6808999999999998</v>
      </c>
      <c r="G343" s="177">
        <v>2.6808999999999998</v>
      </c>
      <c r="H343" s="177">
        <v>6.1337000000000002</v>
      </c>
      <c r="I343" s="177">
        <v>6.5834999999999999</v>
      </c>
      <c r="J343" s="177">
        <v>5.5598000000000001</v>
      </c>
      <c r="K343" s="177">
        <v>7.1939000000000002</v>
      </c>
      <c r="L343" s="177">
        <v>5.3376000000000001</v>
      </c>
      <c r="M343" s="177">
        <v>4.1752000000000002</v>
      </c>
      <c r="N343" s="177">
        <v>3.6078000000000001</v>
      </c>
      <c r="O343" s="177">
        <v>5.8586</v>
      </c>
      <c r="P343" s="177"/>
      <c r="Q343" s="177">
        <v>7.1955999999999998</v>
      </c>
      <c r="R343" s="177">
        <v>3.6764000000000001</v>
      </c>
      <c r="T343" s="106"/>
      <c r="U343" s="107"/>
      <c r="V343" s="107"/>
      <c r="W343" s="107"/>
      <c r="X343" s="107"/>
      <c r="Y343" s="107"/>
      <c r="Z343" s="107"/>
      <c r="AA343" s="107"/>
      <c r="AB343" s="107"/>
      <c r="AC343" s="107"/>
      <c r="AD343" s="107"/>
      <c r="AE343" s="107"/>
      <c r="AF343" s="107"/>
      <c r="AG343" s="107"/>
      <c r="AH343" s="107"/>
    </row>
    <row r="344" spans="1:34" x14ac:dyDescent="0.3">
      <c r="A344" s="178" t="s">
        <v>27</v>
      </c>
      <c r="B344" s="173"/>
      <c r="C344" s="173"/>
      <c r="D344" s="173"/>
      <c r="E344" s="173"/>
      <c r="F344" s="179">
        <v>3.5871825000000008</v>
      </c>
      <c r="G344" s="179">
        <v>3.5871825000000008</v>
      </c>
      <c r="H344" s="179">
        <v>7.7815275000000002</v>
      </c>
      <c r="I344" s="179">
        <v>7.3776799999999998</v>
      </c>
      <c r="J344" s="179">
        <v>5.7245750000000015</v>
      </c>
      <c r="K344" s="179">
        <v>7.9283400000000004</v>
      </c>
      <c r="L344" s="179">
        <v>5.7833324999999993</v>
      </c>
      <c r="M344" s="179">
        <v>4.3469125000000002</v>
      </c>
      <c r="N344" s="179">
        <v>3.5707050000000002</v>
      </c>
      <c r="O344" s="179">
        <v>5.8833805555555561</v>
      </c>
      <c r="P344" s="179">
        <v>6.7464178571428572</v>
      </c>
      <c r="Q344" s="179">
        <v>7.0191800000000004</v>
      </c>
      <c r="R344" s="179">
        <v>3.8048972222222233</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78" t="s">
        <v>407</v>
      </c>
      <c r="B345" s="173"/>
      <c r="C345" s="173"/>
      <c r="D345" s="173"/>
      <c r="E345" s="173"/>
      <c r="F345" s="179">
        <v>3.3729</v>
      </c>
      <c r="G345" s="179">
        <v>3.3729</v>
      </c>
      <c r="H345" s="179">
        <v>7.9927999999999999</v>
      </c>
      <c r="I345" s="179">
        <v>7.2366999999999999</v>
      </c>
      <c r="J345" s="179">
        <v>5.7117000000000004</v>
      </c>
      <c r="K345" s="179">
        <v>7.7548500000000002</v>
      </c>
      <c r="L345" s="179">
        <v>5.6641500000000002</v>
      </c>
      <c r="M345" s="179">
        <v>4.2422000000000004</v>
      </c>
      <c r="N345" s="179">
        <v>3.5644499999999999</v>
      </c>
      <c r="O345" s="179">
        <v>5.9570999999999996</v>
      </c>
      <c r="P345" s="179">
        <v>6.9337999999999997</v>
      </c>
      <c r="Q345" s="179">
        <v>7.2208500000000004</v>
      </c>
      <c r="R345" s="179">
        <v>3.8232999999999997</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75" t="s">
        <v>628</v>
      </c>
      <c r="B347" s="175"/>
      <c r="C347" s="175"/>
      <c r="D347" s="175"/>
      <c r="E347" s="175"/>
      <c r="F347" s="175"/>
      <c r="G347" s="175"/>
      <c r="H347" s="175"/>
      <c r="I347" s="175"/>
      <c r="J347" s="175"/>
      <c r="K347" s="175"/>
      <c r="L347" s="175"/>
      <c r="M347" s="175"/>
      <c r="N347" s="175"/>
      <c r="O347" s="175"/>
      <c r="P347" s="175"/>
      <c r="Q347" s="175"/>
      <c r="R347" s="175"/>
      <c r="S347" s="105"/>
      <c r="T347" s="105"/>
      <c r="U347" s="105"/>
      <c r="V347" s="105"/>
      <c r="W347" s="105"/>
      <c r="X347" s="105"/>
      <c r="Y347" s="105"/>
      <c r="Z347" s="105"/>
      <c r="AA347" s="105"/>
      <c r="AB347" s="105"/>
      <c r="AC347" s="105"/>
      <c r="AD347" s="105"/>
      <c r="AE347" s="105"/>
      <c r="AF347" s="105"/>
      <c r="AG347" s="105"/>
      <c r="AH347" s="105"/>
    </row>
    <row r="348" spans="1:34" x14ac:dyDescent="0.3">
      <c r="A348" s="173" t="s">
        <v>629</v>
      </c>
      <c r="B348" s="173" t="s">
        <v>630</v>
      </c>
      <c r="C348" s="173">
        <v>134387</v>
      </c>
      <c r="D348" s="176">
        <v>44942</v>
      </c>
      <c r="E348" s="177">
        <v>18.4634</v>
      </c>
      <c r="F348" s="177">
        <v>2.9660000000000002</v>
      </c>
      <c r="G348" s="177">
        <v>2.9660000000000002</v>
      </c>
      <c r="H348" s="177">
        <v>6.2205000000000004</v>
      </c>
      <c r="I348" s="177">
        <v>7.1788999999999996</v>
      </c>
      <c r="J348" s="177">
        <v>6.0509000000000004</v>
      </c>
      <c r="K348" s="177">
        <v>8.3833000000000002</v>
      </c>
      <c r="L348" s="177">
        <v>7.0960000000000001</v>
      </c>
      <c r="M348" s="177">
        <v>9.3823000000000008</v>
      </c>
      <c r="N348" s="177">
        <v>8.2155000000000005</v>
      </c>
      <c r="O348" s="177">
        <v>8.4772999999999996</v>
      </c>
      <c r="P348" s="177">
        <v>7.2275</v>
      </c>
      <c r="Q348" s="177">
        <v>8.2166999999999994</v>
      </c>
      <c r="R348" s="177">
        <v>7.6813000000000002</v>
      </c>
      <c r="T348" s="106"/>
      <c r="U348" s="107"/>
      <c r="V348" s="107"/>
      <c r="W348" s="107"/>
      <c r="X348" s="107"/>
      <c r="Y348" s="107"/>
      <c r="Z348" s="107"/>
      <c r="AA348" s="107"/>
      <c r="AB348" s="107"/>
      <c r="AC348" s="107"/>
      <c r="AD348" s="107"/>
      <c r="AE348" s="107"/>
      <c r="AF348" s="107"/>
      <c r="AG348" s="107"/>
      <c r="AH348" s="107"/>
    </row>
    <row r="349" spans="1:34" x14ac:dyDescent="0.3">
      <c r="A349" s="173" t="s">
        <v>629</v>
      </c>
      <c r="B349" s="173" t="s">
        <v>631</v>
      </c>
      <c r="C349" s="173">
        <v>134383</v>
      </c>
      <c r="D349" s="176">
        <v>44942</v>
      </c>
      <c r="E349" s="177">
        <v>17.214200000000002</v>
      </c>
      <c r="F349" s="177">
        <v>2.1206999999999998</v>
      </c>
      <c r="G349" s="177">
        <v>2.1206999999999998</v>
      </c>
      <c r="H349" s="177">
        <v>5.367</v>
      </c>
      <c r="I349" s="177">
        <v>6.3156999999999996</v>
      </c>
      <c r="J349" s="177">
        <v>5.0833000000000004</v>
      </c>
      <c r="K349" s="177">
        <v>7.4744000000000002</v>
      </c>
      <c r="L349" s="177">
        <v>6.1931000000000003</v>
      </c>
      <c r="M349" s="177">
        <v>8.4535</v>
      </c>
      <c r="N349" s="177">
        <v>7.23</v>
      </c>
      <c r="O349" s="177">
        <v>7.5650000000000004</v>
      </c>
      <c r="P349" s="177">
        <v>6.2731000000000003</v>
      </c>
      <c r="Q349" s="177">
        <v>7.2435999999999998</v>
      </c>
      <c r="R349" s="177">
        <v>6.7481</v>
      </c>
      <c r="T349" s="106"/>
      <c r="U349" s="107"/>
      <c r="V349" s="107"/>
      <c r="W349" s="107"/>
      <c r="X349" s="107"/>
      <c r="Y349" s="107"/>
      <c r="Z349" s="107"/>
      <c r="AA349" s="107"/>
      <c r="AB349" s="107"/>
      <c r="AC349" s="107"/>
      <c r="AD349" s="107"/>
      <c r="AE349" s="107"/>
      <c r="AF349" s="107"/>
      <c r="AG349" s="107"/>
      <c r="AH349" s="107"/>
    </row>
    <row r="350" spans="1:34" x14ac:dyDescent="0.3">
      <c r="A350" s="173" t="s">
        <v>629</v>
      </c>
      <c r="B350" s="173" t="s">
        <v>632</v>
      </c>
      <c r="C350" s="173">
        <v>147802</v>
      </c>
      <c r="D350" s="176"/>
      <c r="E350" s="177"/>
      <c r="F350" s="177"/>
      <c r="G350" s="177"/>
      <c r="H350" s="177"/>
      <c r="I350" s="177"/>
      <c r="J350" s="177"/>
      <c r="K350" s="177"/>
      <c r="L350" s="177"/>
      <c r="M350" s="177"/>
      <c r="N350" s="177"/>
      <c r="O350" s="177"/>
      <c r="P350" s="177"/>
      <c r="Q350" s="177"/>
      <c r="R350" s="177"/>
      <c r="T350" s="106"/>
      <c r="U350" s="107"/>
      <c r="V350" s="107"/>
      <c r="W350" s="107"/>
      <c r="X350" s="107"/>
      <c r="Y350" s="107"/>
      <c r="Z350" s="107"/>
      <c r="AA350" s="107"/>
      <c r="AB350" s="107"/>
      <c r="AC350" s="107"/>
      <c r="AD350" s="107"/>
      <c r="AE350" s="107"/>
      <c r="AF350" s="107"/>
      <c r="AG350" s="107"/>
      <c r="AH350" s="107"/>
    </row>
    <row r="351" spans="1:34" x14ac:dyDescent="0.3">
      <c r="A351" s="173" t="s">
        <v>629</v>
      </c>
      <c r="B351" s="173" t="s">
        <v>633</v>
      </c>
      <c r="C351" s="173">
        <v>147798</v>
      </c>
      <c r="D351" s="176"/>
      <c r="E351" s="177"/>
      <c r="F351" s="177"/>
      <c r="G351" s="177"/>
      <c r="H351" s="177"/>
      <c r="I351" s="177"/>
      <c r="J351" s="177"/>
      <c r="K351" s="177"/>
      <c r="L351" s="177"/>
      <c r="M351" s="177"/>
      <c r="N351" s="177"/>
      <c r="O351" s="177"/>
      <c r="P351" s="177"/>
      <c r="Q351" s="177"/>
      <c r="R351" s="177"/>
      <c r="T351" s="106"/>
      <c r="U351" s="107"/>
      <c r="V351" s="107"/>
      <c r="W351" s="107"/>
      <c r="X351" s="107"/>
      <c r="Y351" s="107"/>
      <c r="Z351" s="107"/>
      <c r="AA351" s="107"/>
      <c r="AB351" s="107"/>
      <c r="AC351" s="107"/>
      <c r="AD351" s="107"/>
      <c r="AE351" s="107"/>
      <c r="AF351" s="107"/>
      <c r="AG351" s="107"/>
      <c r="AH351" s="107"/>
    </row>
    <row r="352" spans="1:34" x14ac:dyDescent="0.3">
      <c r="A352" s="173" t="s">
        <v>629</v>
      </c>
      <c r="B352" s="173" t="s">
        <v>634</v>
      </c>
      <c r="C352" s="173">
        <v>130314</v>
      </c>
      <c r="D352" s="176">
        <v>44942</v>
      </c>
      <c r="E352" s="177">
        <v>19.495999999999999</v>
      </c>
      <c r="F352" s="177">
        <v>4.0576999999999996</v>
      </c>
      <c r="G352" s="177">
        <v>4.0576999999999996</v>
      </c>
      <c r="H352" s="177">
        <v>11.2036</v>
      </c>
      <c r="I352" s="177">
        <v>9.2734000000000005</v>
      </c>
      <c r="J352" s="177">
        <v>7.3471000000000002</v>
      </c>
      <c r="K352" s="177">
        <v>8.5991999999999997</v>
      </c>
      <c r="L352" s="177">
        <v>6.7453000000000003</v>
      </c>
      <c r="M352" s="177">
        <v>5.4630000000000001</v>
      </c>
      <c r="N352" s="177">
        <v>5.0747999999999998</v>
      </c>
      <c r="O352" s="177">
        <v>7.0712999999999999</v>
      </c>
      <c r="P352" s="177">
        <v>6.8544</v>
      </c>
      <c r="Q352" s="177">
        <v>8.1587999999999994</v>
      </c>
      <c r="R352" s="177">
        <v>6.0452000000000004</v>
      </c>
      <c r="T352" s="106"/>
      <c r="U352" s="107"/>
      <c r="V352" s="107"/>
      <c r="W352" s="107"/>
      <c r="X352" s="107"/>
      <c r="Y352" s="107"/>
      <c r="Z352" s="107"/>
      <c r="AA352" s="107"/>
      <c r="AB352" s="107"/>
      <c r="AC352" s="107"/>
      <c r="AD352" s="107"/>
      <c r="AE352" s="107"/>
      <c r="AF352" s="107"/>
      <c r="AG352" s="107"/>
      <c r="AH352" s="107"/>
    </row>
    <row r="353" spans="1:34" x14ac:dyDescent="0.3">
      <c r="A353" s="173" t="s">
        <v>629</v>
      </c>
      <c r="B353" s="173" t="s">
        <v>635</v>
      </c>
      <c r="C353" s="173">
        <v>130309</v>
      </c>
      <c r="D353" s="176">
        <v>44942</v>
      </c>
      <c r="E353" s="177">
        <v>17.767299999999999</v>
      </c>
      <c r="F353" s="177">
        <v>3.1507999999999998</v>
      </c>
      <c r="G353" s="177">
        <v>3.1507999999999998</v>
      </c>
      <c r="H353" s="177">
        <v>10.321400000000001</v>
      </c>
      <c r="I353" s="177">
        <v>8.4057999999999993</v>
      </c>
      <c r="J353" s="177">
        <v>6.4835000000000003</v>
      </c>
      <c r="K353" s="177">
        <v>7.7278000000000002</v>
      </c>
      <c r="L353" s="177">
        <v>5.8566000000000003</v>
      </c>
      <c r="M353" s="177">
        <v>4.5744999999999996</v>
      </c>
      <c r="N353" s="177">
        <v>4.1805000000000003</v>
      </c>
      <c r="O353" s="177">
        <v>6.0395000000000003</v>
      </c>
      <c r="P353" s="177">
        <v>5.7191999999999998</v>
      </c>
      <c r="Q353" s="177">
        <v>6.9854000000000003</v>
      </c>
      <c r="R353" s="177">
        <v>5.0846999999999998</v>
      </c>
      <c r="T353" s="106"/>
      <c r="U353" s="107"/>
      <c r="V353" s="107"/>
      <c r="W353" s="107"/>
      <c r="X353" s="107"/>
      <c r="Y353" s="107"/>
      <c r="Z353" s="107"/>
      <c r="AA353" s="107"/>
      <c r="AB353" s="107"/>
      <c r="AC353" s="107"/>
      <c r="AD353" s="107"/>
      <c r="AE353" s="107"/>
      <c r="AF353" s="107"/>
      <c r="AG353" s="107"/>
      <c r="AH353" s="107"/>
    </row>
    <row r="354" spans="1:34" x14ac:dyDescent="0.3">
      <c r="A354" s="173" t="s">
        <v>629</v>
      </c>
      <c r="B354" s="173" t="s">
        <v>1964</v>
      </c>
      <c r="C354" s="173">
        <v>133868</v>
      </c>
      <c r="D354" s="176">
        <v>44942</v>
      </c>
      <c r="E354" s="177">
        <v>10.7387</v>
      </c>
      <c r="F354" s="177">
        <v>4.8737000000000004</v>
      </c>
      <c r="G354" s="177">
        <v>4.8737000000000004</v>
      </c>
      <c r="H354" s="177">
        <v>5.1033999999999997</v>
      </c>
      <c r="I354" s="177">
        <v>5.0109000000000004</v>
      </c>
      <c r="J354" s="177">
        <v>4.8220000000000001</v>
      </c>
      <c r="K354" s="177">
        <v>6.1787000000000001</v>
      </c>
      <c r="L354" s="177">
        <v>4.6795</v>
      </c>
      <c r="M354" s="177">
        <v>3.9106000000000001</v>
      </c>
      <c r="N354" s="177">
        <v>143.38669999999999</v>
      </c>
      <c r="O354" s="177">
        <v>14.1472</v>
      </c>
      <c r="P354" s="177">
        <v>-3.9647000000000001</v>
      </c>
      <c r="Q354" s="177">
        <v>0.9073</v>
      </c>
      <c r="R354" s="177">
        <v>63.431399999999996</v>
      </c>
      <c r="S354" t="s">
        <v>1808</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73" t="s">
        <v>629</v>
      </c>
      <c r="B355" s="173" t="s">
        <v>1965</v>
      </c>
      <c r="C355" s="173">
        <v>133867</v>
      </c>
      <c r="D355" s="176">
        <v>44942</v>
      </c>
      <c r="E355" s="177">
        <v>10.5641</v>
      </c>
      <c r="F355" s="177">
        <v>4.4932999999999996</v>
      </c>
      <c r="G355" s="177">
        <v>4.4932999999999996</v>
      </c>
      <c r="H355" s="177">
        <v>4.7922000000000002</v>
      </c>
      <c r="I355" s="177">
        <v>4.7469999999999999</v>
      </c>
      <c r="J355" s="177">
        <v>4.5425000000000004</v>
      </c>
      <c r="K355" s="177">
        <v>5.8880999999999997</v>
      </c>
      <c r="L355" s="177">
        <v>4.3891999999999998</v>
      </c>
      <c r="M355" s="177">
        <v>3.6193</v>
      </c>
      <c r="N355" s="177">
        <v>142.6979</v>
      </c>
      <c r="O355" s="177">
        <v>13.8253</v>
      </c>
      <c r="P355" s="177">
        <v>-4.2111000000000001</v>
      </c>
      <c r="Q355" s="177">
        <v>0.69789999999999996</v>
      </c>
      <c r="R355" s="177">
        <v>62.972999999999999</v>
      </c>
      <c r="S355" t="s">
        <v>1808</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73" t="s">
        <v>629</v>
      </c>
      <c r="B356" s="173" t="s">
        <v>1936</v>
      </c>
      <c r="C356" s="173">
        <v>133488</v>
      </c>
      <c r="D356" s="176">
        <v>44942</v>
      </c>
      <c r="E356" s="177">
        <v>19.795300000000001</v>
      </c>
      <c r="F356" s="177">
        <v>-0.79900000000000004</v>
      </c>
      <c r="G356" s="177">
        <v>-0.79900000000000004</v>
      </c>
      <c r="H356" s="177">
        <v>4.9832000000000001</v>
      </c>
      <c r="I356" s="177">
        <v>7.0255999999999998</v>
      </c>
      <c r="J356" s="177">
        <v>6.0743</v>
      </c>
      <c r="K356" s="177">
        <v>7.9406999999999996</v>
      </c>
      <c r="L356" s="177">
        <v>7.4856999999999996</v>
      </c>
      <c r="M356" s="177">
        <v>5.7488999999999999</v>
      </c>
      <c r="N356" s="177">
        <v>5.5636000000000001</v>
      </c>
      <c r="O356" s="177">
        <v>9.3108000000000004</v>
      </c>
      <c r="P356" s="177">
        <v>7.5704000000000002</v>
      </c>
      <c r="Q356" s="177">
        <v>8.9266000000000005</v>
      </c>
      <c r="R356" s="177">
        <v>12.4762</v>
      </c>
      <c r="S356" t="s">
        <v>1808</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73" t="s">
        <v>629</v>
      </c>
      <c r="B357" s="173" t="s">
        <v>1937</v>
      </c>
      <c r="C357" s="173">
        <v>133486</v>
      </c>
      <c r="D357" s="176">
        <v>44942</v>
      </c>
      <c r="E357" s="177">
        <v>18.335100000000001</v>
      </c>
      <c r="F357" s="177">
        <v>-1.6587000000000001</v>
      </c>
      <c r="G357" s="177">
        <v>-1.6587000000000001</v>
      </c>
      <c r="H357" s="177">
        <v>4.1554000000000002</v>
      </c>
      <c r="I357" s="177">
        <v>6.2001999999999997</v>
      </c>
      <c r="J357" s="177">
        <v>5.2504999999999997</v>
      </c>
      <c r="K357" s="177">
        <v>7.1058000000000003</v>
      </c>
      <c r="L357" s="177">
        <v>6.5989000000000004</v>
      </c>
      <c r="M357" s="177">
        <v>4.8841999999999999</v>
      </c>
      <c r="N357" s="177">
        <v>4.6971999999999996</v>
      </c>
      <c r="O357" s="177">
        <v>8.4893999999999998</v>
      </c>
      <c r="P357" s="177">
        <v>6.6976000000000004</v>
      </c>
      <c r="Q357" s="177">
        <v>7.8864000000000001</v>
      </c>
      <c r="R357" s="177">
        <v>11.6226</v>
      </c>
      <c r="S357" t="s">
        <v>1808</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73" t="s">
        <v>629</v>
      </c>
      <c r="B358" s="173" t="s">
        <v>1938</v>
      </c>
      <c r="C358" s="173">
        <v>148330</v>
      </c>
      <c r="D358" s="176"/>
      <c r="E358" s="177"/>
      <c r="F358" s="177"/>
      <c r="G358" s="177"/>
      <c r="H358" s="177"/>
      <c r="I358" s="177"/>
      <c r="J358" s="177"/>
      <c r="K358" s="177"/>
      <c r="L358" s="177"/>
      <c r="M358" s="177"/>
      <c r="N358" s="177"/>
      <c r="O358" s="177"/>
      <c r="P358" s="177"/>
      <c r="Q358" s="177"/>
      <c r="R358" s="177"/>
      <c r="T358" s="106"/>
      <c r="U358" s="107"/>
      <c r="V358" s="107"/>
      <c r="W358" s="107"/>
      <c r="X358" s="107"/>
      <c r="Y358" s="107"/>
      <c r="Z358" s="107"/>
      <c r="AA358" s="107"/>
      <c r="AB358" s="107"/>
      <c r="AC358" s="107"/>
      <c r="AD358" s="107"/>
      <c r="AE358" s="107"/>
      <c r="AF358" s="107"/>
      <c r="AG358" s="107"/>
      <c r="AH358" s="107"/>
    </row>
    <row r="359" spans="1:34" x14ac:dyDescent="0.3">
      <c r="A359" s="173" t="s">
        <v>629</v>
      </c>
      <c r="B359" s="173" t="s">
        <v>1939</v>
      </c>
      <c r="C359" s="173">
        <v>148333</v>
      </c>
      <c r="D359" s="176"/>
      <c r="E359" s="177"/>
      <c r="F359" s="177"/>
      <c r="G359" s="177"/>
      <c r="H359" s="177"/>
      <c r="I359" s="177"/>
      <c r="J359" s="177"/>
      <c r="K359" s="177"/>
      <c r="L359" s="177"/>
      <c r="M359" s="177"/>
      <c r="N359" s="177"/>
      <c r="O359" s="177"/>
      <c r="P359" s="177"/>
      <c r="Q359" s="177"/>
      <c r="R359" s="177"/>
      <c r="T359" s="106"/>
      <c r="U359" s="107"/>
      <c r="V359" s="107"/>
      <c r="W359" s="107"/>
      <c r="X359" s="107"/>
      <c r="Y359" s="107"/>
      <c r="Z359" s="107"/>
      <c r="AA359" s="107"/>
      <c r="AB359" s="107"/>
      <c r="AC359" s="107"/>
      <c r="AD359" s="107"/>
      <c r="AE359" s="107"/>
      <c r="AF359" s="107"/>
      <c r="AG359" s="107"/>
      <c r="AH359" s="107"/>
    </row>
    <row r="360" spans="1:34" x14ac:dyDescent="0.3">
      <c r="A360" s="173" t="s">
        <v>629</v>
      </c>
      <c r="B360" s="173" t="s">
        <v>636</v>
      </c>
      <c r="C360" s="173">
        <v>119082</v>
      </c>
      <c r="D360" s="176">
        <v>44942</v>
      </c>
      <c r="E360" s="177">
        <v>36.177999999999997</v>
      </c>
      <c r="F360" s="177">
        <v>2.9264999999999999</v>
      </c>
      <c r="G360" s="177">
        <v>2.9264999999999999</v>
      </c>
      <c r="H360" s="177">
        <v>9.7035</v>
      </c>
      <c r="I360" s="177">
        <v>8.7926000000000002</v>
      </c>
      <c r="J360" s="177">
        <v>6.7229000000000001</v>
      </c>
      <c r="K360" s="177">
        <v>8.3892000000000007</v>
      </c>
      <c r="L360" s="177">
        <v>5.6696999999999997</v>
      </c>
      <c r="M360" s="177">
        <v>4.4659000000000004</v>
      </c>
      <c r="N360" s="177">
        <v>10.405799999999999</v>
      </c>
      <c r="O360" s="177">
        <v>6.4339000000000004</v>
      </c>
      <c r="P360" s="177">
        <v>4.5251999999999999</v>
      </c>
      <c r="Q360" s="177">
        <v>7.0772000000000004</v>
      </c>
      <c r="R360" s="177">
        <v>6.9762000000000004</v>
      </c>
      <c r="T360" s="106"/>
      <c r="U360" s="107"/>
      <c r="V360" s="107"/>
      <c r="W360" s="107"/>
      <c r="X360" s="107"/>
      <c r="Y360" s="107"/>
      <c r="Z360" s="107"/>
      <c r="AA360" s="107"/>
      <c r="AB360" s="107"/>
      <c r="AC360" s="107"/>
      <c r="AD360" s="107"/>
      <c r="AE360" s="107"/>
      <c r="AF360" s="107"/>
      <c r="AG360" s="107"/>
      <c r="AH360" s="107"/>
    </row>
    <row r="361" spans="1:34" x14ac:dyDescent="0.3">
      <c r="A361" s="173" t="s">
        <v>629</v>
      </c>
      <c r="B361" s="173" t="s">
        <v>637</v>
      </c>
      <c r="C361" s="173">
        <v>101837</v>
      </c>
      <c r="D361" s="176">
        <v>44942</v>
      </c>
      <c r="E361" s="177">
        <v>33.793799999999997</v>
      </c>
      <c r="F361" s="177">
        <v>1.8724000000000001</v>
      </c>
      <c r="G361" s="177">
        <v>1.8724000000000001</v>
      </c>
      <c r="H361" s="177">
        <v>8.6395</v>
      </c>
      <c r="I361" s="177">
        <v>7.7222</v>
      </c>
      <c r="J361" s="177">
        <v>5.7241999999999997</v>
      </c>
      <c r="K361" s="177">
        <v>7.5636999999999999</v>
      </c>
      <c r="L361" s="177">
        <v>4.8407999999999998</v>
      </c>
      <c r="M361" s="177">
        <v>3.6488999999999998</v>
      </c>
      <c r="N361" s="177">
        <v>9.5315999999999992</v>
      </c>
      <c r="O361" s="177">
        <v>5.5876000000000001</v>
      </c>
      <c r="P361" s="177">
        <v>3.7054999999999998</v>
      </c>
      <c r="Q361" s="177">
        <v>6.3784999999999998</v>
      </c>
      <c r="R361" s="177">
        <v>6.1026999999999996</v>
      </c>
      <c r="T361" s="106"/>
      <c r="U361" s="107"/>
      <c r="V361" s="107"/>
      <c r="W361" s="107"/>
      <c r="X361" s="107"/>
      <c r="Y361" s="107"/>
      <c r="Z361" s="107"/>
      <c r="AA361" s="107"/>
      <c r="AB361" s="107"/>
      <c r="AC361" s="107"/>
      <c r="AD361" s="107"/>
      <c r="AE361" s="107"/>
      <c r="AF361" s="107"/>
      <c r="AG361" s="107"/>
      <c r="AH361" s="107"/>
    </row>
    <row r="362" spans="1:34" x14ac:dyDescent="0.3">
      <c r="A362" s="173" t="s">
        <v>629</v>
      </c>
      <c r="B362" s="173" t="s">
        <v>638</v>
      </c>
      <c r="C362" s="173">
        <v>116153</v>
      </c>
      <c r="D362" s="176">
        <v>44942</v>
      </c>
      <c r="E362" s="177">
        <v>24.248999999999999</v>
      </c>
      <c r="F362" s="177">
        <v>9.4902999999999995</v>
      </c>
      <c r="G362" s="177">
        <v>9.4902999999999995</v>
      </c>
      <c r="H362" s="177">
        <v>14.8795</v>
      </c>
      <c r="I362" s="177">
        <v>11.8155</v>
      </c>
      <c r="J362" s="177">
        <v>2.8864000000000001</v>
      </c>
      <c r="K362" s="177">
        <v>10.0587</v>
      </c>
      <c r="L362" s="177">
        <v>3.3906999999999998</v>
      </c>
      <c r="M362" s="177">
        <v>3.6688999999999998</v>
      </c>
      <c r="N362" s="177">
        <v>7.1269999999999998</v>
      </c>
      <c r="O362" s="177">
        <v>8.3423999999999996</v>
      </c>
      <c r="P362" s="177">
        <v>6.4537000000000004</v>
      </c>
      <c r="Q362" s="177">
        <v>8.2933000000000003</v>
      </c>
      <c r="R362" s="177">
        <v>10.057499999999999</v>
      </c>
      <c r="T362" s="106"/>
      <c r="U362" s="107"/>
      <c r="V362" s="107"/>
      <c r="W362" s="107"/>
      <c r="X362" s="107"/>
      <c r="Y362" s="107"/>
      <c r="Z362" s="107"/>
      <c r="AA362" s="107"/>
      <c r="AB362" s="107"/>
      <c r="AC362" s="107"/>
      <c r="AD362" s="107"/>
      <c r="AE362" s="107"/>
      <c r="AF362" s="107"/>
      <c r="AG362" s="107"/>
      <c r="AH362" s="107"/>
    </row>
    <row r="363" spans="1:34" x14ac:dyDescent="0.3">
      <c r="A363" s="173" t="s">
        <v>629</v>
      </c>
      <c r="B363" s="173" t="s">
        <v>639</v>
      </c>
      <c r="C363" s="173">
        <v>118553</v>
      </c>
      <c r="D363" s="176">
        <v>44942</v>
      </c>
      <c r="E363" s="177">
        <v>24.4694</v>
      </c>
      <c r="F363" s="177">
        <v>9.5043000000000006</v>
      </c>
      <c r="G363" s="177">
        <v>9.5043000000000006</v>
      </c>
      <c r="H363" s="177">
        <v>14.895099999999999</v>
      </c>
      <c r="I363" s="177">
        <v>11.8161</v>
      </c>
      <c r="J363" s="177">
        <v>2.8845000000000001</v>
      </c>
      <c r="K363" s="177">
        <v>10.0593</v>
      </c>
      <c r="L363" s="177">
        <v>3.3914</v>
      </c>
      <c r="M363" s="177">
        <v>3.669</v>
      </c>
      <c r="N363" s="177">
        <v>1.5114000000000001</v>
      </c>
      <c r="O363" s="177">
        <v>6.6532999999999998</v>
      </c>
      <c r="P363" s="177">
        <v>5.7550999999999997</v>
      </c>
      <c r="Q363" s="177">
        <v>7.9732000000000003</v>
      </c>
      <c r="R363" s="177">
        <v>7.1748000000000003</v>
      </c>
      <c r="T363" s="106"/>
      <c r="U363" s="107"/>
      <c r="V363" s="107"/>
      <c r="W363" s="107"/>
      <c r="X363" s="107"/>
      <c r="Y363" s="107"/>
      <c r="Z363" s="107"/>
      <c r="AA363" s="107"/>
      <c r="AB363" s="107"/>
      <c r="AC363" s="107"/>
      <c r="AD363" s="107"/>
      <c r="AE363" s="107"/>
      <c r="AF363" s="107"/>
      <c r="AG363" s="107"/>
      <c r="AH363" s="107"/>
    </row>
    <row r="364" spans="1:34" x14ac:dyDescent="0.3">
      <c r="A364" s="173" t="s">
        <v>629</v>
      </c>
      <c r="B364" s="173" t="s">
        <v>640</v>
      </c>
      <c r="C364" s="173">
        <v>147954</v>
      </c>
      <c r="D364" s="176"/>
      <c r="E364" s="177"/>
      <c r="F364" s="177"/>
      <c r="G364" s="177"/>
      <c r="H364" s="177"/>
      <c r="I364" s="177"/>
      <c r="J364" s="177"/>
      <c r="K364" s="177"/>
      <c r="L364" s="177"/>
      <c r="M364" s="177"/>
      <c r="N364" s="177"/>
      <c r="O364" s="177"/>
      <c r="P364" s="177"/>
      <c r="Q364" s="177"/>
      <c r="R364" s="177"/>
      <c r="T364" s="106"/>
      <c r="U364" s="107"/>
      <c r="V364" s="107"/>
      <c r="W364" s="107"/>
      <c r="X364" s="107"/>
      <c r="Y364" s="107"/>
      <c r="Z364" s="107"/>
      <c r="AA364" s="107"/>
      <c r="AB364" s="107"/>
      <c r="AC364" s="107"/>
      <c r="AD364" s="107"/>
      <c r="AE364" s="107"/>
      <c r="AF364" s="107"/>
      <c r="AG364" s="107"/>
      <c r="AH364" s="107"/>
    </row>
    <row r="365" spans="1:34" x14ac:dyDescent="0.3">
      <c r="A365" s="173" t="s">
        <v>629</v>
      </c>
      <c r="B365" s="173" t="s">
        <v>641</v>
      </c>
      <c r="C365" s="173">
        <v>147955</v>
      </c>
      <c r="D365" s="176"/>
      <c r="E365" s="177"/>
      <c r="F365" s="177"/>
      <c r="G365" s="177"/>
      <c r="H365" s="177"/>
      <c r="I365" s="177"/>
      <c r="J365" s="177"/>
      <c r="K365" s="177"/>
      <c r="L365" s="177"/>
      <c r="M365" s="177"/>
      <c r="N365" s="177"/>
      <c r="O365" s="177"/>
      <c r="P365" s="177"/>
      <c r="Q365" s="177"/>
      <c r="R365" s="177"/>
      <c r="T365" s="106"/>
      <c r="U365" s="107"/>
      <c r="V365" s="107"/>
      <c r="W365" s="107"/>
      <c r="X365" s="107"/>
      <c r="Y365" s="107"/>
      <c r="Z365" s="107"/>
      <c r="AA365" s="107"/>
      <c r="AB365" s="107"/>
      <c r="AC365" s="107"/>
      <c r="AD365" s="107"/>
      <c r="AE365" s="107"/>
      <c r="AF365" s="107"/>
      <c r="AG365" s="107"/>
      <c r="AH365" s="107"/>
    </row>
    <row r="366" spans="1:34" x14ac:dyDescent="0.3">
      <c r="A366" s="173" t="s">
        <v>629</v>
      </c>
      <c r="B366" s="173" t="s">
        <v>642</v>
      </c>
      <c r="C366" s="173">
        <v>147961</v>
      </c>
      <c r="D366" s="176">
        <v>44942</v>
      </c>
      <c r="E366" s="177">
        <v>0.52929999999999999</v>
      </c>
      <c r="F366" s="177">
        <v>13.807499999999999</v>
      </c>
      <c r="G366" s="177">
        <v>13.807499999999999</v>
      </c>
      <c r="H366" s="177">
        <v>13.8284</v>
      </c>
      <c r="I366" s="177">
        <v>14.363099999999999</v>
      </c>
      <c r="J366" s="177">
        <v>14.6389</v>
      </c>
      <c r="K366" s="177">
        <v>15.0107</v>
      </c>
      <c r="L366" s="177">
        <v>3.73E-2</v>
      </c>
      <c r="M366" s="177">
        <v>3.7242999999999999</v>
      </c>
      <c r="N366" s="177"/>
      <c r="O366" s="177"/>
      <c r="P366" s="177"/>
      <c r="Q366" s="177">
        <v>4.7591999999999999</v>
      </c>
      <c r="R366" s="177"/>
      <c r="T366" s="106"/>
      <c r="U366" s="107"/>
      <c r="V366" s="107"/>
      <c r="W366" s="107"/>
      <c r="X366" s="107"/>
      <c r="Y366" s="107"/>
      <c r="Z366" s="107"/>
      <c r="AA366" s="107"/>
      <c r="AB366" s="107"/>
      <c r="AC366" s="107"/>
      <c r="AD366" s="107"/>
      <c r="AE366" s="107"/>
      <c r="AF366" s="107"/>
      <c r="AG366" s="107"/>
      <c r="AH366" s="107"/>
    </row>
    <row r="367" spans="1:34" x14ac:dyDescent="0.3">
      <c r="A367" s="173" t="s">
        <v>629</v>
      </c>
      <c r="B367" s="173" t="s">
        <v>643</v>
      </c>
      <c r="C367" s="173">
        <v>147958</v>
      </c>
      <c r="D367" s="176">
        <v>44942</v>
      </c>
      <c r="E367" s="177">
        <v>0.56000000000000005</v>
      </c>
      <c r="F367" s="177">
        <v>13.0497</v>
      </c>
      <c r="G367" s="177">
        <v>13.0497</v>
      </c>
      <c r="H367" s="177">
        <v>14.004300000000001</v>
      </c>
      <c r="I367" s="177">
        <v>14.512700000000001</v>
      </c>
      <c r="J367" s="177">
        <v>14.473000000000001</v>
      </c>
      <c r="K367" s="177">
        <v>14.9788</v>
      </c>
      <c r="L367" s="177">
        <v>3.5200000000000002E-2</v>
      </c>
      <c r="M367" s="177">
        <v>3.7374999999999998</v>
      </c>
      <c r="N367" s="177"/>
      <c r="O367" s="177"/>
      <c r="P367" s="177"/>
      <c r="Q367" s="177">
        <v>4.7526000000000002</v>
      </c>
      <c r="R367" s="177"/>
      <c r="T367" s="106"/>
      <c r="U367" s="107"/>
      <c r="V367" s="107"/>
      <c r="W367" s="107"/>
      <c r="X367" s="107"/>
      <c r="Y367" s="107"/>
      <c r="Z367" s="107"/>
      <c r="AA367" s="107"/>
      <c r="AB367" s="107"/>
      <c r="AC367" s="107"/>
      <c r="AD367" s="107"/>
      <c r="AE367" s="107"/>
      <c r="AF367" s="107"/>
      <c r="AG367" s="107"/>
      <c r="AH367" s="107"/>
    </row>
    <row r="368" spans="1:34" x14ac:dyDescent="0.3">
      <c r="A368" s="173" t="s">
        <v>629</v>
      </c>
      <c r="B368" s="173" t="s">
        <v>644</v>
      </c>
      <c r="C368" s="173">
        <v>148303</v>
      </c>
      <c r="D368" s="176"/>
      <c r="E368" s="177"/>
      <c r="F368" s="177"/>
      <c r="G368" s="177"/>
      <c r="H368" s="177"/>
      <c r="I368" s="177"/>
      <c r="J368" s="177"/>
      <c r="K368" s="177"/>
      <c r="L368" s="177"/>
      <c r="M368" s="177"/>
      <c r="N368" s="177"/>
      <c r="O368" s="177"/>
      <c r="P368" s="177"/>
      <c r="Q368" s="177"/>
      <c r="R368" s="177"/>
      <c r="T368" s="106"/>
      <c r="U368" s="107"/>
      <c r="V368" s="107"/>
      <c r="W368" s="107"/>
      <c r="X368" s="107"/>
      <c r="Y368" s="107"/>
      <c r="Z368" s="107"/>
      <c r="AA368" s="107"/>
      <c r="AB368" s="107"/>
      <c r="AC368" s="107"/>
      <c r="AD368" s="107"/>
      <c r="AE368" s="107"/>
      <c r="AF368" s="107"/>
      <c r="AG368" s="107"/>
      <c r="AH368" s="107"/>
    </row>
    <row r="369" spans="1:34" x14ac:dyDescent="0.3">
      <c r="A369" s="173" t="s">
        <v>629</v>
      </c>
      <c r="B369" s="173" t="s">
        <v>645</v>
      </c>
      <c r="C369" s="173">
        <v>148304</v>
      </c>
      <c r="D369" s="176"/>
      <c r="E369" s="177"/>
      <c r="F369" s="177"/>
      <c r="G369" s="177"/>
      <c r="H369" s="177"/>
      <c r="I369" s="177"/>
      <c r="J369" s="177"/>
      <c r="K369" s="177"/>
      <c r="L369" s="177"/>
      <c r="M369" s="177"/>
      <c r="N369" s="177"/>
      <c r="O369" s="177"/>
      <c r="P369" s="177"/>
      <c r="Q369" s="177"/>
      <c r="R369" s="177"/>
      <c r="T369" s="106"/>
      <c r="U369" s="107"/>
      <c r="V369" s="107"/>
      <c r="W369" s="107"/>
      <c r="X369" s="107"/>
      <c r="Y369" s="107"/>
      <c r="Z369" s="107"/>
      <c r="AA369" s="107"/>
      <c r="AB369" s="107"/>
      <c r="AC369" s="107"/>
      <c r="AD369" s="107"/>
      <c r="AE369" s="107"/>
      <c r="AF369" s="107"/>
      <c r="AG369" s="107"/>
      <c r="AH369" s="107"/>
    </row>
    <row r="370" spans="1:34" x14ac:dyDescent="0.3">
      <c r="A370" s="173" t="s">
        <v>629</v>
      </c>
      <c r="B370" s="173" t="s">
        <v>646</v>
      </c>
      <c r="C370" s="173">
        <v>128053</v>
      </c>
      <c r="D370" s="176">
        <v>44942</v>
      </c>
      <c r="E370" s="177">
        <v>20.0321</v>
      </c>
      <c r="F370" s="177">
        <v>3.8275999999999999</v>
      </c>
      <c r="G370" s="177">
        <v>3.8275999999999999</v>
      </c>
      <c r="H370" s="177">
        <v>7.1158000000000001</v>
      </c>
      <c r="I370" s="177">
        <v>7.7407000000000004</v>
      </c>
      <c r="J370" s="177">
        <v>5.9664999999999999</v>
      </c>
      <c r="K370" s="177">
        <v>7.6634000000000002</v>
      </c>
      <c r="L370" s="177">
        <v>6.1986999999999997</v>
      </c>
      <c r="M370" s="177">
        <v>4.7061999999999999</v>
      </c>
      <c r="N370" s="177">
        <v>3.87</v>
      </c>
      <c r="O370" s="177">
        <v>7.0940000000000003</v>
      </c>
      <c r="P370" s="177">
        <v>7.1436000000000002</v>
      </c>
      <c r="Q370" s="177">
        <v>8.1963000000000008</v>
      </c>
      <c r="R370" s="177">
        <v>5.2999000000000001</v>
      </c>
      <c r="T370" s="106"/>
      <c r="U370" s="107"/>
      <c r="V370" s="107"/>
      <c r="W370" s="107"/>
      <c r="X370" s="107"/>
      <c r="Y370" s="107"/>
      <c r="Z370" s="107"/>
      <c r="AA370" s="107"/>
      <c r="AB370" s="107"/>
      <c r="AC370" s="107"/>
      <c r="AD370" s="107"/>
      <c r="AE370" s="107"/>
      <c r="AF370" s="107"/>
      <c r="AG370" s="107"/>
      <c r="AH370" s="107"/>
    </row>
    <row r="371" spans="1:34" x14ac:dyDescent="0.3">
      <c r="A371" s="173" t="s">
        <v>629</v>
      </c>
      <c r="B371" s="173" t="s">
        <v>647</v>
      </c>
      <c r="C371" s="173">
        <v>128051</v>
      </c>
      <c r="D371" s="176">
        <v>44942</v>
      </c>
      <c r="E371" s="177">
        <v>21.325399999999998</v>
      </c>
      <c r="F371" s="177">
        <v>4.4516999999999998</v>
      </c>
      <c r="G371" s="177">
        <v>4.4516999999999998</v>
      </c>
      <c r="H371" s="177">
        <v>7.7625000000000002</v>
      </c>
      <c r="I371" s="177">
        <v>8.3522999999999996</v>
      </c>
      <c r="J371" s="177">
        <v>6.5792000000000002</v>
      </c>
      <c r="K371" s="177">
        <v>8.2886000000000006</v>
      </c>
      <c r="L371" s="177">
        <v>6.8384999999999998</v>
      </c>
      <c r="M371" s="177">
        <v>5.343</v>
      </c>
      <c r="N371" s="177">
        <v>4.5308999999999999</v>
      </c>
      <c r="O371" s="177">
        <v>7.6897000000000002</v>
      </c>
      <c r="P371" s="177">
        <v>7.7567000000000004</v>
      </c>
      <c r="Q371" s="177">
        <v>8.9665999999999997</v>
      </c>
      <c r="R371" s="177">
        <v>5.9356</v>
      </c>
      <c r="T371" s="106"/>
      <c r="U371" s="107"/>
      <c r="V371" s="107"/>
      <c r="W371" s="107"/>
      <c r="X371" s="107"/>
      <c r="Y371" s="107"/>
      <c r="Z371" s="107"/>
      <c r="AA371" s="107"/>
      <c r="AB371" s="107"/>
      <c r="AC371" s="107"/>
      <c r="AD371" s="107"/>
      <c r="AE371" s="107"/>
      <c r="AF371" s="107"/>
      <c r="AG371" s="107"/>
      <c r="AH371" s="107"/>
    </row>
    <row r="372" spans="1:34" x14ac:dyDescent="0.3">
      <c r="A372" s="173" t="s">
        <v>629</v>
      </c>
      <c r="B372" s="173" t="s">
        <v>2021</v>
      </c>
      <c r="C372" s="173">
        <v>151045</v>
      </c>
      <c r="D372" s="176">
        <v>44942</v>
      </c>
      <c r="E372" s="177">
        <v>25.8048</v>
      </c>
      <c r="F372" s="177">
        <v>1.8391</v>
      </c>
      <c r="G372" s="177">
        <v>1.8391</v>
      </c>
      <c r="H372" s="177">
        <v>11.7463</v>
      </c>
      <c r="I372" s="177">
        <v>9.4097000000000008</v>
      </c>
      <c r="J372" s="177">
        <v>7.2859999999999996</v>
      </c>
      <c r="K372" s="177">
        <v>8.2098999999999993</v>
      </c>
      <c r="L372" s="177">
        <v>6.5430000000000001</v>
      </c>
      <c r="M372" s="177">
        <v>4.9996999999999998</v>
      </c>
      <c r="N372" s="177">
        <v>4.3312999999999997</v>
      </c>
      <c r="O372" s="177">
        <v>5.4809999999999999</v>
      </c>
      <c r="P372" s="177">
        <v>5.1817000000000002</v>
      </c>
      <c r="Q372" s="177">
        <v>7.1734999999999998</v>
      </c>
      <c r="R372" s="177">
        <v>5.5084</v>
      </c>
      <c r="T372" s="106"/>
      <c r="U372" s="107"/>
      <c r="V372" s="107"/>
      <c r="W372" s="107"/>
      <c r="X372" s="107"/>
      <c r="Y372" s="107"/>
      <c r="Z372" s="107"/>
      <c r="AA372" s="107"/>
      <c r="AB372" s="107"/>
      <c r="AC372" s="107"/>
      <c r="AD372" s="107"/>
      <c r="AE372" s="107"/>
      <c r="AF372" s="107"/>
      <c r="AG372" s="107"/>
      <c r="AH372" s="107"/>
    </row>
    <row r="373" spans="1:34" x14ac:dyDescent="0.3">
      <c r="A373" s="173" t="s">
        <v>629</v>
      </c>
      <c r="B373" s="173" t="s">
        <v>2022</v>
      </c>
      <c r="C373" s="173">
        <v>151043</v>
      </c>
      <c r="D373" s="176">
        <v>44942</v>
      </c>
      <c r="E373" s="177">
        <v>24.277699999999999</v>
      </c>
      <c r="F373" s="177">
        <v>1.0024</v>
      </c>
      <c r="G373" s="177">
        <v>1.0024</v>
      </c>
      <c r="H373" s="177">
        <v>10.9335</v>
      </c>
      <c r="I373" s="177">
        <v>8.5978999999999992</v>
      </c>
      <c r="J373" s="177">
        <v>6.476</v>
      </c>
      <c r="K373" s="177">
        <v>7.3914</v>
      </c>
      <c r="L373" s="177">
        <v>5.7172000000000001</v>
      </c>
      <c r="M373" s="177">
        <v>4.1708999999999996</v>
      </c>
      <c r="N373" s="177">
        <v>3.4990000000000001</v>
      </c>
      <c r="O373" s="177">
        <v>4.5697999999999999</v>
      </c>
      <c r="P373" s="177">
        <v>4.3733000000000004</v>
      </c>
      <c r="Q373" s="177">
        <v>6.9058999999999999</v>
      </c>
      <c r="R373" s="177">
        <v>4.6683000000000003</v>
      </c>
      <c r="T373" s="106"/>
      <c r="U373" s="107"/>
      <c r="V373" s="107"/>
      <c r="W373" s="107"/>
      <c r="X373" s="107"/>
      <c r="Y373" s="107"/>
      <c r="Z373" s="107"/>
      <c r="AA373" s="107"/>
      <c r="AB373" s="107"/>
      <c r="AC373" s="107"/>
      <c r="AD373" s="107"/>
      <c r="AE373" s="107"/>
      <c r="AF373" s="107"/>
      <c r="AG373" s="107"/>
      <c r="AH373" s="107"/>
    </row>
    <row r="374" spans="1:34" x14ac:dyDescent="0.3">
      <c r="A374" s="173" t="s">
        <v>629</v>
      </c>
      <c r="B374" s="173" t="s">
        <v>648</v>
      </c>
      <c r="C374" s="173">
        <v>114239</v>
      </c>
      <c r="D374" s="176">
        <v>44942</v>
      </c>
      <c r="E374" s="177">
        <v>26.1174</v>
      </c>
      <c r="F374" s="177">
        <v>2.4695</v>
      </c>
      <c r="G374" s="177">
        <v>2.4695</v>
      </c>
      <c r="H374" s="177">
        <v>0.67889999999999995</v>
      </c>
      <c r="I374" s="177">
        <v>4.3696000000000002</v>
      </c>
      <c r="J374" s="177">
        <v>3.2412999999999998</v>
      </c>
      <c r="K374" s="177">
        <v>7.4583000000000004</v>
      </c>
      <c r="L374" s="177">
        <v>6.0304000000000002</v>
      </c>
      <c r="M374" s="177">
        <v>5.3665000000000003</v>
      </c>
      <c r="N374" s="177">
        <v>4.9584999999999999</v>
      </c>
      <c r="O374" s="177">
        <v>6.9221000000000004</v>
      </c>
      <c r="P374" s="177">
        <v>7.4227999999999996</v>
      </c>
      <c r="Q374" s="177">
        <v>8.2369000000000003</v>
      </c>
      <c r="R374" s="177">
        <v>5.6451000000000002</v>
      </c>
      <c r="T374" s="106"/>
      <c r="U374" s="107"/>
      <c r="V374" s="107"/>
      <c r="W374" s="107"/>
      <c r="X374" s="107"/>
      <c r="Y374" s="107"/>
      <c r="Z374" s="107"/>
      <c r="AA374" s="107"/>
      <c r="AB374" s="107"/>
      <c r="AC374" s="107"/>
      <c r="AD374" s="107"/>
      <c r="AE374" s="107"/>
      <c r="AF374" s="107"/>
      <c r="AG374" s="107"/>
      <c r="AH374" s="107"/>
    </row>
    <row r="375" spans="1:34" x14ac:dyDescent="0.3">
      <c r="A375" s="173" t="s">
        <v>629</v>
      </c>
      <c r="B375" s="173" t="s">
        <v>649</v>
      </c>
      <c r="C375" s="173">
        <v>120711</v>
      </c>
      <c r="D375" s="176">
        <v>44942</v>
      </c>
      <c r="E375" s="177">
        <v>28.319099999999999</v>
      </c>
      <c r="F375" s="177">
        <v>3.1800999999999999</v>
      </c>
      <c r="G375" s="177">
        <v>3.1800999999999999</v>
      </c>
      <c r="H375" s="177">
        <v>1.3813</v>
      </c>
      <c r="I375" s="177">
        <v>5.0732999999999997</v>
      </c>
      <c r="J375" s="177">
        <v>3.9464000000000001</v>
      </c>
      <c r="K375" s="177">
        <v>8.1617999999999995</v>
      </c>
      <c r="L375" s="177">
        <v>6.7320000000000002</v>
      </c>
      <c r="M375" s="177">
        <v>6.0679999999999996</v>
      </c>
      <c r="N375" s="177">
        <v>5.6523000000000003</v>
      </c>
      <c r="O375" s="177">
        <v>7.6281999999999996</v>
      </c>
      <c r="P375" s="177">
        <v>8.1884999999999994</v>
      </c>
      <c r="Q375" s="177">
        <v>8.9303000000000008</v>
      </c>
      <c r="R375" s="177">
        <v>6.3464999999999998</v>
      </c>
      <c r="T375" s="106"/>
      <c r="U375" s="107"/>
      <c r="V375" s="107"/>
      <c r="W375" s="107"/>
      <c r="X375" s="107"/>
      <c r="Y375" s="107"/>
      <c r="Z375" s="107"/>
      <c r="AA375" s="107"/>
      <c r="AB375" s="107"/>
      <c r="AC375" s="107"/>
      <c r="AD375" s="107"/>
      <c r="AE375" s="107"/>
      <c r="AF375" s="107"/>
      <c r="AG375" s="107"/>
      <c r="AH375" s="107"/>
    </row>
    <row r="376" spans="1:34" x14ac:dyDescent="0.3">
      <c r="A376" s="173" t="s">
        <v>629</v>
      </c>
      <c r="B376" s="173" t="s">
        <v>650</v>
      </c>
      <c r="C376" s="173">
        <v>127183</v>
      </c>
      <c r="D376" s="176">
        <v>44942</v>
      </c>
      <c r="E376" s="177">
        <v>15.732100000000001</v>
      </c>
      <c r="F376" s="177">
        <v>-6.9562999999999997</v>
      </c>
      <c r="G376" s="177">
        <v>-6.9562999999999997</v>
      </c>
      <c r="H376" s="177">
        <v>5.0427999999999997</v>
      </c>
      <c r="I376" s="177">
        <v>6.7622999999999998</v>
      </c>
      <c r="J376" s="177">
        <v>5.6703000000000001</v>
      </c>
      <c r="K376" s="177">
        <v>8.4870000000000001</v>
      </c>
      <c r="L376" s="177">
        <v>6.2344999999999997</v>
      </c>
      <c r="M376" s="177">
        <v>4.2609000000000004</v>
      </c>
      <c r="N376" s="177">
        <v>3.7757000000000001</v>
      </c>
      <c r="O376" s="177">
        <v>5.0591999999999997</v>
      </c>
      <c r="P376" s="177">
        <v>3.0425</v>
      </c>
      <c r="Q376" s="177">
        <v>5.2354000000000003</v>
      </c>
      <c r="R376" s="177">
        <v>9.3696999999999999</v>
      </c>
      <c r="S376" t="s">
        <v>1807</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73" t="s">
        <v>629</v>
      </c>
      <c r="B377" s="173" t="s">
        <v>651</v>
      </c>
      <c r="C377" s="173">
        <v>127181</v>
      </c>
      <c r="D377" s="176">
        <v>44942</v>
      </c>
      <c r="E377" s="177">
        <v>16.932500000000001</v>
      </c>
      <c r="F377" s="177">
        <v>-6.1763000000000003</v>
      </c>
      <c r="G377" s="177">
        <v>-6.1763000000000003</v>
      </c>
      <c r="H377" s="177">
        <v>5.7648999999999999</v>
      </c>
      <c r="I377" s="177">
        <v>7.5045999999999999</v>
      </c>
      <c r="J377" s="177">
        <v>6.4040999999999997</v>
      </c>
      <c r="K377" s="177">
        <v>9.2337000000000007</v>
      </c>
      <c r="L377" s="177">
        <v>6.9890999999999996</v>
      </c>
      <c r="M377" s="177">
        <v>5.0170000000000003</v>
      </c>
      <c r="N377" s="177">
        <v>4.5361000000000002</v>
      </c>
      <c r="O377" s="177">
        <v>5.7949000000000002</v>
      </c>
      <c r="P377" s="177">
        <v>3.8273999999999999</v>
      </c>
      <c r="Q377" s="177">
        <v>6.1105</v>
      </c>
      <c r="R377" s="177">
        <v>10.170999999999999</v>
      </c>
      <c r="S377" t="s">
        <v>1807</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73" t="s">
        <v>629</v>
      </c>
      <c r="B378" s="173" t="s">
        <v>652</v>
      </c>
      <c r="C378" s="173">
        <v>140603</v>
      </c>
      <c r="D378" s="176">
        <v>44942</v>
      </c>
      <c r="E378" s="177">
        <v>14.785299999999999</v>
      </c>
      <c r="F378" s="177">
        <v>-2.6326999999999998</v>
      </c>
      <c r="G378" s="177">
        <v>-2.6326999999999998</v>
      </c>
      <c r="H378" s="177">
        <v>7.4165000000000001</v>
      </c>
      <c r="I378" s="177">
        <v>7.0902000000000003</v>
      </c>
      <c r="J378" s="177">
        <v>5.1589</v>
      </c>
      <c r="K378" s="177">
        <v>8.3952000000000009</v>
      </c>
      <c r="L378" s="177">
        <v>6.5845000000000002</v>
      </c>
      <c r="M378" s="177">
        <v>5.2320000000000002</v>
      </c>
      <c r="N378" s="177">
        <v>4.3193000000000001</v>
      </c>
      <c r="O378" s="177">
        <v>5.7938999999999998</v>
      </c>
      <c r="P378" s="177">
        <v>6.7782999999999998</v>
      </c>
      <c r="Q378" s="177">
        <v>6.8806000000000003</v>
      </c>
      <c r="R378" s="177">
        <v>4.6661999999999999</v>
      </c>
      <c r="T378" s="106"/>
      <c r="U378" s="107"/>
      <c r="V378" s="107"/>
      <c r="W378" s="107"/>
      <c r="X378" s="107"/>
      <c r="Y378" s="107"/>
      <c r="Z378" s="107"/>
      <c r="AA378" s="107"/>
      <c r="AB378" s="107"/>
      <c r="AC378" s="107"/>
      <c r="AD378" s="107"/>
      <c r="AE378" s="107"/>
      <c r="AF378" s="107"/>
      <c r="AG378" s="107"/>
      <c r="AH378" s="107"/>
    </row>
    <row r="379" spans="1:34" x14ac:dyDescent="0.3">
      <c r="A379" s="173" t="s">
        <v>629</v>
      </c>
      <c r="B379" s="173" t="s">
        <v>653</v>
      </c>
      <c r="C379" s="173">
        <v>140609</v>
      </c>
      <c r="D379" s="176">
        <v>44942</v>
      </c>
      <c r="E379" s="177">
        <v>13.9537</v>
      </c>
      <c r="F379" s="177">
        <v>-3.5739000000000001</v>
      </c>
      <c r="G379" s="177">
        <v>-3.5739000000000001</v>
      </c>
      <c r="H379" s="177">
        <v>6.4728000000000003</v>
      </c>
      <c r="I379" s="177">
        <v>6.1429</v>
      </c>
      <c r="J379" s="177">
        <v>4.2087000000000003</v>
      </c>
      <c r="K379" s="177">
        <v>7.4302999999999999</v>
      </c>
      <c r="L379" s="177">
        <v>5.6116000000000001</v>
      </c>
      <c r="M379" s="177">
        <v>4.2548000000000004</v>
      </c>
      <c r="N379" s="177">
        <v>3.3363</v>
      </c>
      <c r="O379" s="177">
        <v>4.7926000000000002</v>
      </c>
      <c r="P379" s="177">
        <v>5.7461000000000002</v>
      </c>
      <c r="Q379" s="177">
        <v>5.8329000000000004</v>
      </c>
      <c r="R379" s="177">
        <v>3.6646999999999998</v>
      </c>
      <c r="T379" s="106"/>
      <c r="U379" s="107"/>
      <c r="V379" s="107"/>
      <c r="W379" s="107"/>
      <c r="X379" s="107"/>
      <c r="Y379" s="107"/>
      <c r="Z379" s="107"/>
      <c r="AA379" s="107"/>
      <c r="AB379" s="107"/>
      <c r="AC379" s="107"/>
      <c r="AD379" s="107"/>
      <c r="AE379" s="107"/>
      <c r="AF379" s="107"/>
      <c r="AG379" s="107"/>
      <c r="AH379" s="107"/>
    </row>
    <row r="380" spans="1:34" x14ac:dyDescent="0.3">
      <c r="A380" s="173" t="s">
        <v>629</v>
      </c>
      <c r="B380" s="173" t="s">
        <v>654</v>
      </c>
      <c r="C380" s="173">
        <v>130721</v>
      </c>
      <c r="D380" s="176">
        <v>44942</v>
      </c>
      <c r="E380" s="177">
        <v>1521.3668</v>
      </c>
      <c r="F380" s="177">
        <v>0.747</v>
      </c>
      <c r="G380" s="177">
        <v>0.747</v>
      </c>
      <c r="H380" s="177">
        <v>7.8075999999999999</v>
      </c>
      <c r="I380" s="177">
        <v>7.48</v>
      </c>
      <c r="J380" s="177">
        <v>5.7846000000000002</v>
      </c>
      <c r="K380" s="177">
        <v>6.9569999999999999</v>
      </c>
      <c r="L380" s="177">
        <v>4.7527999999999997</v>
      </c>
      <c r="M380" s="177">
        <v>3.3917000000000002</v>
      </c>
      <c r="N380" s="177">
        <v>2.5089000000000001</v>
      </c>
      <c r="O380" s="177">
        <v>4.3010999999999999</v>
      </c>
      <c r="P380" s="177">
        <v>2.4563999999999999</v>
      </c>
      <c r="Q380" s="177">
        <v>5.1394000000000002</v>
      </c>
      <c r="R380" s="177">
        <v>2.819</v>
      </c>
      <c r="T380" s="106"/>
      <c r="U380" s="107"/>
      <c r="V380" s="107"/>
      <c r="W380" s="107"/>
      <c r="X380" s="107"/>
      <c r="Y380" s="107"/>
      <c r="Z380" s="107"/>
      <c r="AA380" s="107"/>
      <c r="AB380" s="107"/>
      <c r="AC380" s="107"/>
      <c r="AD380" s="107"/>
      <c r="AE380" s="107"/>
      <c r="AF380" s="107"/>
      <c r="AG380" s="107"/>
      <c r="AH380" s="107"/>
    </row>
    <row r="381" spans="1:34" x14ac:dyDescent="0.3">
      <c r="A381" s="173" t="s">
        <v>629</v>
      </c>
      <c r="B381" s="173" t="s">
        <v>655</v>
      </c>
      <c r="C381" s="173">
        <v>130722</v>
      </c>
      <c r="D381" s="176">
        <v>44942</v>
      </c>
      <c r="E381" s="177">
        <v>1646.1297</v>
      </c>
      <c r="F381" s="177">
        <v>1.9671000000000001</v>
      </c>
      <c r="G381" s="177">
        <v>1.9671000000000001</v>
      </c>
      <c r="H381" s="177">
        <v>9.0292999999999992</v>
      </c>
      <c r="I381" s="177">
        <v>8.7035999999999998</v>
      </c>
      <c r="J381" s="177">
        <v>7.0111999999999997</v>
      </c>
      <c r="K381" s="177">
        <v>8.2007999999999992</v>
      </c>
      <c r="L381" s="177">
        <v>6.0060000000000002</v>
      </c>
      <c r="M381" s="177">
        <v>4.6490999999999998</v>
      </c>
      <c r="N381" s="177">
        <v>3.7667999999999999</v>
      </c>
      <c r="O381" s="177">
        <v>5.5669000000000004</v>
      </c>
      <c r="P381" s="177">
        <v>3.5590000000000002</v>
      </c>
      <c r="Q381" s="177">
        <v>6.1337999999999999</v>
      </c>
      <c r="R381" s="177">
        <v>4.0555000000000003</v>
      </c>
      <c r="T381" s="106"/>
      <c r="U381" s="107"/>
      <c r="V381" s="107"/>
      <c r="W381" s="107"/>
      <c r="X381" s="107"/>
      <c r="Y381" s="107"/>
      <c r="Z381" s="107"/>
      <c r="AA381" s="107"/>
      <c r="AB381" s="107"/>
      <c r="AC381" s="107"/>
      <c r="AD381" s="107"/>
      <c r="AE381" s="107"/>
      <c r="AF381" s="107"/>
      <c r="AG381" s="107"/>
      <c r="AH381" s="107"/>
    </row>
    <row r="382" spans="1:34" x14ac:dyDescent="0.3">
      <c r="A382" s="173" t="s">
        <v>629</v>
      </c>
      <c r="B382" s="173" t="s">
        <v>656</v>
      </c>
      <c r="C382" s="173">
        <v>117716</v>
      </c>
      <c r="D382" s="176">
        <v>44942</v>
      </c>
      <c r="E382" s="177">
        <v>24.688800000000001</v>
      </c>
      <c r="F382" s="177">
        <v>3.1053999999999999</v>
      </c>
      <c r="G382" s="177">
        <v>3.1053999999999999</v>
      </c>
      <c r="H382" s="177">
        <v>6.3860999999999999</v>
      </c>
      <c r="I382" s="177">
        <v>7.3174999999999999</v>
      </c>
      <c r="J382" s="177">
        <v>4.6441999999999997</v>
      </c>
      <c r="K382" s="177">
        <v>6.7801999999999998</v>
      </c>
      <c r="L382" s="177">
        <v>4.8193999999999999</v>
      </c>
      <c r="M382" s="177">
        <v>0.73260000000000003</v>
      </c>
      <c r="N382" s="177">
        <v>1.0835999999999999</v>
      </c>
      <c r="O382" s="177">
        <v>4.1932</v>
      </c>
      <c r="P382" s="177">
        <v>5.6093999999999999</v>
      </c>
      <c r="Q382" s="177">
        <v>7.3796999999999997</v>
      </c>
      <c r="R382" s="177">
        <v>3.1547999999999998</v>
      </c>
      <c r="T382" s="106"/>
      <c r="U382" s="107"/>
      <c r="V382" s="107"/>
      <c r="W382" s="107"/>
      <c r="X382" s="107"/>
      <c r="Y382" s="107"/>
      <c r="Z382" s="107"/>
      <c r="AA382" s="107"/>
      <c r="AB382" s="107"/>
      <c r="AC382" s="107"/>
      <c r="AD382" s="107"/>
      <c r="AE382" s="107"/>
      <c r="AF382" s="107"/>
      <c r="AG382" s="107"/>
      <c r="AH382" s="107"/>
    </row>
    <row r="383" spans="1:34" x14ac:dyDescent="0.3">
      <c r="A383" s="173" t="s">
        <v>629</v>
      </c>
      <c r="B383" s="173" t="s">
        <v>657</v>
      </c>
      <c r="C383" s="173">
        <v>119741</v>
      </c>
      <c r="D383" s="176">
        <v>44942</v>
      </c>
      <c r="E383" s="177">
        <v>27.1373</v>
      </c>
      <c r="F383" s="177">
        <v>4.0811999999999999</v>
      </c>
      <c r="G383" s="177">
        <v>4.0811999999999999</v>
      </c>
      <c r="H383" s="177">
        <v>7.3502999999999998</v>
      </c>
      <c r="I383" s="177">
        <v>8.2981999999999996</v>
      </c>
      <c r="J383" s="177">
        <v>5.6237000000000004</v>
      </c>
      <c r="K383" s="177">
        <v>7.7793000000000001</v>
      </c>
      <c r="L383" s="177">
        <v>5.8239999999999998</v>
      </c>
      <c r="M383" s="177">
        <v>1.7175</v>
      </c>
      <c r="N383" s="177">
        <v>2.0775999999999999</v>
      </c>
      <c r="O383" s="177">
        <v>5.2385999999999999</v>
      </c>
      <c r="P383" s="177">
        <v>6.6220999999999997</v>
      </c>
      <c r="Q383" s="177">
        <v>8.2225000000000001</v>
      </c>
      <c r="R383" s="177">
        <v>4.1845999999999997</v>
      </c>
      <c r="T383" s="106"/>
      <c r="U383" s="107"/>
      <c r="V383" s="107"/>
      <c r="W383" s="107"/>
      <c r="X383" s="107"/>
      <c r="Y383" s="107"/>
      <c r="Z383" s="107"/>
      <c r="AA383" s="107"/>
      <c r="AB383" s="107"/>
      <c r="AC383" s="107"/>
      <c r="AD383" s="107"/>
      <c r="AE383" s="107"/>
      <c r="AF383" s="107"/>
      <c r="AG383" s="107"/>
      <c r="AH383" s="107"/>
    </row>
    <row r="384" spans="1:34" x14ac:dyDescent="0.3">
      <c r="A384" s="173" t="s">
        <v>629</v>
      </c>
      <c r="B384" s="173" t="s">
        <v>658</v>
      </c>
      <c r="C384" s="173">
        <v>112938</v>
      </c>
      <c r="D384" s="176">
        <v>44942</v>
      </c>
      <c r="E384" s="177">
        <v>28.632400000000001</v>
      </c>
      <c r="F384" s="177">
        <v>-2.8462999999999998</v>
      </c>
      <c r="G384" s="177">
        <v>-2.8462999999999998</v>
      </c>
      <c r="H384" s="177">
        <v>5.5056000000000003</v>
      </c>
      <c r="I384" s="177">
        <v>7.2499000000000002</v>
      </c>
      <c r="J384" s="177">
        <v>5.5237999999999996</v>
      </c>
      <c r="K384" s="177">
        <v>7.5964</v>
      </c>
      <c r="L384" s="177">
        <v>6.0663</v>
      </c>
      <c r="M384" s="177">
        <v>4.5597000000000003</v>
      </c>
      <c r="N384" s="177">
        <v>4.0968999999999998</v>
      </c>
      <c r="O384" s="177">
        <v>3.5186000000000002</v>
      </c>
      <c r="P384" s="177">
        <v>3.7427000000000001</v>
      </c>
      <c r="Q384" s="177">
        <v>6.1372</v>
      </c>
      <c r="R384" s="177">
        <v>8.6283999999999992</v>
      </c>
      <c r="T384" s="106"/>
      <c r="U384" s="107"/>
      <c r="V384" s="107"/>
      <c r="W384" s="107"/>
      <c r="X384" s="107"/>
      <c r="Y384" s="107"/>
      <c r="Z384" s="107"/>
      <c r="AA384" s="107"/>
      <c r="AB384" s="107"/>
      <c r="AC384" s="107"/>
      <c r="AD384" s="107"/>
      <c r="AE384" s="107"/>
      <c r="AF384" s="107"/>
      <c r="AG384" s="107"/>
      <c r="AH384" s="107"/>
    </row>
    <row r="385" spans="1:34" x14ac:dyDescent="0.3">
      <c r="A385" s="173" t="s">
        <v>629</v>
      </c>
      <c r="B385" s="173" t="s">
        <v>659</v>
      </c>
      <c r="C385" s="173">
        <v>118780</v>
      </c>
      <c r="D385" s="176">
        <v>44942</v>
      </c>
      <c r="E385" s="177">
        <v>30.9315</v>
      </c>
      <c r="F385" s="177">
        <v>-2.1629999999999998</v>
      </c>
      <c r="G385" s="177">
        <v>-2.1629999999999998</v>
      </c>
      <c r="H385" s="177">
        <v>6.1603000000000003</v>
      </c>
      <c r="I385" s="177">
        <v>7.8963000000000001</v>
      </c>
      <c r="J385" s="177">
        <v>6.1760000000000002</v>
      </c>
      <c r="K385" s="177">
        <v>8.2590000000000003</v>
      </c>
      <c r="L385" s="177">
        <v>6.7306999999999997</v>
      </c>
      <c r="M385" s="177">
        <v>5.2275999999999998</v>
      </c>
      <c r="N385" s="177">
        <v>4.7656999999999998</v>
      </c>
      <c r="O385" s="177">
        <v>4.1722000000000001</v>
      </c>
      <c r="P385" s="177">
        <v>4.4459999999999997</v>
      </c>
      <c r="Q385" s="177">
        <v>7.1178999999999997</v>
      </c>
      <c r="R385" s="177">
        <v>9.3157999999999994</v>
      </c>
      <c r="T385" s="106"/>
      <c r="U385" s="107"/>
      <c r="V385" s="107"/>
      <c r="W385" s="107"/>
      <c r="X385" s="107"/>
      <c r="Y385" s="107"/>
      <c r="Z385" s="107"/>
      <c r="AA385" s="107"/>
      <c r="AB385" s="107"/>
      <c r="AC385" s="107"/>
      <c r="AD385" s="107"/>
      <c r="AE385" s="107"/>
      <c r="AF385" s="107"/>
      <c r="AG385" s="107"/>
      <c r="AH385" s="107"/>
    </row>
    <row r="386" spans="1:34" x14ac:dyDescent="0.3">
      <c r="A386" s="173" t="s">
        <v>629</v>
      </c>
      <c r="B386" s="173" t="s">
        <v>660</v>
      </c>
      <c r="C386" s="173">
        <v>148094</v>
      </c>
      <c r="D386" s="176"/>
      <c r="E386" s="177"/>
      <c r="F386" s="177"/>
      <c r="G386" s="177"/>
      <c r="H386" s="177"/>
      <c r="I386" s="177"/>
      <c r="J386" s="177"/>
      <c r="K386" s="177"/>
      <c r="L386" s="177"/>
      <c r="M386" s="177"/>
      <c r="N386" s="177"/>
      <c r="O386" s="177"/>
      <c r="P386" s="177"/>
      <c r="Q386" s="177"/>
      <c r="R386" s="177"/>
      <c r="T386" s="106"/>
      <c r="U386" s="107"/>
      <c r="V386" s="107"/>
      <c r="W386" s="107"/>
      <c r="X386" s="107"/>
      <c r="Y386" s="107"/>
      <c r="Z386" s="107"/>
      <c r="AA386" s="107"/>
      <c r="AB386" s="107"/>
      <c r="AC386" s="107"/>
      <c r="AD386" s="107"/>
      <c r="AE386" s="107"/>
      <c r="AF386" s="107"/>
      <c r="AG386" s="107"/>
      <c r="AH386" s="107"/>
    </row>
    <row r="387" spans="1:34" x14ac:dyDescent="0.3">
      <c r="A387" s="173" t="s">
        <v>629</v>
      </c>
      <c r="B387" s="173" t="s">
        <v>661</v>
      </c>
      <c r="C387" s="173">
        <v>148101</v>
      </c>
      <c r="D387" s="176"/>
      <c r="E387" s="177"/>
      <c r="F387" s="177"/>
      <c r="G387" s="177"/>
      <c r="H387" s="177"/>
      <c r="I387" s="177"/>
      <c r="J387" s="177"/>
      <c r="K387" s="177"/>
      <c r="L387" s="177"/>
      <c r="M387" s="177"/>
      <c r="N387" s="177"/>
      <c r="O387" s="177"/>
      <c r="P387" s="177"/>
      <c r="Q387" s="177"/>
      <c r="R387" s="177"/>
      <c r="T387" s="106"/>
      <c r="U387" s="107"/>
      <c r="V387" s="107"/>
      <c r="W387" s="107"/>
      <c r="X387" s="107"/>
      <c r="Y387" s="107"/>
      <c r="Z387" s="107"/>
      <c r="AA387" s="107"/>
      <c r="AB387" s="107"/>
      <c r="AC387" s="107"/>
      <c r="AD387" s="107"/>
      <c r="AE387" s="107"/>
      <c r="AF387" s="107"/>
      <c r="AG387" s="107"/>
      <c r="AH387" s="107"/>
    </row>
    <row r="388" spans="1:34" x14ac:dyDescent="0.3">
      <c r="A388" s="173" t="s">
        <v>629</v>
      </c>
      <c r="B388" s="173" t="s">
        <v>662</v>
      </c>
      <c r="C388" s="173">
        <v>148258</v>
      </c>
      <c r="D388" s="176"/>
      <c r="E388" s="177"/>
      <c r="F388" s="177"/>
      <c r="G388" s="177"/>
      <c r="H388" s="177"/>
      <c r="I388" s="177"/>
      <c r="J388" s="177"/>
      <c r="K388" s="177"/>
      <c r="L388" s="177"/>
      <c r="M388" s="177"/>
      <c r="N388" s="177"/>
      <c r="O388" s="177"/>
      <c r="P388" s="177"/>
      <c r="Q388" s="177"/>
      <c r="R388" s="177"/>
      <c r="T388" s="106"/>
      <c r="U388" s="107"/>
      <c r="V388" s="107"/>
      <c r="W388" s="107"/>
      <c r="X388" s="107"/>
      <c r="Y388" s="107"/>
      <c r="Z388" s="107"/>
      <c r="AA388" s="107"/>
      <c r="AB388" s="107"/>
      <c r="AC388" s="107"/>
      <c r="AD388" s="107"/>
      <c r="AE388" s="107"/>
      <c r="AF388" s="107"/>
      <c r="AG388" s="107"/>
      <c r="AH388" s="107"/>
    </row>
    <row r="389" spans="1:34" x14ac:dyDescent="0.3">
      <c r="A389" s="173" t="s">
        <v>629</v>
      </c>
      <c r="B389" s="173" t="s">
        <v>663</v>
      </c>
      <c r="C389" s="173">
        <v>148261</v>
      </c>
      <c r="D389" s="176"/>
      <c r="E389" s="177"/>
      <c r="F389" s="177"/>
      <c r="G389" s="177"/>
      <c r="H389" s="177"/>
      <c r="I389" s="177"/>
      <c r="J389" s="177"/>
      <c r="K389" s="177"/>
      <c r="L389" s="177"/>
      <c r="M389" s="177"/>
      <c r="N389" s="177"/>
      <c r="O389" s="177"/>
      <c r="P389" s="177"/>
      <c r="Q389" s="177"/>
      <c r="R389" s="177"/>
      <c r="T389" s="106"/>
      <c r="U389" s="107"/>
      <c r="V389" s="107"/>
      <c r="W389" s="107"/>
      <c r="X389" s="107"/>
      <c r="Y389" s="107"/>
      <c r="Z389" s="107"/>
      <c r="AA389" s="107"/>
      <c r="AB389" s="107"/>
      <c r="AC389" s="107"/>
      <c r="AD389" s="107"/>
      <c r="AE389" s="107"/>
      <c r="AF389" s="107"/>
      <c r="AG389" s="107"/>
      <c r="AH389" s="107"/>
    </row>
    <row r="390" spans="1:34" x14ac:dyDescent="0.3">
      <c r="A390" s="173" t="s">
        <v>629</v>
      </c>
      <c r="B390" s="173" t="s">
        <v>664</v>
      </c>
      <c r="C390" s="173">
        <v>138898</v>
      </c>
      <c r="D390" s="176"/>
      <c r="E390" s="177"/>
      <c r="F390" s="177"/>
      <c r="G390" s="177"/>
      <c r="H390" s="177"/>
      <c r="I390" s="177"/>
      <c r="J390" s="177"/>
      <c r="K390" s="177"/>
      <c r="L390" s="177"/>
      <c r="M390" s="177"/>
      <c r="N390" s="177"/>
      <c r="O390" s="177"/>
      <c r="P390" s="177"/>
      <c r="Q390" s="177"/>
      <c r="R390" s="177"/>
      <c r="S390" t="s">
        <v>1808</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73" t="s">
        <v>629</v>
      </c>
      <c r="B391" s="173" t="s">
        <v>665</v>
      </c>
      <c r="C391" s="173">
        <v>138905</v>
      </c>
      <c r="D391" s="176"/>
      <c r="E391" s="177"/>
      <c r="F391" s="177"/>
      <c r="G391" s="177"/>
      <c r="H391" s="177"/>
      <c r="I391" s="177"/>
      <c r="J391" s="177"/>
      <c r="K391" s="177"/>
      <c r="L391" s="177"/>
      <c r="M391" s="177"/>
      <c r="N391" s="177"/>
      <c r="O391" s="177"/>
      <c r="P391" s="177"/>
      <c r="Q391" s="177"/>
      <c r="R391" s="177"/>
      <c r="S391" t="s">
        <v>1808</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73" t="s">
        <v>629</v>
      </c>
      <c r="B392" s="173" t="s">
        <v>666</v>
      </c>
      <c r="C392" s="173">
        <v>102729</v>
      </c>
      <c r="D392" s="176"/>
      <c r="E392" s="177"/>
      <c r="F392" s="177"/>
      <c r="G392" s="177"/>
      <c r="H392" s="177"/>
      <c r="I392" s="177"/>
      <c r="J392" s="177"/>
      <c r="K392" s="177"/>
      <c r="L392" s="177"/>
      <c r="M392" s="177"/>
      <c r="N392" s="177"/>
      <c r="O392" s="177"/>
      <c r="P392" s="177"/>
      <c r="Q392" s="177"/>
      <c r="R392" s="177"/>
      <c r="S392" t="s">
        <v>1808</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73" t="s">
        <v>629</v>
      </c>
      <c r="B393" s="173" t="s">
        <v>667</v>
      </c>
      <c r="C393" s="173">
        <v>119450</v>
      </c>
      <c r="D393" s="176"/>
      <c r="E393" s="177"/>
      <c r="F393" s="177"/>
      <c r="G393" s="177"/>
      <c r="H393" s="177"/>
      <c r="I393" s="177"/>
      <c r="J393" s="177"/>
      <c r="K393" s="177"/>
      <c r="L393" s="177"/>
      <c r="M393" s="177"/>
      <c r="N393" s="177"/>
      <c r="O393" s="177"/>
      <c r="P393" s="177"/>
      <c r="Q393" s="177"/>
      <c r="R393" s="177"/>
      <c r="S393" t="s">
        <v>1808</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73" t="s">
        <v>629</v>
      </c>
      <c r="B394" s="173" t="s">
        <v>668</v>
      </c>
      <c r="C394" s="173">
        <v>119798</v>
      </c>
      <c r="D394" s="176">
        <v>44942</v>
      </c>
      <c r="E394" s="177">
        <v>39.744599999999998</v>
      </c>
      <c r="F394" s="177">
        <v>1.6839</v>
      </c>
      <c r="G394" s="177">
        <v>1.6839</v>
      </c>
      <c r="H394" s="177">
        <v>5.6342999999999996</v>
      </c>
      <c r="I394" s="177">
        <v>6.3982999999999999</v>
      </c>
      <c r="J394" s="177">
        <v>5.8830999999999998</v>
      </c>
      <c r="K394" s="177">
        <v>7.6988000000000003</v>
      </c>
      <c r="L394" s="177">
        <v>6.5629</v>
      </c>
      <c r="M394" s="177">
        <v>5.4433999999999996</v>
      </c>
      <c r="N394" s="177">
        <v>5.0000999999999998</v>
      </c>
      <c r="O394" s="177">
        <v>6.8954000000000004</v>
      </c>
      <c r="P394" s="177">
        <v>7.0391000000000004</v>
      </c>
      <c r="Q394" s="177">
        <v>8.5655999999999999</v>
      </c>
      <c r="R394" s="177">
        <v>5.4378000000000002</v>
      </c>
      <c r="S394" t="s">
        <v>1808</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73" t="s">
        <v>629</v>
      </c>
      <c r="B395" s="173" t="s">
        <v>669</v>
      </c>
      <c r="C395" s="173">
        <v>102505</v>
      </c>
      <c r="D395" s="176">
        <v>44942</v>
      </c>
      <c r="E395" s="177">
        <v>37.394799999999996</v>
      </c>
      <c r="F395" s="177">
        <v>1.0738000000000001</v>
      </c>
      <c r="G395" s="177">
        <v>1.0738000000000001</v>
      </c>
      <c r="H395" s="177">
        <v>5.0106999999999999</v>
      </c>
      <c r="I395" s="177">
        <v>5.7716000000000003</v>
      </c>
      <c r="J395" s="177">
        <v>5.2531999999999996</v>
      </c>
      <c r="K395" s="177">
        <v>7.0593000000000004</v>
      </c>
      <c r="L395" s="177">
        <v>5.9151999999999996</v>
      </c>
      <c r="M395" s="177">
        <v>4.7973999999999997</v>
      </c>
      <c r="N395" s="177">
        <v>4.3470000000000004</v>
      </c>
      <c r="O395" s="177">
        <v>6.2274000000000003</v>
      </c>
      <c r="P395" s="177">
        <v>6.3296000000000001</v>
      </c>
      <c r="Q395" s="177">
        <v>7.3811999999999998</v>
      </c>
      <c r="R395" s="177">
        <v>4.7770999999999999</v>
      </c>
      <c r="S395" t="s">
        <v>1808</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73" t="s">
        <v>629</v>
      </c>
      <c r="B396" s="173" t="s">
        <v>670</v>
      </c>
      <c r="C396" s="173">
        <v>101545</v>
      </c>
      <c r="D396" s="176"/>
      <c r="E396" s="177"/>
      <c r="F396" s="177"/>
      <c r="G396" s="177"/>
      <c r="H396" s="177"/>
      <c r="I396" s="177"/>
      <c r="J396" s="177"/>
      <c r="K396" s="177"/>
      <c r="L396" s="177"/>
      <c r="M396" s="177"/>
      <c r="N396" s="177"/>
      <c r="O396" s="177"/>
      <c r="P396" s="177"/>
      <c r="Q396" s="177"/>
      <c r="R396" s="177"/>
      <c r="T396" s="106"/>
      <c r="U396" s="107"/>
      <c r="V396" s="107"/>
      <c r="W396" s="107"/>
      <c r="X396" s="107"/>
      <c r="Y396" s="107"/>
      <c r="Z396" s="107"/>
      <c r="AA396" s="107"/>
      <c r="AB396" s="107"/>
      <c r="AC396" s="107"/>
      <c r="AD396" s="107"/>
      <c r="AE396" s="107"/>
      <c r="AF396" s="107"/>
      <c r="AG396" s="107"/>
      <c r="AH396" s="107"/>
    </row>
    <row r="397" spans="1:34" x14ac:dyDescent="0.3">
      <c r="A397" s="173" t="s">
        <v>629</v>
      </c>
      <c r="B397" s="173" t="s">
        <v>671</v>
      </c>
      <c r="C397" s="173">
        <v>119632</v>
      </c>
      <c r="D397" s="176"/>
      <c r="E397" s="177"/>
      <c r="F397" s="177"/>
      <c r="G397" s="177"/>
      <c r="H397" s="177"/>
      <c r="I397" s="177"/>
      <c r="J397" s="177"/>
      <c r="K397" s="177"/>
      <c r="L397" s="177"/>
      <c r="M397" s="177"/>
      <c r="N397" s="177"/>
      <c r="O397" s="177"/>
      <c r="P397" s="177"/>
      <c r="Q397" s="177"/>
      <c r="R397" s="177"/>
      <c r="T397" s="106"/>
      <c r="U397" s="107"/>
      <c r="V397" s="107"/>
      <c r="W397" s="107"/>
      <c r="X397" s="107"/>
      <c r="Y397" s="107"/>
      <c r="Z397" s="107"/>
      <c r="AA397" s="107"/>
      <c r="AB397" s="107"/>
      <c r="AC397" s="107"/>
      <c r="AD397" s="107"/>
      <c r="AE397" s="107"/>
      <c r="AF397" s="107"/>
      <c r="AG397" s="107"/>
      <c r="AH397" s="107"/>
    </row>
    <row r="398" spans="1:34" x14ac:dyDescent="0.3">
      <c r="A398" s="173" t="s">
        <v>629</v>
      </c>
      <c r="B398" s="173" t="s">
        <v>672</v>
      </c>
      <c r="C398" s="173">
        <v>148242</v>
      </c>
      <c r="D398" s="176"/>
      <c r="E398" s="177"/>
      <c r="F398" s="177"/>
      <c r="G398" s="177"/>
      <c r="H398" s="177"/>
      <c r="I398" s="177"/>
      <c r="J398" s="177"/>
      <c r="K398" s="177"/>
      <c r="L398" s="177"/>
      <c r="M398" s="177"/>
      <c r="N398" s="177"/>
      <c r="O398" s="177"/>
      <c r="P398" s="177"/>
      <c r="Q398" s="177"/>
      <c r="R398" s="177"/>
      <c r="T398" s="106"/>
      <c r="U398" s="107"/>
      <c r="V398" s="107"/>
      <c r="W398" s="107"/>
      <c r="X398" s="107"/>
      <c r="Y398" s="107"/>
      <c r="Z398" s="107"/>
      <c r="AA398" s="107"/>
      <c r="AB398" s="107"/>
      <c r="AC398" s="107"/>
      <c r="AD398" s="107"/>
      <c r="AE398" s="107"/>
      <c r="AF398" s="107"/>
      <c r="AG398" s="107"/>
      <c r="AH398" s="107"/>
    </row>
    <row r="399" spans="1:34" x14ac:dyDescent="0.3">
      <c r="A399" s="173" t="s">
        <v>629</v>
      </c>
      <c r="B399" s="173" t="s">
        <v>673</v>
      </c>
      <c r="C399" s="173">
        <v>148237</v>
      </c>
      <c r="D399" s="176"/>
      <c r="E399" s="177"/>
      <c r="F399" s="177"/>
      <c r="G399" s="177"/>
      <c r="H399" s="177"/>
      <c r="I399" s="177"/>
      <c r="J399" s="177"/>
      <c r="K399" s="177"/>
      <c r="L399" s="177"/>
      <c r="M399" s="177"/>
      <c r="N399" s="177"/>
      <c r="O399" s="177"/>
      <c r="P399" s="177"/>
      <c r="Q399" s="177"/>
      <c r="R399" s="177"/>
      <c r="T399" s="106"/>
      <c r="U399" s="107"/>
      <c r="V399" s="107"/>
      <c r="W399" s="107"/>
      <c r="X399" s="107"/>
      <c r="Y399" s="107"/>
      <c r="Z399" s="107"/>
      <c r="AA399" s="107"/>
      <c r="AB399" s="107"/>
      <c r="AC399" s="107"/>
      <c r="AD399" s="107"/>
      <c r="AE399" s="107"/>
      <c r="AF399" s="107"/>
      <c r="AG399" s="107"/>
      <c r="AH399" s="107"/>
    </row>
    <row r="400" spans="1:34" x14ac:dyDescent="0.3">
      <c r="A400" s="173" t="s">
        <v>629</v>
      </c>
      <c r="B400" s="173" t="s">
        <v>674</v>
      </c>
      <c r="C400" s="173">
        <v>147651</v>
      </c>
      <c r="D400" s="176"/>
      <c r="E400" s="177"/>
      <c r="F400" s="177"/>
      <c r="G400" s="177"/>
      <c r="H400" s="177"/>
      <c r="I400" s="177"/>
      <c r="J400" s="177"/>
      <c r="K400" s="177"/>
      <c r="L400" s="177"/>
      <c r="M400" s="177"/>
      <c r="N400" s="177"/>
      <c r="O400" s="177"/>
      <c r="P400" s="177"/>
      <c r="Q400" s="177"/>
      <c r="R400" s="177"/>
      <c r="T400" s="106"/>
      <c r="U400" s="107"/>
      <c r="V400" s="107"/>
      <c r="W400" s="107"/>
      <c r="X400" s="107"/>
      <c r="Y400" s="107"/>
      <c r="Z400" s="107"/>
      <c r="AA400" s="107"/>
      <c r="AB400" s="107"/>
      <c r="AC400" s="107"/>
      <c r="AD400" s="107"/>
      <c r="AE400" s="107"/>
      <c r="AF400" s="107"/>
      <c r="AG400" s="107"/>
      <c r="AH400" s="107"/>
    </row>
    <row r="401" spans="1:34" x14ac:dyDescent="0.3">
      <c r="A401" s="173" t="s">
        <v>629</v>
      </c>
      <c r="B401" s="173" t="s">
        <v>675</v>
      </c>
      <c r="C401" s="173">
        <v>147650</v>
      </c>
      <c r="D401" s="176"/>
      <c r="E401" s="177"/>
      <c r="F401" s="177"/>
      <c r="G401" s="177"/>
      <c r="H401" s="177"/>
      <c r="I401" s="177"/>
      <c r="J401" s="177"/>
      <c r="K401" s="177"/>
      <c r="L401" s="177"/>
      <c r="M401" s="177"/>
      <c r="N401" s="177"/>
      <c r="O401" s="177"/>
      <c r="P401" s="177"/>
      <c r="Q401" s="177"/>
      <c r="R401" s="177"/>
      <c r="T401" s="106"/>
      <c r="U401" s="107"/>
      <c r="V401" s="107"/>
      <c r="W401" s="107"/>
      <c r="X401" s="107"/>
      <c r="Y401" s="107"/>
      <c r="Z401" s="107"/>
      <c r="AA401" s="107"/>
      <c r="AB401" s="107"/>
      <c r="AC401" s="107"/>
      <c r="AD401" s="107"/>
      <c r="AE401" s="107"/>
      <c r="AF401" s="107"/>
      <c r="AG401" s="107"/>
      <c r="AH401" s="107"/>
    </row>
    <row r="402" spans="1:34" x14ac:dyDescent="0.3">
      <c r="A402" s="173" t="s">
        <v>629</v>
      </c>
      <c r="B402" s="173" t="s">
        <v>676</v>
      </c>
      <c r="C402" s="173">
        <v>148147</v>
      </c>
      <c r="D402" s="176"/>
      <c r="E402" s="177"/>
      <c r="F402" s="177"/>
      <c r="G402" s="177"/>
      <c r="H402" s="177"/>
      <c r="I402" s="177"/>
      <c r="J402" s="177"/>
      <c r="K402" s="177"/>
      <c r="L402" s="177"/>
      <c r="M402" s="177"/>
      <c r="N402" s="177"/>
      <c r="O402" s="177"/>
      <c r="P402" s="177"/>
      <c r="Q402" s="177"/>
      <c r="R402" s="177"/>
      <c r="T402" s="106"/>
      <c r="U402" s="107"/>
      <c r="V402" s="107"/>
      <c r="W402" s="107"/>
      <c r="X402" s="107"/>
      <c r="Y402" s="107"/>
      <c r="Z402" s="107"/>
      <c r="AA402" s="107"/>
      <c r="AB402" s="107"/>
      <c r="AC402" s="107"/>
      <c r="AD402" s="107"/>
      <c r="AE402" s="107"/>
      <c r="AF402" s="107"/>
      <c r="AG402" s="107"/>
      <c r="AH402" s="107"/>
    </row>
    <row r="403" spans="1:34" x14ac:dyDescent="0.3">
      <c r="A403" s="173" t="s">
        <v>629</v>
      </c>
      <c r="B403" s="173" t="s">
        <v>677</v>
      </c>
      <c r="C403" s="173">
        <v>148146</v>
      </c>
      <c r="D403" s="176"/>
      <c r="E403" s="177"/>
      <c r="F403" s="177"/>
      <c r="G403" s="177"/>
      <c r="H403" s="177"/>
      <c r="I403" s="177"/>
      <c r="J403" s="177"/>
      <c r="K403" s="177"/>
      <c r="L403" s="177"/>
      <c r="M403" s="177"/>
      <c r="N403" s="177"/>
      <c r="O403" s="177"/>
      <c r="P403" s="177"/>
      <c r="Q403" s="177"/>
      <c r="R403" s="177"/>
      <c r="T403" s="106"/>
      <c r="U403" s="107"/>
      <c r="V403" s="107"/>
      <c r="W403" s="107"/>
      <c r="X403" s="107"/>
      <c r="Y403" s="107"/>
      <c r="Z403" s="107"/>
      <c r="AA403" s="107"/>
      <c r="AB403" s="107"/>
      <c r="AC403" s="107"/>
      <c r="AD403" s="107"/>
      <c r="AE403" s="107"/>
      <c r="AF403" s="107"/>
      <c r="AG403" s="107"/>
      <c r="AH403" s="107"/>
    </row>
    <row r="404" spans="1:34" x14ac:dyDescent="0.3">
      <c r="A404" s="173" t="s">
        <v>629</v>
      </c>
      <c r="B404" s="173" t="s">
        <v>678</v>
      </c>
      <c r="C404" s="173">
        <v>120764</v>
      </c>
      <c r="D404" s="176">
        <v>44942</v>
      </c>
      <c r="E404" s="177">
        <v>15.882199999999999</v>
      </c>
      <c r="F404" s="177">
        <v>-3.3696999999999999</v>
      </c>
      <c r="G404" s="177">
        <v>-3.3696999999999999</v>
      </c>
      <c r="H404" s="177">
        <v>5.0279999999999996</v>
      </c>
      <c r="I404" s="177">
        <v>7.5069999999999997</v>
      </c>
      <c r="J404" s="177">
        <v>6.6426999999999996</v>
      </c>
      <c r="K404" s="177">
        <v>8.7753999999999994</v>
      </c>
      <c r="L404" s="177">
        <v>7.0042</v>
      </c>
      <c r="M404" s="177">
        <v>5.3658999999999999</v>
      </c>
      <c r="N404" s="177">
        <v>4.8982999999999999</v>
      </c>
      <c r="O404" s="177">
        <v>-2.3574999999999999</v>
      </c>
      <c r="P404" s="177">
        <v>-0.87370000000000003</v>
      </c>
      <c r="Q404" s="177">
        <v>4.5853000000000002</v>
      </c>
      <c r="R404" s="177">
        <v>13.3466</v>
      </c>
      <c r="T404" s="106"/>
      <c r="U404" s="107"/>
      <c r="V404" s="107"/>
      <c r="W404" s="107"/>
      <c r="X404" s="107"/>
      <c r="Y404" s="107"/>
      <c r="Z404" s="107"/>
      <c r="AA404" s="107"/>
      <c r="AB404" s="107"/>
      <c r="AC404" s="107"/>
      <c r="AD404" s="107"/>
      <c r="AE404" s="107"/>
      <c r="AF404" s="107"/>
      <c r="AG404" s="107"/>
      <c r="AH404" s="107"/>
    </row>
    <row r="405" spans="1:34" x14ac:dyDescent="0.3">
      <c r="A405" s="173" t="s">
        <v>629</v>
      </c>
      <c r="B405" s="173" t="s">
        <v>679</v>
      </c>
      <c r="C405" s="173">
        <v>117981</v>
      </c>
      <c r="D405" s="176">
        <v>44942</v>
      </c>
      <c r="E405" s="177">
        <v>14.3042</v>
      </c>
      <c r="F405" s="177">
        <v>-4.1662999999999997</v>
      </c>
      <c r="G405" s="177">
        <v>-4.1662999999999997</v>
      </c>
      <c r="H405" s="177">
        <v>4.2320000000000002</v>
      </c>
      <c r="I405" s="177">
        <v>6.7062999999999997</v>
      </c>
      <c r="J405" s="177">
        <v>5.8483999999999998</v>
      </c>
      <c r="K405" s="177">
        <v>7.9701000000000004</v>
      </c>
      <c r="L405" s="177">
        <v>6.1881000000000004</v>
      </c>
      <c r="M405" s="177">
        <v>4.5529000000000002</v>
      </c>
      <c r="N405" s="177">
        <v>4.0853999999999999</v>
      </c>
      <c r="O405" s="177">
        <v>-3.109</v>
      </c>
      <c r="P405" s="177">
        <v>-1.7284999999999999</v>
      </c>
      <c r="Q405" s="177">
        <v>3.5844999999999998</v>
      </c>
      <c r="R405" s="177">
        <v>12.5032</v>
      </c>
      <c r="T405" s="106"/>
      <c r="U405" s="107"/>
      <c r="V405" s="107"/>
      <c r="W405" s="107"/>
      <c r="X405" s="107"/>
      <c r="Y405" s="107"/>
      <c r="Z405" s="107"/>
      <c r="AA405" s="107"/>
      <c r="AB405" s="107"/>
      <c r="AC405" s="107"/>
      <c r="AD405" s="107"/>
      <c r="AE405" s="107"/>
      <c r="AF405" s="107"/>
      <c r="AG405" s="107"/>
      <c r="AH405" s="107"/>
    </row>
    <row r="406" spans="1:34" x14ac:dyDescent="0.3">
      <c r="A406" s="178" t="s">
        <v>27</v>
      </c>
      <c r="B406" s="173"/>
      <c r="C406" s="173"/>
      <c r="D406" s="173"/>
      <c r="E406" s="173"/>
      <c r="F406" s="179">
        <v>1.9823382352941181</v>
      </c>
      <c r="G406" s="179">
        <v>1.9823382352941181</v>
      </c>
      <c r="H406" s="179">
        <v>7.4869558823529418</v>
      </c>
      <c r="I406" s="179">
        <v>7.8691735294117642</v>
      </c>
      <c r="J406" s="179">
        <v>6.0680088235294116</v>
      </c>
      <c r="K406" s="179">
        <v>8.3280676470588233</v>
      </c>
      <c r="L406" s="179">
        <v>5.5811323529411787</v>
      </c>
      <c r="M406" s="179">
        <v>4.6708117647058822</v>
      </c>
      <c r="N406" s="179">
        <v>13.408178124999997</v>
      </c>
      <c r="O406" s="179">
        <v>6.1692281249999983</v>
      </c>
      <c r="P406" s="179">
        <v>4.6646531249999992</v>
      </c>
      <c r="Q406" s="179">
        <v>6.6168441176470569</v>
      </c>
      <c r="R406" s="179">
        <v>10.495996875000003</v>
      </c>
      <c r="T406" s="106"/>
      <c r="U406" s="107"/>
      <c r="V406" s="107"/>
      <c r="W406" s="107"/>
      <c r="X406" s="107"/>
      <c r="Y406" s="107"/>
      <c r="Z406" s="107"/>
      <c r="AA406" s="107"/>
      <c r="AB406" s="107"/>
      <c r="AC406" s="107"/>
      <c r="AD406" s="107"/>
      <c r="AE406" s="107"/>
      <c r="AF406" s="107"/>
      <c r="AG406" s="107"/>
      <c r="AH406" s="107"/>
    </row>
    <row r="407" spans="1:34" x14ac:dyDescent="0.3">
      <c r="A407" s="178" t="s">
        <v>407</v>
      </c>
      <c r="B407" s="173"/>
      <c r="C407" s="173"/>
      <c r="D407" s="173"/>
      <c r="E407" s="173"/>
      <c r="F407" s="179">
        <v>2.0438999999999998</v>
      </c>
      <c r="G407" s="179">
        <v>2.0438999999999998</v>
      </c>
      <c r="H407" s="179">
        <v>6.4294500000000001</v>
      </c>
      <c r="I407" s="179">
        <v>7.4923000000000002</v>
      </c>
      <c r="J407" s="179">
        <v>5.8164999999999996</v>
      </c>
      <c r="K407" s="179">
        <v>7.9554</v>
      </c>
      <c r="L407" s="179">
        <v>6.0483500000000001</v>
      </c>
      <c r="M407" s="179">
        <v>4.6117999999999997</v>
      </c>
      <c r="N407" s="179">
        <v>4.5335000000000001</v>
      </c>
      <c r="O407" s="179">
        <v>6.1334499999999998</v>
      </c>
      <c r="P407" s="179">
        <v>5.7326499999999996</v>
      </c>
      <c r="Q407" s="179">
        <v>7.09755</v>
      </c>
      <c r="R407" s="179">
        <v>6.2245999999999997</v>
      </c>
      <c r="T407" s="106"/>
      <c r="U407" s="107"/>
      <c r="V407" s="107"/>
      <c r="W407" s="107"/>
      <c r="X407" s="107"/>
      <c r="Y407" s="107"/>
      <c r="Z407" s="107"/>
      <c r="AA407" s="107"/>
      <c r="AB407" s="107"/>
      <c r="AC407" s="107"/>
      <c r="AD407" s="107"/>
      <c r="AE407" s="107"/>
      <c r="AF407" s="107"/>
      <c r="AG407" s="107"/>
      <c r="AH407" s="107"/>
    </row>
    <row r="408" spans="1:34" x14ac:dyDescent="0.3">
      <c r="A408" s="57"/>
      <c r="F408" s="104"/>
      <c r="G408" s="104"/>
      <c r="H408" s="104"/>
      <c r="I408" s="104"/>
      <c r="J408" s="104"/>
      <c r="K408" s="104"/>
      <c r="L408" s="104"/>
      <c r="M408" s="104"/>
      <c r="N408" s="104"/>
      <c r="O408" s="104"/>
      <c r="P408" s="104"/>
      <c r="Q408" s="104"/>
      <c r="R408" s="104"/>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75" t="s">
        <v>680</v>
      </c>
      <c r="B409" s="175"/>
      <c r="C409" s="175"/>
      <c r="D409" s="175"/>
      <c r="E409" s="175"/>
      <c r="F409" s="175"/>
      <c r="G409" s="175"/>
      <c r="H409" s="175"/>
      <c r="I409" s="175"/>
      <c r="J409" s="175"/>
      <c r="K409" s="175"/>
      <c r="L409" s="175"/>
      <c r="M409" s="175"/>
      <c r="N409" s="175"/>
      <c r="O409" s="175"/>
      <c r="P409" s="175"/>
      <c r="Q409" s="175"/>
      <c r="R409" s="175"/>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73" t="s">
        <v>681</v>
      </c>
      <c r="B410" s="173" t="s">
        <v>682</v>
      </c>
      <c r="C410" s="173">
        <v>147848</v>
      </c>
      <c r="D410" s="176">
        <v>44942</v>
      </c>
      <c r="E410" s="177">
        <v>1211.5887</v>
      </c>
      <c r="F410" s="177">
        <v>5.4722999999999997</v>
      </c>
      <c r="G410" s="177">
        <v>5.4722999999999997</v>
      </c>
      <c r="H410" s="177">
        <v>5.1734</v>
      </c>
      <c r="I410" s="177">
        <v>5.7060000000000004</v>
      </c>
      <c r="J410" s="177">
        <v>7.1683000000000003</v>
      </c>
      <c r="K410" s="177">
        <v>6.976</v>
      </c>
      <c r="L410" s="177">
        <v>5.8909000000000002</v>
      </c>
      <c r="M410" s="177">
        <v>4.8019999999999996</v>
      </c>
      <c r="N410" s="177">
        <v>4.3822999999999999</v>
      </c>
      <c r="O410" s="177">
        <v>6.5510000000000002</v>
      </c>
      <c r="P410" s="177"/>
      <c r="Q410" s="177">
        <v>6.4745999999999997</v>
      </c>
      <c r="R410" s="177">
        <v>4.5018000000000002</v>
      </c>
      <c r="U410" s="104"/>
      <c r="V410" s="104"/>
      <c r="W410" s="104"/>
      <c r="X410" s="104"/>
      <c r="Y410" s="104"/>
      <c r="Z410" s="104"/>
      <c r="AA410" s="104"/>
      <c r="AB410" s="104"/>
      <c r="AC410" s="104"/>
      <c r="AD410" s="104"/>
      <c r="AE410" s="104"/>
      <c r="AF410" s="104"/>
      <c r="AG410" s="104"/>
      <c r="AH410" s="104"/>
    </row>
    <row r="411" spans="1:34" x14ac:dyDescent="0.3">
      <c r="A411" s="173" t="s">
        <v>681</v>
      </c>
      <c r="B411" s="173" t="s">
        <v>683</v>
      </c>
      <c r="C411" s="173">
        <v>147849</v>
      </c>
      <c r="D411" s="176">
        <v>44942</v>
      </c>
      <c r="E411" s="177">
        <v>1235.0959</v>
      </c>
      <c r="F411" s="177">
        <v>1.7910999999999999</v>
      </c>
      <c r="G411" s="177">
        <v>1.7910999999999999</v>
      </c>
      <c r="H411" s="177">
        <v>10.7318</v>
      </c>
      <c r="I411" s="177">
        <v>8.8811</v>
      </c>
      <c r="J411" s="177">
        <v>4.6643999999999997</v>
      </c>
      <c r="K411" s="177">
        <v>10.953799999999999</v>
      </c>
      <c r="L411" s="177">
        <v>7.7262000000000004</v>
      </c>
      <c r="M411" s="177">
        <v>5.6155999999999997</v>
      </c>
      <c r="N411" s="177">
        <v>4.0050999999999997</v>
      </c>
      <c r="O411" s="177">
        <v>7.2510000000000003</v>
      </c>
      <c r="P411" s="177"/>
      <c r="Q411" s="177">
        <v>7.1475</v>
      </c>
      <c r="R411" s="177">
        <v>4.4423000000000004</v>
      </c>
      <c r="S411" s="105"/>
      <c r="T411" s="105"/>
      <c r="U411" s="105"/>
      <c r="V411" s="105"/>
      <c r="W411" s="105"/>
      <c r="X411" s="105"/>
      <c r="Y411" s="105"/>
      <c r="Z411" s="105"/>
      <c r="AA411" s="105"/>
      <c r="AB411" s="105"/>
      <c r="AC411" s="105"/>
      <c r="AD411" s="105"/>
      <c r="AE411" s="105"/>
      <c r="AF411" s="105"/>
      <c r="AG411" s="105"/>
      <c r="AH411" s="105"/>
    </row>
    <row r="412" spans="1:34" x14ac:dyDescent="0.3">
      <c r="A412" s="173" t="s">
        <v>681</v>
      </c>
      <c r="B412" s="173" t="s">
        <v>1996</v>
      </c>
      <c r="C412" s="173">
        <v>144947</v>
      </c>
      <c r="D412" s="176">
        <v>44942</v>
      </c>
      <c r="E412" s="177">
        <v>1158.4333907944299</v>
      </c>
      <c r="F412" s="177">
        <v>5.7839999999999998</v>
      </c>
      <c r="G412" s="177">
        <v>5.8868999999999998</v>
      </c>
      <c r="H412" s="177">
        <v>5.8304999999999998</v>
      </c>
      <c r="I412" s="177">
        <v>5.7773000000000003</v>
      </c>
      <c r="J412" s="177">
        <v>5.9691999999999998</v>
      </c>
      <c r="K412" s="177">
        <v>5.8026999999999997</v>
      </c>
      <c r="L412" s="177">
        <v>5.4352</v>
      </c>
      <c r="M412" s="177">
        <v>4.9969000000000001</v>
      </c>
      <c r="N412" s="177">
        <v>4.6028000000000002</v>
      </c>
      <c r="O412" s="177">
        <v>3.3006000000000002</v>
      </c>
      <c r="P412" s="177"/>
      <c r="Q412" s="177">
        <v>3.4639000000000002</v>
      </c>
      <c r="R412" s="177">
        <v>3.6854</v>
      </c>
      <c r="S412" t="s">
        <v>1807</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73" t="s">
        <v>681</v>
      </c>
      <c r="B413" s="173" t="s">
        <v>2000</v>
      </c>
      <c r="C413" s="173">
        <v>133307</v>
      </c>
      <c r="D413" s="176">
        <v>44942</v>
      </c>
      <c r="E413" s="177">
        <v>22.747499999999999</v>
      </c>
      <c r="F413" s="177">
        <v>-15.8645</v>
      </c>
      <c r="G413" s="177">
        <v>-15.8645</v>
      </c>
      <c r="H413" s="177">
        <v>11.5786</v>
      </c>
      <c r="I413" s="177">
        <v>10.309900000000001</v>
      </c>
      <c r="J413" s="177">
        <v>4.1189999999999998</v>
      </c>
      <c r="K413" s="177">
        <v>10.7536</v>
      </c>
      <c r="L413" s="177">
        <v>8.2997999999999994</v>
      </c>
      <c r="M413" s="177">
        <v>6.2441000000000004</v>
      </c>
      <c r="N413" s="177">
        <v>2.0937000000000001</v>
      </c>
      <c r="O413" s="177">
        <v>4.5991</v>
      </c>
      <c r="P413" s="177">
        <v>6.4298999999999999</v>
      </c>
      <c r="Q413" s="177">
        <v>6.7690999999999999</v>
      </c>
      <c r="R413" s="177">
        <v>1.5938000000000001</v>
      </c>
      <c r="S413" t="s">
        <v>1807</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73" t="s">
        <v>681</v>
      </c>
      <c r="B414" s="173" t="s">
        <v>1997</v>
      </c>
      <c r="C414" s="173">
        <v>140086</v>
      </c>
      <c r="D414" s="176">
        <v>44942</v>
      </c>
      <c r="E414" s="177">
        <v>2428.63998596086</v>
      </c>
      <c r="F414" s="177">
        <v>5.3419999999999996</v>
      </c>
      <c r="G414" s="177">
        <v>1.7806999999999999</v>
      </c>
      <c r="H414" s="177">
        <v>3.7757000000000001</v>
      </c>
      <c r="I414" s="177">
        <v>4.5319000000000003</v>
      </c>
      <c r="J414" s="177">
        <v>4.7983000000000002</v>
      </c>
      <c r="K414" s="177">
        <v>4.9898999999999996</v>
      </c>
      <c r="L414" s="177">
        <v>4.8060999999999998</v>
      </c>
      <c r="M414" s="177">
        <v>4.3133999999999997</v>
      </c>
      <c r="N414" s="177">
        <v>3.9746000000000001</v>
      </c>
      <c r="O414" s="177">
        <v>2.9489000000000001</v>
      </c>
      <c r="P414" s="177">
        <v>3.3222999999999998</v>
      </c>
      <c r="Q414" s="177">
        <v>4.6459000000000001</v>
      </c>
      <c r="R414" s="177">
        <v>3.2046999999999999</v>
      </c>
      <c r="T414" s="106"/>
      <c r="U414" s="107"/>
      <c r="V414" s="107"/>
      <c r="W414" s="107"/>
      <c r="X414" s="107"/>
      <c r="Y414" s="107"/>
      <c r="Z414" s="107"/>
      <c r="AA414" s="107"/>
      <c r="AB414" s="107"/>
      <c r="AC414" s="107"/>
      <c r="AD414" s="107"/>
      <c r="AE414" s="107"/>
      <c r="AF414" s="107"/>
      <c r="AG414" s="107"/>
      <c r="AH414" s="107"/>
    </row>
    <row r="415" spans="1:34" x14ac:dyDescent="0.3">
      <c r="A415" s="173" t="s">
        <v>681</v>
      </c>
      <c r="B415" s="173" t="s">
        <v>1992</v>
      </c>
      <c r="C415" s="173">
        <v>139496</v>
      </c>
      <c r="D415" s="176">
        <v>44942</v>
      </c>
      <c r="E415" s="177">
        <v>23.088699999999999</v>
      </c>
      <c r="F415" s="177">
        <v>-15.8932</v>
      </c>
      <c r="G415" s="177">
        <v>-15.8932</v>
      </c>
      <c r="H415" s="177">
        <v>11.7247</v>
      </c>
      <c r="I415" s="177">
        <v>10.236599999999999</v>
      </c>
      <c r="J415" s="177">
        <v>4.2016999999999998</v>
      </c>
      <c r="K415" s="177">
        <v>11.103999999999999</v>
      </c>
      <c r="L415" s="177">
        <v>8.5090000000000003</v>
      </c>
      <c r="M415" s="177">
        <v>6.4665999999999997</v>
      </c>
      <c r="N415" s="177">
        <v>1.9804999999999999</v>
      </c>
      <c r="O415" s="177">
        <v>4.6032999999999999</v>
      </c>
      <c r="P415" s="177">
        <v>6.5892999999999997</v>
      </c>
      <c r="Q415" s="177">
        <v>6.3829000000000002</v>
      </c>
      <c r="R415" s="177">
        <v>1.5879000000000001</v>
      </c>
      <c r="T415" s="106"/>
      <c r="U415" s="107"/>
      <c r="V415" s="107"/>
      <c r="W415" s="107"/>
      <c r="X415" s="107"/>
      <c r="Y415" s="107"/>
      <c r="Z415" s="107"/>
      <c r="AA415" s="107"/>
      <c r="AB415" s="107"/>
      <c r="AC415" s="107"/>
      <c r="AD415" s="107"/>
      <c r="AE415" s="107"/>
      <c r="AF415" s="107"/>
      <c r="AG415" s="107"/>
      <c r="AH415" s="107"/>
    </row>
    <row r="416" spans="1:34" x14ac:dyDescent="0.3">
      <c r="A416" s="173" t="s">
        <v>681</v>
      </c>
      <c r="B416" s="173" t="s">
        <v>1998</v>
      </c>
      <c r="C416" s="173">
        <v>139430</v>
      </c>
      <c r="D416" s="176">
        <v>44942</v>
      </c>
      <c r="E416" s="177">
        <v>206.64660000000001</v>
      </c>
      <c r="F416" s="177">
        <v>-18.3536</v>
      </c>
      <c r="G416" s="177">
        <v>-18.3536</v>
      </c>
      <c r="H416" s="177">
        <v>12.6572</v>
      </c>
      <c r="I416" s="177">
        <v>9.6594999999999995</v>
      </c>
      <c r="J416" s="177">
        <v>3.5133999999999999</v>
      </c>
      <c r="K416" s="177">
        <v>11.059100000000001</v>
      </c>
      <c r="L416" s="177">
        <v>7.7657999999999996</v>
      </c>
      <c r="M416" s="177">
        <v>5.8646000000000003</v>
      </c>
      <c r="N416" s="177">
        <v>1.3546</v>
      </c>
      <c r="O416" s="177">
        <v>3.4230999999999998</v>
      </c>
      <c r="P416" s="177">
        <v>5.4271000000000003</v>
      </c>
      <c r="Q416" s="177">
        <v>5.4500999999999999</v>
      </c>
      <c r="R416" s="177">
        <v>1.0470999999999999</v>
      </c>
      <c r="T416" s="106"/>
      <c r="U416" s="107"/>
      <c r="V416" s="107"/>
      <c r="W416" s="107"/>
      <c r="X416" s="107"/>
      <c r="Y416" s="107"/>
      <c r="Z416" s="107"/>
      <c r="AA416" s="107"/>
      <c r="AB416" s="107"/>
      <c r="AC416" s="107"/>
      <c r="AD416" s="107"/>
      <c r="AE416" s="107"/>
      <c r="AF416" s="107"/>
      <c r="AG416" s="107"/>
      <c r="AH416" s="107"/>
    </row>
    <row r="417" spans="1:34" x14ac:dyDescent="0.3">
      <c r="A417" s="178" t="s">
        <v>27</v>
      </c>
      <c r="B417" s="173"/>
      <c r="C417" s="173"/>
      <c r="D417" s="173"/>
      <c r="E417" s="173"/>
      <c r="F417" s="179">
        <v>-4.5316999999999998</v>
      </c>
      <c r="G417" s="179">
        <v>-5.0257571428571435</v>
      </c>
      <c r="H417" s="179">
        <v>8.7817000000000007</v>
      </c>
      <c r="I417" s="179">
        <v>7.8717571428571436</v>
      </c>
      <c r="J417" s="179">
        <v>4.9191857142857147</v>
      </c>
      <c r="K417" s="179">
        <v>8.8055857142857139</v>
      </c>
      <c r="L417" s="179">
        <v>6.9189999999999996</v>
      </c>
      <c r="M417" s="179">
        <v>5.4718857142857145</v>
      </c>
      <c r="N417" s="179">
        <v>3.1990857142857143</v>
      </c>
      <c r="O417" s="179">
        <v>4.6681428571428567</v>
      </c>
      <c r="P417" s="179">
        <v>5.4421499999999998</v>
      </c>
      <c r="Q417" s="179">
        <v>5.7620000000000005</v>
      </c>
      <c r="R417" s="179">
        <v>2.8661428571428575</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78" t="s">
        <v>407</v>
      </c>
      <c r="B418" s="173"/>
      <c r="C418" s="173"/>
      <c r="D418" s="173"/>
      <c r="E418" s="173"/>
      <c r="F418" s="179">
        <v>1.7910999999999999</v>
      </c>
      <c r="G418" s="179">
        <v>1.7806999999999999</v>
      </c>
      <c r="H418" s="179">
        <v>10.7318</v>
      </c>
      <c r="I418" s="179">
        <v>8.8811</v>
      </c>
      <c r="J418" s="179">
        <v>4.6643999999999997</v>
      </c>
      <c r="K418" s="179">
        <v>10.7536</v>
      </c>
      <c r="L418" s="179">
        <v>7.7262000000000004</v>
      </c>
      <c r="M418" s="179">
        <v>5.6155999999999997</v>
      </c>
      <c r="N418" s="179">
        <v>3.9746000000000001</v>
      </c>
      <c r="O418" s="179">
        <v>4.5991</v>
      </c>
      <c r="P418" s="179">
        <v>5.9284999999999997</v>
      </c>
      <c r="Q418" s="179">
        <v>6.3829000000000002</v>
      </c>
      <c r="R418" s="179">
        <v>3.2046999999999999</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57"/>
      <c r="F419" s="104"/>
      <c r="G419" s="104"/>
      <c r="H419" s="104"/>
      <c r="I419" s="104"/>
      <c r="J419" s="104"/>
      <c r="K419" s="104"/>
      <c r="L419" s="104"/>
      <c r="M419" s="104"/>
      <c r="N419" s="104"/>
      <c r="O419" s="104"/>
      <c r="P419" s="104"/>
      <c r="Q419" s="104"/>
      <c r="R419" s="104"/>
      <c r="U419" s="104"/>
      <c r="V419" s="104"/>
      <c r="W419" s="104"/>
      <c r="X419" s="104"/>
      <c r="Y419" s="104"/>
      <c r="Z419" s="104"/>
      <c r="AA419" s="104"/>
      <c r="AB419" s="104"/>
      <c r="AC419" s="104"/>
      <c r="AD419" s="104"/>
      <c r="AE419" s="104"/>
      <c r="AF419" s="104"/>
      <c r="AG419" s="104"/>
      <c r="AH419" s="104"/>
    </row>
    <row r="420" spans="1:34" x14ac:dyDescent="0.3">
      <c r="A420" s="175" t="s">
        <v>684</v>
      </c>
      <c r="B420" s="175"/>
      <c r="C420" s="175"/>
      <c r="D420" s="175"/>
      <c r="E420" s="175"/>
      <c r="F420" s="175"/>
      <c r="G420" s="175"/>
      <c r="H420" s="175"/>
      <c r="I420" s="175"/>
      <c r="J420" s="175"/>
      <c r="K420" s="175"/>
      <c r="L420" s="175"/>
      <c r="M420" s="175"/>
      <c r="N420" s="175"/>
      <c r="O420" s="175"/>
      <c r="P420" s="175"/>
      <c r="Q420" s="175"/>
      <c r="R420" s="175"/>
      <c r="S420" s="105"/>
      <c r="T420" s="105"/>
      <c r="U420" s="105"/>
      <c r="V420" s="105"/>
      <c r="W420" s="105"/>
      <c r="X420" s="105"/>
      <c r="Y420" s="105"/>
      <c r="Z420" s="105"/>
      <c r="AA420" s="105"/>
      <c r="AB420" s="105"/>
      <c r="AC420" s="105"/>
      <c r="AD420" s="105"/>
      <c r="AE420" s="105"/>
      <c r="AF420" s="105"/>
      <c r="AG420" s="105"/>
      <c r="AH420" s="105"/>
    </row>
    <row r="421" spans="1:34" x14ac:dyDescent="0.3">
      <c r="A421" s="173" t="s">
        <v>685</v>
      </c>
      <c r="B421" s="173" t="s">
        <v>686</v>
      </c>
      <c r="C421" s="173">
        <v>131896</v>
      </c>
      <c r="D421" s="176">
        <v>44942</v>
      </c>
      <c r="E421" s="177">
        <v>31.195799999999998</v>
      </c>
      <c r="F421" s="177">
        <v>3.9403999999999999</v>
      </c>
      <c r="G421" s="177">
        <v>3.9403999999999999</v>
      </c>
      <c r="H421" s="177">
        <v>5.7226999999999997</v>
      </c>
      <c r="I421" s="177">
        <v>5.8716999999999997</v>
      </c>
      <c r="J421" s="177">
        <v>5.8754999999999997</v>
      </c>
      <c r="K421" s="177">
        <v>6.5152999999999999</v>
      </c>
      <c r="L421" s="177">
        <v>5.2680999999999996</v>
      </c>
      <c r="M421" s="177">
        <v>4.2591999999999999</v>
      </c>
      <c r="N421" s="177">
        <v>3.137</v>
      </c>
      <c r="O421" s="177">
        <v>5.4585999999999997</v>
      </c>
      <c r="P421" s="177">
        <v>6.2877000000000001</v>
      </c>
      <c r="Q421" s="177">
        <v>7.3395999999999999</v>
      </c>
      <c r="R421" s="177">
        <v>4.0225</v>
      </c>
      <c r="S421" t="s">
        <v>1807</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73" t="s">
        <v>685</v>
      </c>
      <c r="B422" s="173" t="s">
        <v>2006</v>
      </c>
      <c r="C422" s="173">
        <v>131898</v>
      </c>
      <c r="D422" s="176">
        <v>44942</v>
      </c>
      <c r="E422" s="177">
        <v>32.704799999999999</v>
      </c>
      <c r="F422" s="177">
        <v>4.3169000000000004</v>
      </c>
      <c r="G422" s="177">
        <v>4.3169000000000004</v>
      </c>
      <c r="H422" s="177">
        <v>6.1295000000000002</v>
      </c>
      <c r="I422" s="177">
        <v>6.2888999999999999</v>
      </c>
      <c r="J422" s="177">
        <v>6.3014000000000001</v>
      </c>
      <c r="K422" s="177">
        <v>6.9503000000000004</v>
      </c>
      <c r="L422" s="177">
        <v>5.7209000000000003</v>
      </c>
      <c r="M422" s="177">
        <v>4.7320000000000002</v>
      </c>
      <c r="N422" s="177">
        <v>3.6181000000000001</v>
      </c>
      <c r="O422" s="177">
        <v>5.9554999999999998</v>
      </c>
      <c r="P422" s="177">
        <v>6.8162000000000003</v>
      </c>
      <c r="Q422" s="177">
        <v>7.5030999999999999</v>
      </c>
      <c r="R422" s="177">
        <v>4.4687000000000001</v>
      </c>
      <c r="S422" t="s">
        <v>1807</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73" t="s">
        <v>685</v>
      </c>
      <c r="B423" s="173" t="s">
        <v>1611</v>
      </c>
      <c r="C423" s="173">
        <v>131864</v>
      </c>
      <c r="D423" s="176">
        <v>44942</v>
      </c>
      <c r="E423" s="177">
        <v>43.911999999999999</v>
      </c>
      <c r="F423" s="177">
        <v>-15.1092</v>
      </c>
      <c r="G423" s="177">
        <v>-15.1092</v>
      </c>
      <c r="H423" s="177">
        <v>-8.8432999999999993</v>
      </c>
      <c r="I423" s="177">
        <v>-5.5099</v>
      </c>
      <c r="J423" s="177">
        <v>-4.0376000000000003</v>
      </c>
      <c r="K423" s="177">
        <v>11.0336</v>
      </c>
      <c r="L423" s="177">
        <v>12.1073</v>
      </c>
      <c r="M423" s="177">
        <v>1.9726999999999999</v>
      </c>
      <c r="N423" s="177">
        <v>-0.30030000000000001</v>
      </c>
      <c r="O423" s="177">
        <v>12.833299999999999</v>
      </c>
      <c r="P423" s="177">
        <v>9.1443999999999992</v>
      </c>
      <c r="Q423" s="177">
        <v>9.4250000000000007</v>
      </c>
      <c r="R423" s="177">
        <v>8.9315999999999995</v>
      </c>
      <c r="T423" s="106"/>
      <c r="U423" s="107"/>
      <c r="V423" s="107"/>
      <c r="W423" s="107"/>
      <c r="X423" s="107"/>
      <c r="Y423" s="107"/>
      <c r="Z423" s="107"/>
      <c r="AA423" s="107"/>
      <c r="AB423" s="107"/>
      <c r="AC423" s="107"/>
      <c r="AD423" s="107"/>
      <c r="AE423" s="107"/>
      <c r="AF423" s="107"/>
      <c r="AG423" s="107"/>
      <c r="AH423" s="107"/>
    </row>
    <row r="424" spans="1:34" x14ac:dyDescent="0.3">
      <c r="A424" s="173" t="s">
        <v>685</v>
      </c>
      <c r="B424" s="173" t="s">
        <v>1612</v>
      </c>
      <c r="C424" s="173">
        <v>131865</v>
      </c>
      <c r="D424" s="176">
        <v>44942</v>
      </c>
      <c r="E424" s="177">
        <v>22.5853</v>
      </c>
      <c r="F424" s="177">
        <v>-14.043799999999999</v>
      </c>
      <c r="G424" s="177">
        <v>-14.043799999999999</v>
      </c>
      <c r="H424" s="177">
        <v>-7.7457000000000003</v>
      </c>
      <c r="I424" s="177">
        <v>-4.4021999999999997</v>
      </c>
      <c r="J424" s="177">
        <v>-2.0815999999999999</v>
      </c>
      <c r="K424" s="177">
        <v>12.4655</v>
      </c>
      <c r="L424" s="177">
        <v>13.4808</v>
      </c>
      <c r="M424" s="177">
        <v>3.2081</v>
      </c>
      <c r="N424" s="177">
        <v>0.86619999999999997</v>
      </c>
      <c r="O424" s="177">
        <v>13.595700000000001</v>
      </c>
      <c r="P424" s="177">
        <v>9.7606999999999999</v>
      </c>
      <c r="Q424" s="177">
        <v>10.4679</v>
      </c>
      <c r="R424" s="177">
        <v>9.8553999999999995</v>
      </c>
      <c r="T424" s="106"/>
      <c r="U424" s="107"/>
      <c r="V424" s="107"/>
      <c r="W424" s="107"/>
      <c r="X424" s="107"/>
      <c r="Y424" s="107"/>
      <c r="Z424" s="107"/>
      <c r="AA424" s="107"/>
      <c r="AB424" s="107"/>
      <c r="AC424" s="107"/>
      <c r="AD424" s="107"/>
      <c r="AE424" s="107"/>
      <c r="AF424" s="107"/>
      <c r="AG424" s="107"/>
      <c r="AH424" s="107"/>
    </row>
    <row r="425" spans="1:34" x14ac:dyDescent="0.3">
      <c r="A425" s="173" t="s">
        <v>685</v>
      </c>
      <c r="B425" s="173" t="s">
        <v>687</v>
      </c>
      <c r="C425" s="173">
        <v>132178</v>
      </c>
      <c r="D425" s="176">
        <v>44942</v>
      </c>
      <c r="E425" s="177">
        <v>25.098700000000001</v>
      </c>
      <c r="F425" s="177">
        <v>-10.1713</v>
      </c>
      <c r="G425" s="177">
        <v>-10.1713</v>
      </c>
      <c r="H425" s="177">
        <v>-4.6079999999999997</v>
      </c>
      <c r="I425" s="177">
        <v>2.8077000000000001</v>
      </c>
      <c r="J425" s="177">
        <v>3.2976999999999999</v>
      </c>
      <c r="K425" s="177">
        <v>11.2074</v>
      </c>
      <c r="L425" s="177">
        <v>11.4475</v>
      </c>
      <c r="M425" s="177">
        <v>3.9420000000000002</v>
      </c>
      <c r="N425" s="177">
        <v>3.1810999999999998</v>
      </c>
      <c r="O425" s="177">
        <v>9.2225999999999999</v>
      </c>
      <c r="P425" s="177">
        <v>7.4615</v>
      </c>
      <c r="Q425" s="177">
        <v>8.1837999999999997</v>
      </c>
      <c r="R425" s="177">
        <v>6.9367000000000001</v>
      </c>
      <c r="T425" s="106"/>
      <c r="U425" s="107"/>
      <c r="V425" s="107"/>
      <c r="W425" s="107"/>
      <c r="X425" s="107"/>
      <c r="Y425" s="107"/>
      <c r="Z425" s="107"/>
      <c r="AA425" s="107"/>
      <c r="AB425" s="107"/>
      <c r="AC425" s="107"/>
      <c r="AD425" s="107"/>
      <c r="AE425" s="107"/>
      <c r="AF425" s="107"/>
      <c r="AG425" s="107"/>
      <c r="AH425" s="107"/>
    </row>
    <row r="426" spans="1:34" x14ac:dyDescent="0.3">
      <c r="A426" s="173" t="s">
        <v>685</v>
      </c>
      <c r="B426" s="173" t="s">
        <v>688</v>
      </c>
      <c r="C426" s="173">
        <v>132183</v>
      </c>
      <c r="D426" s="176">
        <v>44942</v>
      </c>
      <c r="E426" s="177">
        <v>26.4147</v>
      </c>
      <c r="F426" s="177">
        <v>-9.8489000000000004</v>
      </c>
      <c r="G426" s="177">
        <v>-9.8489000000000004</v>
      </c>
      <c r="H426" s="177">
        <v>-4.2998000000000003</v>
      </c>
      <c r="I426" s="177">
        <v>3.1227</v>
      </c>
      <c r="J426" s="177">
        <v>3.5722999999999998</v>
      </c>
      <c r="K426" s="177">
        <v>11.523300000000001</v>
      </c>
      <c r="L426" s="177">
        <v>11.819599999999999</v>
      </c>
      <c r="M426" s="177">
        <v>4.4142999999999999</v>
      </c>
      <c r="N426" s="177">
        <v>3.6107999999999998</v>
      </c>
      <c r="O426" s="177">
        <v>9.7665000000000006</v>
      </c>
      <c r="P426" s="177">
        <v>8.0065000000000008</v>
      </c>
      <c r="Q426" s="177">
        <v>8.4718999999999998</v>
      </c>
      <c r="R426" s="177">
        <v>7.4642999999999997</v>
      </c>
      <c r="T426" s="106"/>
      <c r="U426" s="107"/>
      <c r="V426" s="107"/>
      <c r="W426" s="107"/>
      <c r="X426" s="107"/>
      <c r="Y426" s="107"/>
      <c r="Z426" s="107"/>
      <c r="AA426" s="107"/>
      <c r="AB426" s="107"/>
      <c r="AC426" s="107"/>
      <c r="AD426" s="107"/>
      <c r="AE426" s="107"/>
      <c r="AF426" s="107"/>
      <c r="AG426" s="107"/>
      <c r="AH426" s="107"/>
    </row>
    <row r="427" spans="1:34" x14ac:dyDescent="0.3">
      <c r="A427" s="173" t="s">
        <v>685</v>
      </c>
      <c r="B427" s="173" t="s">
        <v>689</v>
      </c>
      <c r="C427" s="173">
        <v>132174</v>
      </c>
      <c r="D427" s="176">
        <v>44942</v>
      </c>
      <c r="E427" s="177">
        <v>29.113199999999999</v>
      </c>
      <c r="F427" s="177">
        <v>-22.9</v>
      </c>
      <c r="G427" s="177">
        <v>-22.9</v>
      </c>
      <c r="H427" s="177">
        <v>-16.407800000000002</v>
      </c>
      <c r="I427" s="177">
        <v>-10.1424</v>
      </c>
      <c r="J427" s="177">
        <v>-4.4641000000000002</v>
      </c>
      <c r="K427" s="177">
        <v>10.9236</v>
      </c>
      <c r="L427" s="177">
        <v>14.0749</v>
      </c>
      <c r="M427" s="177">
        <v>3.0068000000000001</v>
      </c>
      <c r="N427" s="177">
        <v>1.4160999999999999</v>
      </c>
      <c r="O427" s="177">
        <v>11.2378</v>
      </c>
      <c r="P427" s="177">
        <v>8.4328000000000003</v>
      </c>
      <c r="Q427" s="177">
        <v>9.5646000000000004</v>
      </c>
      <c r="R427" s="177">
        <v>8.6235999999999997</v>
      </c>
      <c r="T427" s="106"/>
      <c r="U427" s="107"/>
      <c r="V427" s="107"/>
      <c r="W427" s="107"/>
      <c r="X427" s="107"/>
      <c r="Y427" s="107"/>
      <c r="Z427" s="107"/>
      <c r="AA427" s="107"/>
      <c r="AB427" s="107"/>
      <c r="AC427" s="107"/>
      <c r="AD427" s="107"/>
      <c r="AE427" s="107"/>
      <c r="AF427" s="107"/>
      <c r="AG427" s="107"/>
      <c r="AH427" s="107"/>
    </row>
    <row r="428" spans="1:34" x14ac:dyDescent="0.3">
      <c r="A428" s="173" t="s">
        <v>685</v>
      </c>
      <c r="B428" s="173" t="s">
        <v>690</v>
      </c>
      <c r="C428" s="173">
        <v>132185</v>
      </c>
      <c r="D428" s="176">
        <v>44942</v>
      </c>
      <c r="E428" s="177">
        <v>30.7163</v>
      </c>
      <c r="F428" s="177">
        <v>-22.456800000000001</v>
      </c>
      <c r="G428" s="177">
        <v>-22.456800000000001</v>
      </c>
      <c r="H428" s="177">
        <v>-15.959</v>
      </c>
      <c r="I428" s="177">
        <v>-9.6824999999999992</v>
      </c>
      <c r="J428" s="177">
        <v>-3.9996999999999998</v>
      </c>
      <c r="K428" s="177">
        <v>11.4579</v>
      </c>
      <c r="L428" s="177">
        <v>14.619300000000001</v>
      </c>
      <c r="M428" s="177">
        <v>3.6263999999999998</v>
      </c>
      <c r="N428" s="177">
        <v>1.9952000000000001</v>
      </c>
      <c r="O428" s="177">
        <v>11.9282</v>
      </c>
      <c r="P428" s="177">
        <v>9.0685000000000002</v>
      </c>
      <c r="Q428" s="177">
        <v>10.1198</v>
      </c>
      <c r="R428" s="177">
        <v>9.3351000000000006</v>
      </c>
      <c r="T428" s="106"/>
      <c r="U428" s="107"/>
      <c r="V428" s="107"/>
      <c r="W428" s="107"/>
      <c r="X428" s="107"/>
      <c r="Y428" s="107"/>
      <c r="Z428" s="107"/>
      <c r="AA428" s="107"/>
      <c r="AB428" s="107"/>
      <c r="AC428" s="107"/>
      <c r="AD428" s="107"/>
      <c r="AE428" s="107"/>
      <c r="AF428" s="107"/>
      <c r="AG428" s="107"/>
      <c r="AH428" s="107"/>
    </row>
    <row r="429" spans="1:34" x14ac:dyDescent="0.3">
      <c r="A429" s="173" t="s">
        <v>685</v>
      </c>
      <c r="B429" s="173" t="s">
        <v>691</v>
      </c>
      <c r="C429" s="173">
        <v>147889</v>
      </c>
      <c r="D429" s="176">
        <v>44942</v>
      </c>
      <c r="E429" s="177">
        <v>12.017899999999999</v>
      </c>
      <c r="F429" s="177">
        <v>-1.4172</v>
      </c>
      <c r="G429" s="177">
        <v>-1.4172</v>
      </c>
      <c r="H429" s="177">
        <v>10.6081</v>
      </c>
      <c r="I429" s="177">
        <v>9.4710999999999999</v>
      </c>
      <c r="J429" s="177">
        <v>5.6010999999999997</v>
      </c>
      <c r="K429" s="177">
        <v>8.9174000000000007</v>
      </c>
      <c r="L429" s="177">
        <v>6.7454999999999998</v>
      </c>
      <c r="M429" s="177">
        <v>5.3082000000000003</v>
      </c>
      <c r="N429" s="177">
        <v>4.3192000000000004</v>
      </c>
      <c r="O429" s="177"/>
      <c r="P429" s="177"/>
      <c r="Q429" s="177">
        <v>6.3848000000000003</v>
      </c>
      <c r="R429" s="177">
        <v>4.7226999999999997</v>
      </c>
      <c r="S429" t="s">
        <v>1807</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73" t="s">
        <v>685</v>
      </c>
      <c r="B430" s="173" t="s">
        <v>692</v>
      </c>
      <c r="C430" s="173">
        <v>147890</v>
      </c>
      <c r="D430" s="176">
        <v>44942</v>
      </c>
      <c r="E430" s="177">
        <v>11.898199999999999</v>
      </c>
      <c r="F430" s="177">
        <v>-1.8403</v>
      </c>
      <c r="G430" s="177">
        <v>-1.8403</v>
      </c>
      <c r="H430" s="177">
        <v>10.2311</v>
      </c>
      <c r="I430" s="177">
        <v>9.1033000000000008</v>
      </c>
      <c r="J430" s="177">
        <v>5.2483000000000004</v>
      </c>
      <c r="K430" s="177">
        <v>8.5485000000000007</v>
      </c>
      <c r="L430" s="177">
        <v>6.3517000000000001</v>
      </c>
      <c r="M430" s="177">
        <v>4.9062999999999999</v>
      </c>
      <c r="N430" s="177">
        <v>3.9129</v>
      </c>
      <c r="O430" s="177"/>
      <c r="P430" s="177"/>
      <c r="Q430" s="177">
        <v>6.0267999999999997</v>
      </c>
      <c r="R430" s="177">
        <v>4.3372000000000002</v>
      </c>
      <c r="S430" t="s">
        <v>1807</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73" t="s">
        <v>685</v>
      </c>
      <c r="B431" s="173" t="s">
        <v>693</v>
      </c>
      <c r="C431" s="173">
        <v>147851</v>
      </c>
      <c r="D431" s="176">
        <v>44942</v>
      </c>
      <c r="E431" s="177">
        <v>12.0799</v>
      </c>
      <c r="F431" s="177">
        <v>-23.9238</v>
      </c>
      <c r="G431" s="177">
        <v>-23.9238</v>
      </c>
      <c r="H431" s="177">
        <v>3.6716000000000002</v>
      </c>
      <c r="I431" s="177">
        <v>1.1012</v>
      </c>
      <c r="J431" s="177">
        <v>5.4443999999999999</v>
      </c>
      <c r="K431" s="177">
        <v>6.5869</v>
      </c>
      <c r="L431" s="177">
        <v>5.1329000000000002</v>
      </c>
      <c r="M431" s="177">
        <v>4.7282000000000002</v>
      </c>
      <c r="N431" s="177">
        <v>4.2996999999999996</v>
      </c>
      <c r="O431" s="177">
        <v>6.4465000000000003</v>
      </c>
      <c r="P431" s="177"/>
      <c r="Q431" s="177">
        <v>6.3928000000000003</v>
      </c>
      <c r="R431" s="177">
        <v>4.4245999999999999</v>
      </c>
      <c r="S431" t="s">
        <v>1808</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73" t="s">
        <v>685</v>
      </c>
      <c r="B432" s="173" t="s">
        <v>694</v>
      </c>
      <c r="C432" s="173">
        <v>147850</v>
      </c>
      <c r="D432" s="176">
        <v>44942</v>
      </c>
      <c r="E432" s="177">
        <v>12.0799</v>
      </c>
      <c r="F432" s="177">
        <v>-23.9238</v>
      </c>
      <c r="G432" s="177">
        <v>-23.9238</v>
      </c>
      <c r="H432" s="177">
        <v>3.6716000000000002</v>
      </c>
      <c r="I432" s="177">
        <v>1.1012</v>
      </c>
      <c r="J432" s="177">
        <v>5.4443999999999999</v>
      </c>
      <c r="K432" s="177">
        <v>6.5869</v>
      </c>
      <c r="L432" s="177">
        <v>5.1329000000000002</v>
      </c>
      <c r="M432" s="177">
        <v>4.7282000000000002</v>
      </c>
      <c r="N432" s="177">
        <v>4.2996999999999996</v>
      </c>
      <c r="O432" s="177">
        <v>6.4465000000000003</v>
      </c>
      <c r="P432" s="177"/>
      <c r="Q432" s="177">
        <v>6.3928000000000003</v>
      </c>
      <c r="R432" s="177">
        <v>4.4245999999999999</v>
      </c>
      <c r="S432" t="s">
        <v>1808</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73" t="s">
        <v>685</v>
      </c>
      <c r="B433" s="173" t="s">
        <v>695</v>
      </c>
      <c r="C433" s="173">
        <v>147857</v>
      </c>
      <c r="D433" s="176">
        <v>44942</v>
      </c>
      <c r="E433" s="177">
        <v>12.331200000000001</v>
      </c>
      <c r="F433" s="177">
        <v>-34.238999999999997</v>
      </c>
      <c r="G433" s="177">
        <v>-34.238999999999997</v>
      </c>
      <c r="H433" s="177">
        <v>2.3691</v>
      </c>
      <c r="I433" s="177">
        <v>6.1458000000000004</v>
      </c>
      <c r="J433" s="177">
        <v>-1.6305000000000001</v>
      </c>
      <c r="K433" s="177">
        <v>10.4877</v>
      </c>
      <c r="L433" s="177">
        <v>7.6623999999999999</v>
      </c>
      <c r="M433" s="177">
        <v>5.6714000000000002</v>
      </c>
      <c r="N433" s="177">
        <v>4.0282</v>
      </c>
      <c r="O433" s="177">
        <v>7.1936</v>
      </c>
      <c r="P433" s="177"/>
      <c r="Q433" s="177">
        <v>7.1135999999999999</v>
      </c>
      <c r="R433" s="177">
        <v>4.4264999999999999</v>
      </c>
      <c r="T433" s="106"/>
      <c r="U433" s="107"/>
      <c r="V433" s="107"/>
      <c r="W433" s="107"/>
      <c r="X433" s="107"/>
      <c r="Y433" s="107"/>
      <c r="Z433" s="107"/>
      <c r="AA433" s="107"/>
      <c r="AB433" s="107"/>
      <c r="AC433" s="107"/>
      <c r="AD433" s="107"/>
      <c r="AE433" s="107"/>
      <c r="AF433" s="107"/>
      <c r="AG433" s="107"/>
      <c r="AH433" s="107"/>
    </row>
    <row r="434" spans="1:34" x14ac:dyDescent="0.3">
      <c r="A434" s="173" t="s">
        <v>685</v>
      </c>
      <c r="B434" s="173" t="s">
        <v>696</v>
      </c>
      <c r="C434" s="173">
        <v>147854</v>
      </c>
      <c r="D434" s="176">
        <v>44942</v>
      </c>
      <c r="E434" s="177">
        <v>12.331200000000001</v>
      </c>
      <c r="F434" s="177">
        <v>-34.238999999999997</v>
      </c>
      <c r="G434" s="177">
        <v>-34.238999999999997</v>
      </c>
      <c r="H434" s="177">
        <v>2.3691</v>
      </c>
      <c r="I434" s="177">
        <v>6.1458000000000004</v>
      </c>
      <c r="J434" s="177">
        <v>-1.6305000000000001</v>
      </c>
      <c r="K434" s="177">
        <v>10.4877</v>
      </c>
      <c r="L434" s="177">
        <v>7.6623999999999999</v>
      </c>
      <c r="M434" s="177">
        <v>5.6714000000000002</v>
      </c>
      <c r="N434" s="177">
        <v>4.0282</v>
      </c>
      <c r="O434" s="177">
        <v>7.1936</v>
      </c>
      <c r="P434" s="177"/>
      <c r="Q434" s="177">
        <v>7.1135999999999999</v>
      </c>
      <c r="R434" s="177">
        <v>4.4264999999999999</v>
      </c>
      <c r="T434" s="106"/>
      <c r="U434" s="107"/>
      <c r="V434" s="107"/>
      <c r="W434" s="107"/>
      <c r="X434" s="107"/>
      <c r="Y434" s="107"/>
      <c r="Z434" s="107"/>
      <c r="AA434" s="107"/>
      <c r="AB434" s="107"/>
      <c r="AC434" s="107"/>
      <c r="AD434" s="107"/>
      <c r="AE434" s="107"/>
      <c r="AF434" s="107"/>
      <c r="AG434" s="107"/>
      <c r="AH434" s="107"/>
    </row>
    <row r="435" spans="1:34" x14ac:dyDescent="0.3">
      <c r="A435" s="173" t="s">
        <v>685</v>
      </c>
      <c r="B435" s="173" t="s">
        <v>697</v>
      </c>
      <c r="C435" s="173">
        <v>101656</v>
      </c>
      <c r="D435" s="176">
        <v>44942</v>
      </c>
      <c r="E435" s="177">
        <v>115.4508</v>
      </c>
      <c r="F435" s="177">
        <v>-18.4983</v>
      </c>
      <c r="G435" s="177">
        <v>-18.4983</v>
      </c>
      <c r="H435" s="177">
        <v>-26.770900000000001</v>
      </c>
      <c r="I435" s="177">
        <v>-18.466999999999999</v>
      </c>
      <c r="J435" s="177">
        <v>-13.56</v>
      </c>
      <c r="K435" s="177">
        <v>9.7859999999999996</v>
      </c>
      <c r="L435" s="177">
        <v>16.5716</v>
      </c>
      <c r="M435" s="177">
        <v>5.7512999999999996</v>
      </c>
      <c r="N435" s="177">
        <v>3.8315000000000001</v>
      </c>
      <c r="O435" s="177">
        <v>10.6028</v>
      </c>
      <c r="P435" s="177">
        <v>8.1204000000000001</v>
      </c>
      <c r="Q435" s="177">
        <v>13.569599999999999</v>
      </c>
      <c r="R435" s="177">
        <v>18.2241</v>
      </c>
      <c r="T435" s="106"/>
      <c r="U435" s="107"/>
      <c r="V435" s="107"/>
      <c r="W435" s="107"/>
      <c r="X435" s="107"/>
      <c r="Y435" s="107"/>
      <c r="Z435" s="107"/>
      <c r="AA435" s="107"/>
      <c r="AB435" s="107"/>
      <c r="AC435" s="107"/>
      <c r="AD435" s="107"/>
      <c r="AE435" s="107"/>
      <c r="AF435" s="107"/>
      <c r="AG435" s="107"/>
      <c r="AH435" s="107"/>
    </row>
    <row r="436" spans="1:34" x14ac:dyDescent="0.3">
      <c r="A436" s="173" t="s">
        <v>685</v>
      </c>
      <c r="B436" s="173" t="s">
        <v>698</v>
      </c>
      <c r="C436" s="173">
        <v>118543</v>
      </c>
      <c r="D436" s="176">
        <v>44942</v>
      </c>
      <c r="E436" s="177">
        <v>127.5551</v>
      </c>
      <c r="F436" s="177">
        <v>-17.477799999999998</v>
      </c>
      <c r="G436" s="177">
        <v>-17.477799999999998</v>
      </c>
      <c r="H436" s="177">
        <v>-25.756499999999999</v>
      </c>
      <c r="I436" s="177">
        <v>-17.4541</v>
      </c>
      <c r="J436" s="177">
        <v>-12.5695</v>
      </c>
      <c r="K436" s="177">
        <v>10.7911</v>
      </c>
      <c r="L436" s="177">
        <v>17.629300000000001</v>
      </c>
      <c r="M436" s="177">
        <v>6.7672999999999996</v>
      </c>
      <c r="N436" s="177">
        <v>4.8414000000000001</v>
      </c>
      <c r="O436" s="177">
        <v>11.7049</v>
      </c>
      <c r="P436" s="177">
        <v>9.24</v>
      </c>
      <c r="Q436" s="177">
        <v>10.6762</v>
      </c>
      <c r="R436" s="177">
        <v>19.408000000000001</v>
      </c>
      <c r="T436" s="106"/>
      <c r="U436" s="107"/>
      <c r="V436" s="107"/>
      <c r="W436" s="107"/>
      <c r="X436" s="107"/>
      <c r="Y436" s="107"/>
      <c r="Z436" s="107"/>
      <c r="AA436" s="107"/>
      <c r="AB436" s="107"/>
      <c r="AC436" s="107"/>
      <c r="AD436" s="107"/>
      <c r="AE436" s="107"/>
      <c r="AF436" s="107"/>
      <c r="AG436" s="107"/>
      <c r="AH436" s="107"/>
    </row>
    <row r="437" spans="1:34" x14ac:dyDescent="0.3">
      <c r="A437" s="173" t="s">
        <v>685</v>
      </c>
      <c r="B437" s="173" t="s">
        <v>699</v>
      </c>
      <c r="C437" s="173">
        <v>102112</v>
      </c>
      <c r="D437" s="176"/>
      <c r="E437" s="177"/>
      <c r="F437" s="177"/>
      <c r="G437" s="177"/>
      <c r="H437" s="177"/>
      <c r="I437" s="177"/>
      <c r="J437" s="177"/>
      <c r="K437" s="177"/>
      <c r="L437" s="177"/>
      <c r="M437" s="177"/>
      <c r="N437" s="177"/>
      <c r="O437" s="177"/>
      <c r="P437" s="177"/>
      <c r="Q437" s="177"/>
      <c r="R437" s="177"/>
      <c r="T437" s="106"/>
      <c r="U437" s="107"/>
      <c r="V437" s="107"/>
      <c r="W437" s="107"/>
      <c r="X437" s="107"/>
      <c r="Y437" s="107"/>
      <c r="Z437" s="107"/>
      <c r="AA437" s="107"/>
      <c r="AB437" s="107"/>
      <c r="AC437" s="107"/>
      <c r="AD437" s="107"/>
      <c r="AE437" s="107"/>
      <c r="AF437" s="107"/>
      <c r="AG437" s="107"/>
      <c r="AH437" s="107"/>
    </row>
    <row r="438" spans="1:34" x14ac:dyDescent="0.3">
      <c r="A438" s="173" t="s">
        <v>685</v>
      </c>
      <c r="B438" s="173" t="s">
        <v>700</v>
      </c>
      <c r="C438" s="173">
        <v>118516</v>
      </c>
      <c r="D438" s="176"/>
      <c r="E438" s="177"/>
      <c r="F438" s="177"/>
      <c r="G438" s="177"/>
      <c r="H438" s="177"/>
      <c r="I438" s="177"/>
      <c r="J438" s="177"/>
      <c r="K438" s="177"/>
      <c r="L438" s="177"/>
      <c r="M438" s="177"/>
      <c r="N438" s="177"/>
      <c r="O438" s="177"/>
      <c r="P438" s="177"/>
      <c r="Q438" s="177"/>
      <c r="R438" s="177"/>
      <c r="T438" s="106"/>
      <c r="U438" s="107"/>
      <c r="V438" s="107"/>
      <c r="W438" s="107"/>
      <c r="X438" s="107"/>
      <c r="Y438" s="107"/>
      <c r="Z438" s="107"/>
      <c r="AA438" s="107"/>
      <c r="AB438" s="107"/>
      <c r="AC438" s="107"/>
      <c r="AD438" s="107"/>
      <c r="AE438" s="107"/>
      <c r="AF438" s="107"/>
      <c r="AG438" s="107"/>
      <c r="AH438" s="107"/>
    </row>
    <row r="439" spans="1:34" x14ac:dyDescent="0.3">
      <c r="A439" s="173" t="s">
        <v>685</v>
      </c>
      <c r="B439" s="173" t="s">
        <v>701</v>
      </c>
      <c r="C439" s="173">
        <v>102114</v>
      </c>
      <c r="D439" s="176"/>
      <c r="E439" s="177"/>
      <c r="F439" s="177"/>
      <c r="G439" s="177"/>
      <c r="H439" s="177"/>
      <c r="I439" s="177"/>
      <c r="J439" s="177"/>
      <c r="K439" s="177"/>
      <c r="L439" s="177"/>
      <c r="M439" s="177"/>
      <c r="N439" s="177"/>
      <c r="O439" s="177"/>
      <c r="P439" s="177"/>
      <c r="Q439" s="177"/>
      <c r="R439" s="177"/>
      <c r="S439" t="s">
        <v>1807</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73" t="s">
        <v>685</v>
      </c>
      <c r="B440" s="173" t="s">
        <v>702</v>
      </c>
      <c r="C440" s="173">
        <v>118518</v>
      </c>
      <c r="D440" s="176"/>
      <c r="E440" s="177"/>
      <c r="F440" s="177"/>
      <c r="G440" s="177"/>
      <c r="H440" s="177"/>
      <c r="I440" s="177"/>
      <c r="J440" s="177"/>
      <c r="K440" s="177"/>
      <c r="L440" s="177"/>
      <c r="M440" s="177"/>
      <c r="N440" s="177"/>
      <c r="O440" s="177"/>
      <c r="P440" s="177"/>
      <c r="Q440" s="177"/>
      <c r="R440" s="177"/>
      <c r="S440" t="s">
        <v>1807</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73" t="s">
        <v>685</v>
      </c>
      <c r="B441" s="173" t="s">
        <v>703</v>
      </c>
      <c r="C441" s="173">
        <v>102547</v>
      </c>
      <c r="D441" s="176"/>
      <c r="E441" s="177"/>
      <c r="F441" s="177"/>
      <c r="G441" s="177"/>
      <c r="H441" s="177"/>
      <c r="I441" s="177"/>
      <c r="J441" s="177"/>
      <c r="K441" s="177"/>
      <c r="L441" s="177"/>
      <c r="M441" s="177"/>
      <c r="N441" s="177"/>
      <c r="O441" s="177"/>
      <c r="P441" s="177"/>
      <c r="Q441" s="177"/>
      <c r="R441" s="177"/>
      <c r="T441" s="106"/>
      <c r="U441" s="107"/>
      <c r="V441" s="107"/>
      <c r="W441" s="107"/>
      <c r="X441" s="107"/>
      <c r="Y441" s="107"/>
      <c r="Z441" s="107"/>
      <c r="AA441" s="107"/>
      <c r="AB441" s="107"/>
      <c r="AC441" s="107"/>
      <c r="AD441" s="107"/>
      <c r="AE441" s="107"/>
      <c r="AF441" s="107"/>
      <c r="AG441" s="107"/>
      <c r="AH441" s="107"/>
    </row>
    <row r="442" spans="1:34" x14ac:dyDescent="0.3">
      <c r="A442" s="173" t="s">
        <v>685</v>
      </c>
      <c r="B442" s="173" t="s">
        <v>704</v>
      </c>
      <c r="C442" s="173">
        <v>118519</v>
      </c>
      <c r="D442" s="176"/>
      <c r="E442" s="177"/>
      <c r="F442" s="177"/>
      <c r="G442" s="177"/>
      <c r="H442" s="177"/>
      <c r="I442" s="177"/>
      <c r="J442" s="177"/>
      <c r="K442" s="177"/>
      <c r="L442" s="177"/>
      <c r="M442" s="177"/>
      <c r="N442" s="177"/>
      <c r="O442" s="177"/>
      <c r="P442" s="177"/>
      <c r="Q442" s="177"/>
      <c r="R442" s="177"/>
      <c r="T442" s="106"/>
      <c r="U442" s="107"/>
      <c r="V442" s="107"/>
      <c r="W442" s="107"/>
      <c r="X442" s="107"/>
      <c r="Y442" s="107"/>
      <c r="Z442" s="107"/>
      <c r="AA442" s="107"/>
      <c r="AB442" s="107"/>
      <c r="AC442" s="107"/>
      <c r="AD442" s="107"/>
      <c r="AE442" s="107"/>
      <c r="AF442" s="107"/>
      <c r="AG442" s="107"/>
      <c r="AH442" s="107"/>
    </row>
    <row r="443" spans="1:34" x14ac:dyDescent="0.3">
      <c r="A443" s="173" t="s">
        <v>685</v>
      </c>
      <c r="B443" s="173" t="s">
        <v>2061</v>
      </c>
      <c r="C443" s="173">
        <v>132987</v>
      </c>
      <c r="D443" s="176">
        <v>44942</v>
      </c>
      <c r="E443" s="177">
        <v>14.871</v>
      </c>
      <c r="F443" s="177">
        <v>20.159800000000001</v>
      </c>
      <c r="G443" s="177">
        <v>20.159800000000001</v>
      </c>
      <c r="H443" s="177">
        <v>8.1473999999999993</v>
      </c>
      <c r="I443" s="177">
        <v>13.8886</v>
      </c>
      <c r="J443" s="177">
        <v>11.5451</v>
      </c>
      <c r="K443" s="177">
        <v>17.200500000000002</v>
      </c>
      <c r="L443" s="177">
        <v>11.2499</v>
      </c>
      <c r="M443" s="177">
        <v>2.3163</v>
      </c>
      <c r="N443" s="177">
        <v>3.3879999999999999</v>
      </c>
      <c r="O443" s="177">
        <v>4.4109999999999996</v>
      </c>
      <c r="P443" s="177">
        <v>3.9788999999999999</v>
      </c>
      <c r="Q443" s="177">
        <v>4.9960000000000004</v>
      </c>
      <c r="R443" s="177">
        <v>13.340199999999999</v>
      </c>
      <c r="T443" s="106"/>
      <c r="U443" s="107"/>
      <c r="V443" s="107"/>
      <c r="W443" s="107"/>
      <c r="X443" s="107"/>
      <c r="Y443" s="107"/>
      <c r="Z443" s="107"/>
      <c r="AA443" s="107"/>
      <c r="AB443" s="107"/>
      <c r="AC443" s="107"/>
      <c r="AD443" s="107"/>
      <c r="AE443" s="107"/>
      <c r="AF443" s="107"/>
      <c r="AG443" s="107"/>
      <c r="AH443" s="107"/>
    </row>
    <row r="444" spans="1:34" x14ac:dyDescent="0.3">
      <c r="A444" s="173" t="s">
        <v>685</v>
      </c>
      <c r="B444" s="173" t="s">
        <v>2062</v>
      </c>
      <c r="C444" s="173">
        <v>132989</v>
      </c>
      <c r="D444" s="176">
        <v>44942</v>
      </c>
      <c r="E444" s="177">
        <v>16.380199999999999</v>
      </c>
      <c r="F444" s="177">
        <v>21.1312</v>
      </c>
      <c r="G444" s="177">
        <v>21.1312</v>
      </c>
      <c r="H444" s="177">
        <v>9.1201000000000008</v>
      </c>
      <c r="I444" s="177">
        <v>14.8546</v>
      </c>
      <c r="J444" s="177">
        <v>12.5167</v>
      </c>
      <c r="K444" s="177">
        <v>18.179600000000001</v>
      </c>
      <c r="L444" s="177">
        <v>12.2395</v>
      </c>
      <c r="M444" s="177">
        <v>3.2772000000000001</v>
      </c>
      <c r="N444" s="177">
        <v>4.3888999999999996</v>
      </c>
      <c r="O444" s="177">
        <v>5.3140999999999998</v>
      </c>
      <c r="P444" s="177">
        <v>4.8682999999999996</v>
      </c>
      <c r="Q444" s="177">
        <v>6.2503000000000002</v>
      </c>
      <c r="R444" s="177">
        <v>14.4376</v>
      </c>
      <c r="T444" s="106"/>
      <c r="U444" s="107"/>
      <c r="V444" s="107"/>
      <c r="W444" s="107"/>
      <c r="X444" s="107"/>
      <c r="Y444" s="107"/>
      <c r="Z444" s="107"/>
      <c r="AA444" s="107"/>
      <c r="AB444" s="107"/>
      <c r="AC444" s="107"/>
      <c r="AD444" s="107"/>
      <c r="AE444" s="107"/>
      <c r="AF444" s="107"/>
      <c r="AG444" s="107"/>
      <c r="AH444" s="107"/>
    </row>
    <row r="445" spans="1:34" x14ac:dyDescent="0.3">
      <c r="A445" s="173" t="s">
        <v>685</v>
      </c>
      <c r="B445" s="173" t="s">
        <v>705</v>
      </c>
      <c r="C445" s="173">
        <v>130543</v>
      </c>
      <c r="D445" s="176">
        <v>44942</v>
      </c>
      <c r="E445" s="177">
        <v>30.831199999999999</v>
      </c>
      <c r="F445" s="177">
        <v>-11.787800000000001</v>
      </c>
      <c r="G445" s="177">
        <v>-11.787800000000001</v>
      </c>
      <c r="H445" s="177">
        <v>-11.306699999999999</v>
      </c>
      <c r="I445" s="177">
        <v>-6.3856999999999999</v>
      </c>
      <c r="J445" s="177">
        <v>-1.2132000000000001</v>
      </c>
      <c r="K445" s="177">
        <v>16.509399999999999</v>
      </c>
      <c r="L445" s="177">
        <v>20.758700000000001</v>
      </c>
      <c r="M445" s="177">
        <v>8.6181999999999999</v>
      </c>
      <c r="N445" s="177">
        <v>6.3760000000000003</v>
      </c>
      <c r="O445" s="177">
        <v>14.642099999999999</v>
      </c>
      <c r="P445" s="177">
        <v>9.8689999999999998</v>
      </c>
      <c r="Q445" s="177">
        <v>10.923500000000001</v>
      </c>
      <c r="R445" s="177">
        <v>14.1142</v>
      </c>
      <c r="T445" s="106"/>
      <c r="U445" s="107"/>
      <c r="V445" s="107"/>
      <c r="W445" s="107"/>
      <c r="X445" s="107"/>
      <c r="Y445" s="107"/>
      <c r="Z445" s="107"/>
      <c r="AA445" s="107"/>
      <c r="AB445" s="107"/>
      <c r="AC445" s="107"/>
      <c r="AD445" s="107"/>
      <c r="AE445" s="107"/>
      <c r="AF445" s="107"/>
      <c r="AG445" s="107"/>
      <c r="AH445" s="107"/>
    </row>
    <row r="446" spans="1:34" x14ac:dyDescent="0.3">
      <c r="A446" s="173" t="s">
        <v>685</v>
      </c>
      <c r="B446" s="173" t="s">
        <v>706</v>
      </c>
      <c r="C446" s="173">
        <v>130533</v>
      </c>
      <c r="D446" s="176">
        <v>44942</v>
      </c>
      <c r="E446" s="177">
        <v>28.4649</v>
      </c>
      <c r="F446" s="177">
        <v>-12.596</v>
      </c>
      <c r="G446" s="177">
        <v>-12.596</v>
      </c>
      <c r="H446" s="177">
        <v>-12.080299999999999</v>
      </c>
      <c r="I446" s="177">
        <v>-7.1611000000000002</v>
      </c>
      <c r="J446" s="177">
        <v>-1.9944999999999999</v>
      </c>
      <c r="K446" s="177">
        <v>15.6972</v>
      </c>
      <c r="L446" s="177">
        <v>19.898299999999999</v>
      </c>
      <c r="M446" s="177">
        <v>7.7838000000000003</v>
      </c>
      <c r="N446" s="177">
        <v>5.5274000000000001</v>
      </c>
      <c r="O446" s="177">
        <v>13.7781</v>
      </c>
      <c r="P446" s="177">
        <v>9.0073000000000008</v>
      </c>
      <c r="Q446" s="177">
        <v>10.023899999999999</v>
      </c>
      <c r="R446" s="177">
        <v>13.2643</v>
      </c>
      <c r="T446" s="106"/>
      <c r="U446" s="107"/>
      <c r="V446" s="107"/>
      <c r="W446" s="107"/>
      <c r="X446" s="107"/>
      <c r="Y446" s="107"/>
      <c r="Z446" s="107"/>
      <c r="AA446" s="107"/>
      <c r="AB446" s="107"/>
      <c r="AC446" s="107"/>
      <c r="AD446" s="107"/>
      <c r="AE446" s="107"/>
      <c r="AF446" s="107"/>
      <c r="AG446" s="107"/>
      <c r="AH446" s="107"/>
    </row>
    <row r="447" spans="1:34" x14ac:dyDescent="0.3">
      <c r="A447" s="173" t="s">
        <v>685</v>
      </c>
      <c r="B447" s="173" t="s">
        <v>707</v>
      </c>
      <c r="C447" s="173">
        <v>129195</v>
      </c>
      <c r="D447" s="176">
        <v>44942</v>
      </c>
      <c r="E447" s="177">
        <v>17.790800000000001</v>
      </c>
      <c r="F447" s="177">
        <v>-6.4932999999999996</v>
      </c>
      <c r="G447" s="177">
        <v>-6.4932999999999996</v>
      </c>
      <c r="H447" s="177">
        <v>3.8422999999999998</v>
      </c>
      <c r="I447" s="177">
        <v>3.2280000000000002</v>
      </c>
      <c r="J447" s="177">
        <v>1.617</v>
      </c>
      <c r="K447" s="177">
        <v>7.7015000000000002</v>
      </c>
      <c r="L447" s="177">
        <v>6.3802000000000003</v>
      </c>
      <c r="M447" s="177">
        <v>3.2667000000000002</v>
      </c>
      <c r="N447" s="177">
        <v>1.5712999999999999</v>
      </c>
      <c r="O447" s="177">
        <v>5.0034000000000001</v>
      </c>
      <c r="P447" s="177">
        <v>5.1966000000000001</v>
      </c>
      <c r="Q447" s="177">
        <v>6.8292999999999999</v>
      </c>
      <c r="R447" s="177">
        <v>3.0687000000000002</v>
      </c>
      <c r="S447" t="s">
        <v>1807</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73" t="s">
        <v>685</v>
      </c>
      <c r="B448" s="173" t="s">
        <v>708</v>
      </c>
      <c r="C448" s="173">
        <v>129197</v>
      </c>
      <c r="D448" s="176">
        <v>44942</v>
      </c>
      <c r="E448" s="177">
        <v>18.525500000000001</v>
      </c>
      <c r="F448" s="177">
        <v>-5.7766999999999999</v>
      </c>
      <c r="G448" s="177">
        <v>-5.7766999999999999</v>
      </c>
      <c r="H448" s="177">
        <v>4.5918999999999999</v>
      </c>
      <c r="I448" s="177">
        <v>3.9887999999999999</v>
      </c>
      <c r="J448" s="177">
        <v>2.3691</v>
      </c>
      <c r="K448" s="177">
        <v>8.4749999999999996</v>
      </c>
      <c r="L448" s="177">
        <v>7.1684999999999999</v>
      </c>
      <c r="M448" s="177">
        <v>4.0444000000000004</v>
      </c>
      <c r="N448" s="177">
        <v>2.3414000000000001</v>
      </c>
      <c r="O448" s="177">
        <v>5.7976000000000001</v>
      </c>
      <c r="P448" s="177">
        <v>5.8540000000000001</v>
      </c>
      <c r="Q448" s="177">
        <v>7.3262</v>
      </c>
      <c r="R448" s="177">
        <v>3.8473000000000002</v>
      </c>
      <c r="S448" t="s">
        <v>1807</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73" t="s">
        <v>685</v>
      </c>
      <c r="B449" s="173" t="s">
        <v>709</v>
      </c>
      <c r="C449" s="173">
        <v>102137</v>
      </c>
      <c r="D449" s="176">
        <v>44942</v>
      </c>
      <c r="E449" s="177">
        <v>84.531199999999998</v>
      </c>
      <c r="F449" s="177">
        <v>0.67649999999999999</v>
      </c>
      <c r="G449" s="177">
        <v>0.67649999999999999</v>
      </c>
      <c r="H449" s="177">
        <v>-1.8067</v>
      </c>
      <c r="I449" s="177">
        <v>5.0462999999999996</v>
      </c>
      <c r="J449" s="177">
        <v>5.1257000000000001</v>
      </c>
      <c r="K449" s="177">
        <v>14.7875</v>
      </c>
      <c r="L449" s="177">
        <v>15.135199999999999</v>
      </c>
      <c r="M449" s="177">
        <v>7.7515000000000001</v>
      </c>
      <c r="N449" s="177">
        <v>7.5654000000000003</v>
      </c>
      <c r="O449" s="177">
        <v>12.4352</v>
      </c>
      <c r="P449" s="177">
        <v>11.264099999999999</v>
      </c>
      <c r="Q449" s="177">
        <v>11.8285</v>
      </c>
      <c r="R449" s="177">
        <v>11.196099999999999</v>
      </c>
      <c r="T449" s="106"/>
      <c r="U449" s="107"/>
      <c r="V449" s="107"/>
      <c r="W449" s="107"/>
      <c r="X449" s="107"/>
      <c r="Y449" s="107"/>
      <c r="Z449" s="107"/>
      <c r="AA449" s="107"/>
      <c r="AB449" s="107"/>
      <c r="AC449" s="107"/>
      <c r="AD449" s="107"/>
      <c r="AE449" s="107"/>
      <c r="AF449" s="107"/>
      <c r="AG449" s="107"/>
      <c r="AH449" s="107"/>
    </row>
    <row r="450" spans="1:34" x14ac:dyDescent="0.3">
      <c r="A450" s="173" t="s">
        <v>685</v>
      </c>
      <c r="B450" s="173" t="s">
        <v>710</v>
      </c>
      <c r="C450" s="173">
        <v>120679</v>
      </c>
      <c r="D450" s="176">
        <v>44942</v>
      </c>
      <c r="E450" s="177">
        <v>90.963200000000001</v>
      </c>
      <c r="F450" s="177">
        <v>1.8728</v>
      </c>
      <c r="G450" s="177">
        <v>1.8728</v>
      </c>
      <c r="H450" s="177">
        <v>-0.61329999999999996</v>
      </c>
      <c r="I450" s="177">
        <v>6.2401999999999997</v>
      </c>
      <c r="J450" s="177">
        <v>6.3376000000000001</v>
      </c>
      <c r="K450" s="177">
        <v>16.069199999999999</v>
      </c>
      <c r="L450" s="177">
        <v>16.495799999999999</v>
      </c>
      <c r="M450" s="177">
        <v>9.0812000000000008</v>
      </c>
      <c r="N450" s="177">
        <v>8.8567</v>
      </c>
      <c r="O450" s="177">
        <v>13.825100000000001</v>
      </c>
      <c r="P450" s="177">
        <v>12.408099999999999</v>
      </c>
      <c r="Q450" s="177">
        <v>11.9846</v>
      </c>
      <c r="R450" s="177">
        <v>12.563800000000001</v>
      </c>
      <c r="T450" s="106"/>
      <c r="U450" s="107"/>
      <c r="V450" s="107"/>
      <c r="W450" s="107"/>
      <c r="X450" s="107"/>
      <c r="Y450" s="107"/>
      <c r="Z450" s="107"/>
      <c r="AA450" s="107"/>
      <c r="AB450" s="107"/>
      <c r="AC450" s="107"/>
      <c r="AD450" s="107"/>
      <c r="AE450" s="107"/>
      <c r="AF450" s="107"/>
      <c r="AG450" s="107"/>
      <c r="AH450" s="107"/>
    </row>
    <row r="451" spans="1:34" x14ac:dyDescent="0.3">
      <c r="A451" s="173" t="s">
        <v>685</v>
      </c>
      <c r="B451" s="173" t="s">
        <v>711</v>
      </c>
      <c r="C451" s="173">
        <v>102141</v>
      </c>
      <c r="D451" s="176">
        <v>44942</v>
      </c>
      <c r="E451" s="177">
        <v>37.058300000000003</v>
      </c>
      <c r="F451" s="177">
        <v>1.2149000000000001</v>
      </c>
      <c r="G451" s="177">
        <v>1.2149000000000001</v>
      </c>
      <c r="H451" s="177">
        <v>5.6624999999999996</v>
      </c>
      <c r="I451" s="177">
        <v>6.0148999999999999</v>
      </c>
      <c r="J451" s="177">
        <v>4.8780999999999999</v>
      </c>
      <c r="K451" s="177">
        <v>6.5137</v>
      </c>
      <c r="L451" s="177">
        <v>7.5170000000000003</v>
      </c>
      <c r="M451" s="177">
        <v>5.8185000000000002</v>
      </c>
      <c r="N451" s="177">
        <v>4.4481999999999999</v>
      </c>
      <c r="O451" s="177">
        <v>5.8887999999999998</v>
      </c>
      <c r="P451" s="177">
        <v>6.5347</v>
      </c>
      <c r="Q451" s="177">
        <v>7.1013999999999999</v>
      </c>
      <c r="R451" s="177">
        <v>4.1768999999999998</v>
      </c>
      <c r="S451" t="s">
        <v>1807</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73" t="s">
        <v>685</v>
      </c>
      <c r="B452" s="173" t="s">
        <v>712</v>
      </c>
      <c r="C452" s="173">
        <v>120702</v>
      </c>
      <c r="D452" s="176">
        <v>44942</v>
      </c>
      <c r="E452" s="177">
        <v>38.389099999999999</v>
      </c>
      <c r="F452" s="177">
        <v>1.5531999999999999</v>
      </c>
      <c r="G452" s="177">
        <v>1.5531999999999999</v>
      </c>
      <c r="H452" s="177">
        <v>5.9969000000000001</v>
      </c>
      <c r="I452" s="177">
        <v>6.3449999999999998</v>
      </c>
      <c r="J452" s="177">
        <v>5.2125000000000004</v>
      </c>
      <c r="K452" s="177">
        <v>6.8501000000000003</v>
      </c>
      <c r="L452" s="177">
        <v>7.8601999999999999</v>
      </c>
      <c r="M452" s="177">
        <v>6.1638000000000002</v>
      </c>
      <c r="N452" s="177">
        <v>4.7934999999999999</v>
      </c>
      <c r="O452" s="177">
        <v>6.1833</v>
      </c>
      <c r="P452" s="177">
        <v>6.9949000000000003</v>
      </c>
      <c r="Q452" s="177">
        <v>8.2178000000000004</v>
      </c>
      <c r="R452" s="177">
        <v>4.4930000000000003</v>
      </c>
      <c r="S452" t="s">
        <v>1807</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73" t="s">
        <v>685</v>
      </c>
      <c r="B453" s="173" t="s">
        <v>713</v>
      </c>
      <c r="C453" s="173">
        <v>102139</v>
      </c>
      <c r="D453" s="176">
        <v>44942</v>
      </c>
      <c r="E453" s="177">
        <v>46.966700000000003</v>
      </c>
      <c r="F453" s="177">
        <v>-4.9199000000000002</v>
      </c>
      <c r="G453" s="177">
        <v>-4.9199000000000002</v>
      </c>
      <c r="H453" s="177">
        <v>-5.1020000000000003</v>
      </c>
      <c r="I453" s="177">
        <v>-0.4163</v>
      </c>
      <c r="J453" s="177">
        <v>1.3552999999999999</v>
      </c>
      <c r="K453" s="177">
        <v>12.738099999999999</v>
      </c>
      <c r="L453" s="177">
        <v>12.2607</v>
      </c>
      <c r="M453" s="177">
        <v>6.5</v>
      </c>
      <c r="N453" s="177">
        <v>6.3064999999999998</v>
      </c>
      <c r="O453" s="177">
        <v>8.7433999999999994</v>
      </c>
      <c r="P453" s="177">
        <v>8.2904</v>
      </c>
      <c r="Q453" s="177">
        <v>8.4388000000000005</v>
      </c>
      <c r="R453" s="177">
        <v>8.3835999999999995</v>
      </c>
      <c r="T453" s="106"/>
      <c r="U453" s="107"/>
      <c r="V453" s="107"/>
      <c r="W453" s="107"/>
      <c r="X453" s="107"/>
      <c r="Y453" s="107"/>
      <c r="Z453" s="107"/>
      <c r="AA453" s="107"/>
      <c r="AB453" s="107"/>
      <c r="AC453" s="107"/>
      <c r="AD453" s="107"/>
      <c r="AE453" s="107"/>
      <c r="AF453" s="107"/>
      <c r="AG453" s="107"/>
      <c r="AH453" s="107"/>
    </row>
    <row r="454" spans="1:34" x14ac:dyDescent="0.3">
      <c r="A454" s="173" t="s">
        <v>685</v>
      </c>
      <c r="B454" s="173" t="s">
        <v>714</v>
      </c>
      <c r="C454" s="173">
        <v>120313</v>
      </c>
      <c r="D454" s="176">
        <v>44942</v>
      </c>
      <c r="E454" s="177">
        <v>49.755400000000002</v>
      </c>
      <c r="F454" s="177">
        <v>-3.8622999999999998</v>
      </c>
      <c r="G454" s="177">
        <v>-3.8622999999999998</v>
      </c>
      <c r="H454" s="177">
        <v>-4.0420999999999996</v>
      </c>
      <c r="I454" s="177">
        <v>0.63939999999999997</v>
      </c>
      <c r="J454" s="177">
        <v>2.4163000000000001</v>
      </c>
      <c r="K454" s="177">
        <v>13.8979</v>
      </c>
      <c r="L454" s="177">
        <v>13.475300000000001</v>
      </c>
      <c r="M454" s="177">
        <v>7.6452</v>
      </c>
      <c r="N454" s="177">
        <v>7.3078000000000003</v>
      </c>
      <c r="O454" s="177">
        <v>9.5315999999999992</v>
      </c>
      <c r="P454" s="177">
        <v>8.9686000000000003</v>
      </c>
      <c r="Q454" s="177">
        <v>9.0988000000000007</v>
      </c>
      <c r="R454" s="177">
        <v>9.2239000000000004</v>
      </c>
      <c r="T454" s="106"/>
      <c r="U454" s="107"/>
      <c r="V454" s="107"/>
      <c r="W454" s="107"/>
      <c r="X454" s="107"/>
      <c r="Y454" s="107"/>
      <c r="Z454" s="107"/>
      <c r="AA454" s="107"/>
      <c r="AB454" s="107"/>
      <c r="AC454" s="107"/>
      <c r="AD454" s="107"/>
      <c r="AE454" s="107"/>
      <c r="AF454" s="107"/>
      <c r="AG454" s="107"/>
      <c r="AH454" s="107"/>
    </row>
    <row r="455" spans="1:34" x14ac:dyDescent="0.3">
      <c r="A455" s="173" t="s">
        <v>685</v>
      </c>
      <c r="B455" s="173" t="s">
        <v>715</v>
      </c>
      <c r="C455" s="173">
        <v>118410</v>
      </c>
      <c r="D455" s="176">
        <v>44942</v>
      </c>
      <c r="E455" s="177">
        <v>38.1098</v>
      </c>
      <c r="F455" s="177">
        <v>2.0116000000000001</v>
      </c>
      <c r="G455" s="177">
        <v>2.0116000000000001</v>
      </c>
      <c r="H455" s="177">
        <v>8.7027000000000001</v>
      </c>
      <c r="I455" s="177">
        <v>8.3522999999999996</v>
      </c>
      <c r="J455" s="177">
        <v>6.6896000000000004</v>
      </c>
      <c r="K455" s="177">
        <v>7.7167000000000003</v>
      </c>
      <c r="L455" s="177">
        <v>5.7104999999999997</v>
      </c>
      <c r="M455" s="177">
        <v>4.3453999999999997</v>
      </c>
      <c r="N455" s="177">
        <v>3.7544</v>
      </c>
      <c r="O455" s="177">
        <v>5.9802999999999997</v>
      </c>
      <c r="P455" s="177">
        <v>7.1506999999999996</v>
      </c>
      <c r="Q455" s="177">
        <v>7.9288999999999996</v>
      </c>
      <c r="R455" s="177">
        <v>3.8957999999999999</v>
      </c>
      <c r="S455" t="s">
        <v>1808</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73" t="s">
        <v>685</v>
      </c>
      <c r="B456" s="173" t="s">
        <v>716</v>
      </c>
      <c r="C456" s="173">
        <v>108545</v>
      </c>
      <c r="D456" s="176">
        <v>44942</v>
      </c>
      <c r="E456" s="177">
        <v>36.5807</v>
      </c>
      <c r="F456" s="177">
        <v>1.6632</v>
      </c>
      <c r="G456" s="177">
        <v>1.6632</v>
      </c>
      <c r="H456" s="177">
        <v>8.3664000000000005</v>
      </c>
      <c r="I456" s="177">
        <v>8.0139999999999993</v>
      </c>
      <c r="J456" s="177">
        <v>6.3394000000000004</v>
      </c>
      <c r="K456" s="177">
        <v>7.3592000000000004</v>
      </c>
      <c r="L456" s="177">
        <v>5.3497000000000003</v>
      </c>
      <c r="M456" s="177">
        <v>3.9828000000000001</v>
      </c>
      <c r="N456" s="177">
        <v>3.3978999999999999</v>
      </c>
      <c r="O456" s="177">
        <v>5.5991</v>
      </c>
      <c r="P456" s="177">
        <v>6.7506000000000004</v>
      </c>
      <c r="Q456" s="177">
        <v>7.3220999999999998</v>
      </c>
      <c r="R456" s="177">
        <v>3.5350999999999999</v>
      </c>
      <c r="S456" t="s">
        <v>1808</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73" t="s">
        <v>685</v>
      </c>
      <c r="B457" s="173" t="s">
        <v>717</v>
      </c>
      <c r="C457" s="173">
        <v>118486</v>
      </c>
      <c r="D457" s="176">
        <v>44942</v>
      </c>
      <c r="E457" s="177">
        <v>27.927900000000001</v>
      </c>
      <c r="F457" s="177">
        <v>-10.6205</v>
      </c>
      <c r="G457" s="177">
        <v>-10.6205</v>
      </c>
      <c r="H457" s="177">
        <v>-8.8534000000000006</v>
      </c>
      <c r="I457" s="177">
        <v>-6.0167000000000002</v>
      </c>
      <c r="J457" s="177">
        <v>-1.9109</v>
      </c>
      <c r="K457" s="177">
        <v>6.0633999999999997</v>
      </c>
      <c r="L457" s="177">
        <v>7.8792999999999997</v>
      </c>
      <c r="M457" s="177">
        <v>3.1305999999999998</v>
      </c>
      <c r="N457" s="177">
        <v>0.76249999999999996</v>
      </c>
      <c r="O457" s="177">
        <v>6.2680999999999996</v>
      </c>
      <c r="P457" s="177">
        <v>6.4222999999999999</v>
      </c>
      <c r="Q457" s="177">
        <v>8.3439999999999994</v>
      </c>
      <c r="R457" s="177">
        <v>5.0357000000000003</v>
      </c>
      <c r="T457" s="106"/>
      <c r="U457" s="107"/>
      <c r="V457" s="107"/>
      <c r="W457" s="107"/>
      <c r="X457" s="107"/>
      <c r="Y457" s="107"/>
      <c r="Z457" s="107"/>
      <c r="AA457" s="107"/>
      <c r="AB457" s="107"/>
      <c r="AC457" s="107"/>
      <c r="AD457" s="107"/>
      <c r="AE457" s="107"/>
      <c r="AF457" s="107"/>
      <c r="AG457" s="107"/>
      <c r="AH457" s="107"/>
    </row>
    <row r="458" spans="1:34" x14ac:dyDescent="0.3">
      <c r="A458" s="173" t="s">
        <v>685</v>
      </c>
      <c r="B458" s="173" t="s">
        <v>718</v>
      </c>
      <c r="C458" s="173">
        <v>112327</v>
      </c>
      <c r="D458" s="176">
        <v>44942</v>
      </c>
      <c r="E458" s="177">
        <v>26.415400000000002</v>
      </c>
      <c r="F458" s="177">
        <v>-11.182</v>
      </c>
      <c r="G458" s="177">
        <v>-11.182</v>
      </c>
      <c r="H458" s="177">
        <v>-9.4381000000000004</v>
      </c>
      <c r="I458" s="177">
        <v>-6.5960000000000001</v>
      </c>
      <c r="J458" s="177">
        <v>-2.5263</v>
      </c>
      <c r="K458" s="177">
        <v>5.4253999999999998</v>
      </c>
      <c r="L458" s="177">
        <v>7.2037000000000004</v>
      </c>
      <c r="M458" s="177">
        <v>2.4537</v>
      </c>
      <c r="N458" s="177">
        <v>0.10929999999999999</v>
      </c>
      <c r="O458" s="177">
        <v>5.5715000000000003</v>
      </c>
      <c r="P458" s="177">
        <v>5.6733000000000002</v>
      </c>
      <c r="Q458" s="177">
        <v>7.7975000000000003</v>
      </c>
      <c r="R458" s="177">
        <v>4.3524000000000003</v>
      </c>
      <c r="T458" s="106"/>
      <c r="U458" s="107"/>
      <c r="V458" s="107"/>
      <c r="W458" s="107"/>
      <c r="X458" s="107"/>
      <c r="Y458" s="107"/>
      <c r="Z458" s="107"/>
      <c r="AA458" s="107"/>
      <c r="AB458" s="107"/>
      <c r="AC458" s="107"/>
      <c r="AD458" s="107"/>
      <c r="AE458" s="107"/>
      <c r="AF458" s="107"/>
      <c r="AG458" s="107"/>
      <c r="AH458" s="107"/>
    </row>
    <row r="459" spans="1:34" x14ac:dyDescent="0.3">
      <c r="A459" s="173" t="s">
        <v>685</v>
      </c>
      <c r="B459" s="173" t="s">
        <v>719</v>
      </c>
      <c r="C459" s="173">
        <v>118489</v>
      </c>
      <c r="D459" s="176">
        <v>44942</v>
      </c>
      <c r="E459" s="177">
        <v>30.891400000000001</v>
      </c>
      <c r="F459" s="177">
        <v>-21.1524</v>
      </c>
      <c r="G459" s="177">
        <v>-21.1524</v>
      </c>
      <c r="H459" s="177">
        <v>-16.3553</v>
      </c>
      <c r="I459" s="177">
        <v>-14.160500000000001</v>
      </c>
      <c r="J459" s="177">
        <v>-7.9387999999999996</v>
      </c>
      <c r="K459" s="177">
        <v>4.7135999999999996</v>
      </c>
      <c r="L459" s="177">
        <v>9.5273000000000003</v>
      </c>
      <c r="M459" s="177">
        <v>1.4168000000000001</v>
      </c>
      <c r="N459" s="177">
        <v>-1.9531000000000001</v>
      </c>
      <c r="O459" s="177">
        <v>7.9416000000000002</v>
      </c>
      <c r="P459" s="177">
        <v>6.7145999999999999</v>
      </c>
      <c r="Q459" s="177">
        <v>8.9201999999999995</v>
      </c>
      <c r="R459" s="177">
        <v>6.7115</v>
      </c>
      <c r="T459" s="106"/>
      <c r="U459" s="107"/>
      <c r="V459" s="107"/>
      <c r="W459" s="107"/>
      <c r="X459" s="107"/>
      <c r="Y459" s="107"/>
      <c r="Z459" s="107"/>
      <c r="AA459" s="107"/>
      <c r="AB459" s="107"/>
      <c r="AC459" s="107"/>
      <c r="AD459" s="107"/>
      <c r="AE459" s="107"/>
      <c r="AF459" s="107"/>
      <c r="AG459" s="107"/>
      <c r="AH459" s="107"/>
    </row>
    <row r="460" spans="1:34" x14ac:dyDescent="0.3">
      <c r="A460" s="173" t="s">
        <v>685</v>
      </c>
      <c r="B460" s="173" t="s">
        <v>720</v>
      </c>
      <c r="C460" s="173">
        <v>112329</v>
      </c>
      <c r="D460" s="176">
        <v>44942</v>
      </c>
      <c r="E460" s="177">
        <v>29.307700000000001</v>
      </c>
      <c r="F460" s="177">
        <v>-21.797000000000001</v>
      </c>
      <c r="G460" s="177">
        <v>-21.797000000000001</v>
      </c>
      <c r="H460" s="177">
        <v>-16.9711</v>
      </c>
      <c r="I460" s="177">
        <v>-14.789300000000001</v>
      </c>
      <c r="J460" s="177">
        <v>-8.5706000000000007</v>
      </c>
      <c r="K460" s="177">
        <v>4.0848000000000004</v>
      </c>
      <c r="L460" s="177">
        <v>8.8948999999999998</v>
      </c>
      <c r="M460" s="177">
        <v>0.82130000000000003</v>
      </c>
      <c r="N460" s="177">
        <v>-2.4977</v>
      </c>
      <c r="O460" s="177">
        <v>7.2361000000000004</v>
      </c>
      <c r="P460" s="177">
        <v>6.0071000000000003</v>
      </c>
      <c r="Q460" s="177">
        <v>8.6667000000000005</v>
      </c>
      <c r="R460" s="177">
        <v>6.0214999999999996</v>
      </c>
      <c r="T460" s="106"/>
      <c r="U460" s="107"/>
      <c r="V460" s="107"/>
      <c r="W460" s="107"/>
      <c r="X460" s="107"/>
      <c r="Y460" s="107"/>
      <c r="Z460" s="107"/>
      <c r="AA460" s="107"/>
      <c r="AB460" s="107"/>
      <c r="AC460" s="107"/>
      <c r="AD460" s="107"/>
      <c r="AE460" s="107"/>
      <c r="AF460" s="107"/>
      <c r="AG460" s="107"/>
      <c r="AH460" s="107"/>
    </row>
    <row r="461" spans="1:34" x14ac:dyDescent="0.3">
      <c r="A461" s="173" t="s">
        <v>685</v>
      </c>
      <c r="B461" s="173" t="s">
        <v>1837</v>
      </c>
      <c r="C461" s="173">
        <v>102574</v>
      </c>
      <c r="D461" s="176">
        <v>44942</v>
      </c>
      <c r="E461" s="177">
        <v>151.72800000000001</v>
      </c>
      <c r="F461" s="177">
        <v>22.735399999999998</v>
      </c>
      <c r="G461" s="177">
        <v>22.735399999999998</v>
      </c>
      <c r="H461" s="177">
        <v>-0.20619999999999999</v>
      </c>
      <c r="I461" s="177">
        <v>6.2005999999999997</v>
      </c>
      <c r="J461" s="177">
        <v>1.4218</v>
      </c>
      <c r="K461" s="177">
        <v>37.966200000000001</v>
      </c>
      <c r="L461" s="177">
        <v>31.024699999999999</v>
      </c>
      <c r="M461" s="177">
        <v>14.0245</v>
      </c>
      <c r="N461" s="177">
        <v>9.3668999999999993</v>
      </c>
      <c r="O461" s="177">
        <v>19.7988</v>
      </c>
      <c r="P461" s="177">
        <v>15.019399999999999</v>
      </c>
      <c r="Q461" s="177">
        <v>15.882199999999999</v>
      </c>
      <c r="R461" s="177">
        <v>17.1753</v>
      </c>
      <c r="T461" s="106"/>
      <c r="U461" s="107"/>
      <c r="V461" s="107"/>
      <c r="W461" s="107"/>
      <c r="X461" s="107"/>
      <c r="Y461" s="107"/>
      <c r="Z461" s="107"/>
      <c r="AA461" s="107"/>
      <c r="AB461" s="107"/>
      <c r="AC461" s="107"/>
      <c r="AD461" s="107"/>
      <c r="AE461" s="107"/>
      <c r="AF461" s="107"/>
      <c r="AG461" s="107"/>
      <c r="AH461" s="107"/>
    </row>
    <row r="462" spans="1:34" x14ac:dyDescent="0.3">
      <c r="A462" s="173" t="s">
        <v>685</v>
      </c>
      <c r="B462" s="173" t="s">
        <v>1838</v>
      </c>
      <c r="C462" s="173">
        <v>119777</v>
      </c>
      <c r="D462" s="176">
        <v>44942</v>
      </c>
      <c r="E462" s="177">
        <v>160.38900000000001</v>
      </c>
      <c r="F462" s="177">
        <v>23.561299999999999</v>
      </c>
      <c r="G462" s="177">
        <v>23.561299999999999</v>
      </c>
      <c r="H462" s="177">
        <v>0.61780000000000002</v>
      </c>
      <c r="I462" s="177">
        <v>7.0575000000000001</v>
      </c>
      <c r="J462" s="177">
        <v>2.2728000000000002</v>
      </c>
      <c r="K462" s="177">
        <v>38.865499999999997</v>
      </c>
      <c r="L462" s="177">
        <v>31.9678</v>
      </c>
      <c r="M462" s="177">
        <v>14.9369</v>
      </c>
      <c r="N462" s="177">
        <v>10.2843</v>
      </c>
      <c r="O462" s="177">
        <v>20.6371</v>
      </c>
      <c r="P462" s="177">
        <v>15.8729</v>
      </c>
      <c r="Q462" s="177">
        <v>15.073600000000001</v>
      </c>
      <c r="R462" s="177">
        <v>18.1203</v>
      </c>
      <c r="T462" s="106"/>
      <c r="U462" s="107"/>
      <c r="V462" s="107"/>
      <c r="W462" s="107"/>
      <c r="X462" s="107"/>
      <c r="Y462" s="107"/>
      <c r="Z462" s="107"/>
      <c r="AA462" s="107"/>
      <c r="AB462" s="107"/>
      <c r="AC462" s="107"/>
      <c r="AD462" s="107"/>
      <c r="AE462" s="107"/>
      <c r="AF462" s="107"/>
      <c r="AG462" s="107"/>
      <c r="AH462" s="107"/>
    </row>
    <row r="463" spans="1:34" x14ac:dyDescent="0.3">
      <c r="A463" s="173" t="s">
        <v>685</v>
      </c>
      <c r="B463" s="173" t="s">
        <v>721</v>
      </c>
      <c r="C463" s="173">
        <v>117608</v>
      </c>
      <c r="D463" s="176">
        <v>44942</v>
      </c>
      <c r="E463" s="177">
        <v>25.274799999999999</v>
      </c>
      <c r="F463" s="177">
        <v>8.5745000000000005</v>
      </c>
      <c r="G463" s="177">
        <v>8.5745000000000005</v>
      </c>
      <c r="H463" s="177">
        <v>-3.5253999999999999</v>
      </c>
      <c r="I463" s="177">
        <v>2.7673999999999999</v>
      </c>
      <c r="J463" s="177">
        <v>5.8190999999999997</v>
      </c>
      <c r="K463" s="177">
        <v>16.977599999999999</v>
      </c>
      <c r="L463" s="177">
        <v>15.012600000000001</v>
      </c>
      <c r="M463" s="177">
        <v>6.1395999999999997</v>
      </c>
      <c r="N463" s="177">
        <v>5.7359</v>
      </c>
      <c r="O463" s="177">
        <v>9.1395</v>
      </c>
      <c r="P463" s="177">
        <v>7.9390999999999998</v>
      </c>
      <c r="Q463" s="177">
        <v>9.2110000000000003</v>
      </c>
      <c r="R463" s="177">
        <v>6.8282999999999996</v>
      </c>
      <c r="T463" s="106"/>
      <c r="U463" s="107"/>
      <c r="V463" s="107"/>
      <c r="W463" s="107"/>
      <c r="X463" s="107"/>
      <c r="Y463" s="107"/>
      <c r="Z463" s="107"/>
      <c r="AA463" s="107"/>
      <c r="AB463" s="107"/>
      <c r="AC463" s="107"/>
      <c r="AD463" s="107"/>
      <c r="AE463" s="107"/>
      <c r="AF463" s="107"/>
      <c r="AG463" s="107"/>
      <c r="AH463" s="107"/>
    </row>
    <row r="464" spans="1:34" x14ac:dyDescent="0.3">
      <c r="A464" s="173" t="s">
        <v>685</v>
      </c>
      <c r="B464" s="173" t="s">
        <v>1458</v>
      </c>
      <c r="C464" s="173">
        <v>141072</v>
      </c>
      <c r="D464" s="176">
        <v>44942</v>
      </c>
      <c r="E464" s="177">
        <v>24.9193</v>
      </c>
      <c r="F464" s="177">
        <v>8.2080000000000002</v>
      </c>
      <c r="G464" s="177">
        <v>8.2080000000000002</v>
      </c>
      <c r="H464" s="177">
        <v>-3.8891</v>
      </c>
      <c r="I464" s="177">
        <v>2.3980999999999999</v>
      </c>
      <c r="J464" s="177">
        <v>5.4493</v>
      </c>
      <c r="K464" s="177">
        <v>16.592500000000001</v>
      </c>
      <c r="L464" s="177">
        <v>14.6149</v>
      </c>
      <c r="M464" s="177">
        <v>5.7526000000000002</v>
      </c>
      <c r="N464" s="177">
        <v>5.3452999999999999</v>
      </c>
      <c r="O464" s="177">
        <v>8.7662999999999993</v>
      </c>
      <c r="P464" s="177">
        <v>7.6425999999999998</v>
      </c>
      <c r="Q464" s="177">
        <v>9.0152000000000001</v>
      </c>
      <c r="R464" s="177">
        <v>6.4337999999999997</v>
      </c>
      <c r="T464" s="106"/>
      <c r="U464" s="107"/>
      <c r="V464" s="107"/>
      <c r="W464" s="107"/>
      <c r="X464" s="107"/>
      <c r="Y464" s="107"/>
      <c r="Z464" s="107"/>
      <c r="AA464" s="107"/>
      <c r="AB464" s="107"/>
      <c r="AC464" s="107"/>
      <c r="AD464" s="107"/>
      <c r="AE464" s="107"/>
      <c r="AF464" s="107"/>
      <c r="AG464" s="107"/>
      <c r="AH464" s="107"/>
    </row>
    <row r="465" spans="1:34" x14ac:dyDescent="0.3">
      <c r="A465" s="178" t="s">
        <v>27</v>
      </c>
      <c r="B465" s="173"/>
      <c r="C465" s="173"/>
      <c r="D465" s="173"/>
      <c r="E465" s="173"/>
      <c r="F465" s="179">
        <v>-6.2804578947368439</v>
      </c>
      <c r="G465" s="179">
        <v>-6.2804578947368439</v>
      </c>
      <c r="H465" s="179">
        <v>-2.7568394736842108</v>
      </c>
      <c r="I465" s="179">
        <v>0.65819473684210517</v>
      </c>
      <c r="J465" s="179">
        <v>1.4216500000000001</v>
      </c>
      <c r="K465" s="179">
        <v>11.964571052631578</v>
      </c>
      <c r="L465" s="179">
        <v>11.817152631578949</v>
      </c>
      <c r="M465" s="179">
        <v>5.3148631578947372</v>
      </c>
      <c r="N465" s="179">
        <v>3.9016263157894735</v>
      </c>
      <c r="O465" s="179">
        <v>9.2243944444444441</v>
      </c>
      <c r="P465" s="179">
        <v>8.148943749999999</v>
      </c>
      <c r="Q465" s="179">
        <v>8.840168421052633</v>
      </c>
      <c r="R465" s="179">
        <v>8.2697736842105254</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78" t="s">
        <v>407</v>
      </c>
      <c r="B466" s="173"/>
      <c r="C466" s="173"/>
      <c r="D466" s="173"/>
      <c r="E466" s="173"/>
      <c r="F466" s="179">
        <v>-6.1349999999999998</v>
      </c>
      <c r="G466" s="179">
        <v>-6.1349999999999998</v>
      </c>
      <c r="H466" s="179">
        <v>-1.21</v>
      </c>
      <c r="I466" s="179">
        <v>2.9652000000000003</v>
      </c>
      <c r="J466" s="179">
        <v>2.3927</v>
      </c>
      <c r="K466" s="179">
        <v>10.6394</v>
      </c>
      <c r="L466" s="179">
        <v>11.348700000000001</v>
      </c>
      <c r="M466" s="179">
        <v>4.7301000000000002</v>
      </c>
      <c r="N466" s="179">
        <v>3.9705500000000002</v>
      </c>
      <c r="O466" s="179">
        <v>8.3424999999999994</v>
      </c>
      <c r="P466" s="179">
        <v>7.7908499999999998</v>
      </c>
      <c r="Q466" s="179">
        <v>8.3914000000000009</v>
      </c>
      <c r="R466" s="179">
        <v>6.7698999999999998</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57"/>
      <c r="F467" s="104"/>
      <c r="G467" s="104"/>
      <c r="H467" s="104"/>
      <c r="I467" s="104"/>
      <c r="J467" s="104"/>
      <c r="K467" s="104"/>
      <c r="L467" s="104"/>
      <c r="M467" s="104"/>
      <c r="N467" s="104"/>
      <c r="O467" s="104"/>
      <c r="P467" s="104"/>
      <c r="Q467" s="104"/>
      <c r="R467" s="104"/>
      <c r="U467" s="104"/>
      <c r="V467" s="104"/>
      <c r="W467" s="104"/>
      <c r="X467" s="104"/>
      <c r="Y467" s="104"/>
      <c r="Z467" s="104"/>
      <c r="AA467" s="104"/>
      <c r="AB467" s="104"/>
      <c r="AC467" s="104"/>
      <c r="AD467" s="104"/>
      <c r="AE467" s="104"/>
      <c r="AF467" s="104"/>
      <c r="AG467" s="104"/>
      <c r="AH467" s="104"/>
    </row>
    <row r="468" spans="1:34" x14ac:dyDescent="0.3">
      <c r="A468" s="175" t="s">
        <v>722</v>
      </c>
      <c r="B468" s="175"/>
      <c r="C468" s="175"/>
      <c r="D468" s="175"/>
      <c r="E468" s="175"/>
      <c r="F468" s="175"/>
      <c r="G468" s="175"/>
      <c r="H468" s="175"/>
      <c r="I468" s="175"/>
      <c r="J468" s="175"/>
      <c r="K468" s="175"/>
      <c r="L468" s="175"/>
      <c r="M468" s="175"/>
      <c r="N468" s="175"/>
      <c r="O468" s="175"/>
      <c r="P468" s="175"/>
      <c r="Q468" s="175"/>
      <c r="R468" s="175"/>
      <c r="S468" s="105"/>
      <c r="T468" s="105"/>
      <c r="U468" s="105"/>
      <c r="V468" s="105"/>
      <c r="W468" s="105"/>
      <c r="X468" s="105"/>
      <c r="Y468" s="105"/>
      <c r="Z468" s="105"/>
      <c r="AA468" s="105"/>
      <c r="AB468" s="105"/>
      <c r="AC468" s="105"/>
      <c r="AD468" s="105"/>
      <c r="AE468" s="105"/>
      <c r="AF468" s="105"/>
      <c r="AG468" s="105"/>
      <c r="AH468" s="105"/>
    </row>
    <row r="469" spans="1:34" x14ac:dyDescent="0.3">
      <c r="A469" s="173" t="s">
        <v>723</v>
      </c>
      <c r="B469" s="173" t="s">
        <v>724</v>
      </c>
      <c r="C469" s="173">
        <v>101738</v>
      </c>
      <c r="D469" s="176">
        <v>44942</v>
      </c>
      <c r="E469" s="177">
        <v>276.81</v>
      </c>
      <c r="F469" s="177">
        <v>0.22090000000000001</v>
      </c>
      <c r="G469" s="177">
        <v>0.22090000000000001</v>
      </c>
      <c r="H469" s="177">
        <v>0.99239999999999995</v>
      </c>
      <c r="I469" s="177">
        <v>1.2695000000000001</v>
      </c>
      <c r="J469" s="177">
        <v>0.77539999999999998</v>
      </c>
      <c r="K469" s="177">
        <v>8.9160000000000004</v>
      </c>
      <c r="L469" s="177">
        <v>19.0581</v>
      </c>
      <c r="M469" s="177">
        <v>7.1909999999999998</v>
      </c>
      <c r="N469" s="177">
        <v>4.7173999999999996</v>
      </c>
      <c r="O469" s="177">
        <v>17.753399999999999</v>
      </c>
      <c r="P469" s="177">
        <v>8.0991</v>
      </c>
      <c r="Q469" s="177">
        <v>18.115600000000001</v>
      </c>
      <c r="R469" s="177">
        <v>19.4497</v>
      </c>
      <c r="T469" s="106"/>
      <c r="U469" s="107"/>
      <c r="V469" s="107"/>
      <c r="W469" s="107"/>
      <c r="X469" s="107"/>
      <c r="Y469" s="107"/>
      <c r="Z469" s="107"/>
      <c r="AA469" s="107"/>
      <c r="AB469" s="107"/>
      <c r="AC469" s="107"/>
      <c r="AD469" s="107"/>
      <c r="AE469" s="107"/>
      <c r="AF469" s="107"/>
      <c r="AG469" s="107"/>
      <c r="AH469" s="107"/>
    </row>
    <row r="470" spans="1:34" x14ac:dyDescent="0.3">
      <c r="A470" s="173" t="s">
        <v>723</v>
      </c>
      <c r="B470" s="173" t="s">
        <v>725</v>
      </c>
      <c r="C470" s="173">
        <v>119507</v>
      </c>
      <c r="D470" s="176">
        <v>44942</v>
      </c>
      <c r="E470" s="177">
        <v>298.12</v>
      </c>
      <c r="F470" s="177">
        <v>0.22520000000000001</v>
      </c>
      <c r="G470" s="177">
        <v>0.22520000000000001</v>
      </c>
      <c r="H470" s="177">
        <v>1.0063</v>
      </c>
      <c r="I470" s="177">
        <v>1.298</v>
      </c>
      <c r="J470" s="177">
        <v>0.85250000000000004</v>
      </c>
      <c r="K470" s="177">
        <v>9.1255000000000006</v>
      </c>
      <c r="L470" s="177">
        <v>19.482199999999999</v>
      </c>
      <c r="M470" s="177">
        <v>7.7880000000000003</v>
      </c>
      <c r="N470" s="177">
        <v>5.5328999999999997</v>
      </c>
      <c r="O470" s="177">
        <v>18.606999999999999</v>
      </c>
      <c r="P470" s="177">
        <v>8.8557000000000006</v>
      </c>
      <c r="Q470" s="177">
        <v>12.001300000000001</v>
      </c>
      <c r="R470" s="177">
        <v>20.289000000000001</v>
      </c>
      <c r="T470" s="106"/>
      <c r="U470" s="107"/>
      <c r="V470" s="107"/>
      <c r="W470" s="107"/>
      <c r="X470" s="107"/>
      <c r="Y470" s="107"/>
      <c r="Z470" s="107"/>
      <c r="AA470" s="107"/>
      <c r="AB470" s="107"/>
      <c r="AC470" s="107"/>
      <c r="AD470" s="107"/>
      <c r="AE470" s="107"/>
      <c r="AF470" s="107"/>
      <c r="AG470" s="107"/>
      <c r="AH470" s="107"/>
    </row>
    <row r="471" spans="1:34" x14ac:dyDescent="0.3">
      <c r="A471" s="173" t="s">
        <v>723</v>
      </c>
      <c r="B471" s="173" t="s">
        <v>1683</v>
      </c>
      <c r="C471" s="173">
        <v>148609</v>
      </c>
      <c r="D471" s="176">
        <v>44942</v>
      </c>
      <c r="E471" s="177">
        <v>15.851000000000001</v>
      </c>
      <c r="F471" s="177">
        <v>-0.1449</v>
      </c>
      <c r="G471" s="177">
        <v>-0.1449</v>
      </c>
      <c r="H471" s="177">
        <v>-0.20780000000000001</v>
      </c>
      <c r="I471" s="177">
        <v>-0.3019</v>
      </c>
      <c r="J471" s="177">
        <v>-1.1536999999999999</v>
      </c>
      <c r="K471" s="177">
        <v>4.9318</v>
      </c>
      <c r="L471" s="177">
        <v>14.3156</v>
      </c>
      <c r="M471" s="177">
        <v>6.3326000000000002</v>
      </c>
      <c r="N471" s="177">
        <v>4.4203000000000001</v>
      </c>
      <c r="O471" s="177"/>
      <c r="P471" s="177"/>
      <c r="Q471" s="177">
        <v>24.797699999999999</v>
      </c>
      <c r="R471" s="177">
        <v>23.019300000000001</v>
      </c>
      <c r="T471" s="106"/>
      <c r="U471" s="107"/>
      <c r="V471" s="107"/>
      <c r="W471" s="107"/>
      <c r="X471" s="107"/>
      <c r="Y471" s="107"/>
      <c r="Z471" s="107"/>
      <c r="AA471" s="107"/>
      <c r="AB471" s="107"/>
      <c r="AC471" s="107"/>
      <c r="AD471" s="107"/>
      <c r="AE471" s="107"/>
      <c r="AF471" s="107"/>
      <c r="AG471" s="107"/>
      <c r="AH471" s="107"/>
    </row>
    <row r="472" spans="1:34" x14ac:dyDescent="0.3">
      <c r="A472" s="173" t="s">
        <v>723</v>
      </c>
      <c r="B472" s="173" t="s">
        <v>1684</v>
      </c>
      <c r="C472" s="173">
        <v>148610</v>
      </c>
      <c r="D472" s="176">
        <v>44942</v>
      </c>
      <c r="E472" s="177">
        <v>15.318</v>
      </c>
      <c r="F472" s="177">
        <v>-0.16289999999999999</v>
      </c>
      <c r="G472" s="177">
        <v>-0.16289999999999999</v>
      </c>
      <c r="H472" s="177">
        <v>-0.24099999999999999</v>
      </c>
      <c r="I472" s="177">
        <v>-0.36430000000000001</v>
      </c>
      <c r="J472" s="177">
        <v>-1.2887999999999999</v>
      </c>
      <c r="K472" s="177">
        <v>4.5098000000000003</v>
      </c>
      <c r="L472" s="177">
        <v>13.4247</v>
      </c>
      <c r="M472" s="177">
        <v>5.0906000000000002</v>
      </c>
      <c r="N472" s="177">
        <v>2.7778</v>
      </c>
      <c r="O472" s="177"/>
      <c r="P472" s="177"/>
      <c r="Q472" s="177">
        <v>22.761700000000001</v>
      </c>
      <c r="R472" s="177">
        <v>21.016999999999999</v>
      </c>
      <c r="T472" s="106"/>
      <c r="U472" s="107"/>
      <c r="V472" s="107"/>
      <c r="W472" s="107"/>
      <c r="X472" s="107"/>
      <c r="Y472" s="107"/>
      <c r="Z472" s="107"/>
      <c r="AA472" s="107"/>
      <c r="AB472" s="107"/>
      <c r="AC472" s="107"/>
      <c r="AD472" s="107"/>
      <c r="AE472" s="107"/>
      <c r="AF472" s="107"/>
      <c r="AG472" s="107"/>
      <c r="AH472" s="107"/>
    </row>
    <row r="473" spans="1:34" x14ac:dyDescent="0.3">
      <c r="A473" s="173" t="s">
        <v>723</v>
      </c>
      <c r="B473" s="173" t="s">
        <v>726</v>
      </c>
      <c r="C473" s="173">
        <v>129310</v>
      </c>
      <c r="D473" s="176">
        <v>44942</v>
      </c>
      <c r="E473" s="177">
        <v>29.23</v>
      </c>
      <c r="F473" s="177">
        <v>-3.4200000000000001E-2</v>
      </c>
      <c r="G473" s="177">
        <v>-3.4200000000000001E-2</v>
      </c>
      <c r="H473" s="177">
        <v>-0.20480000000000001</v>
      </c>
      <c r="I473" s="177">
        <v>-0.47670000000000001</v>
      </c>
      <c r="J473" s="177">
        <v>-0.71330000000000005</v>
      </c>
      <c r="K473" s="177">
        <v>5.0682999999999998</v>
      </c>
      <c r="L473" s="177">
        <v>15.260300000000001</v>
      </c>
      <c r="M473" s="177">
        <v>4.8422000000000001</v>
      </c>
      <c r="N473" s="177">
        <v>4.3555999999999999</v>
      </c>
      <c r="O473" s="177">
        <v>21.026800000000001</v>
      </c>
      <c r="P473" s="177">
        <v>9.2111999999999998</v>
      </c>
      <c r="Q473" s="177">
        <v>13.1585</v>
      </c>
      <c r="R473" s="177">
        <v>24.4224</v>
      </c>
      <c r="T473" s="106"/>
      <c r="U473" s="107"/>
      <c r="V473" s="107"/>
      <c r="W473" s="107"/>
      <c r="X473" s="107"/>
      <c r="Y473" s="107"/>
      <c r="Z473" s="107"/>
      <c r="AA473" s="107"/>
      <c r="AB473" s="107"/>
      <c r="AC473" s="107"/>
      <c r="AD473" s="107"/>
      <c r="AE473" s="107"/>
      <c r="AF473" s="107"/>
      <c r="AG473" s="107"/>
      <c r="AH473" s="107"/>
    </row>
    <row r="474" spans="1:34" x14ac:dyDescent="0.3">
      <c r="A474" s="173" t="s">
        <v>723</v>
      </c>
      <c r="B474" s="173" t="s">
        <v>727</v>
      </c>
      <c r="C474" s="173">
        <v>129312</v>
      </c>
      <c r="D474" s="176">
        <v>44942</v>
      </c>
      <c r="E474" s="177">
        <v>31.52</v>
      </c>
      <c r="F474" s="177">
        <v>-3.1699999999999999E-2</v>
      </c>
      <c r="G474" s="177">
        <v>-3.1699999999999999E-2</v>
      </c>
      <c r="H474" s="177">
        <v>-0.22159999999999999</v>
      </c>
      <c r="I474" s="177">
        <v>-0.41070000000000001</v>
      </c>
      <c r="J474" s="177">
        <v>-0.59919999999999995</v>
      </c>
      <c r="K474" s="177">
        <v>5.5239000000000003</v>
      </c>
      <c r="L474" s="177">
        <v>16.1813</v>
      </c>
      <c r="M474" s="177">
        <v>6.0922000000000001</v>
      </c>
      <c r="N474" s="177">
        <v>5.9496000000000002</v>
      </c>
      <c r="O474" s="177">
        <v>22.398</v>
      </c>
      <c r="P474" s="177">
        <v>10.3246</v>
      </c>
      <c r="Q474" s="177">
        <v>14.1465</v>
      </c>
      <c r="R474" s="177">
        <v>26.035799999999998</v>
      </c>
      <c r="T474" s="106"/>
      <c r="U474" s="107"/>
      <c r="V474" s="107"/>
      <c r="W474" s="107"/>
      <c r="X474" s="107"/>
      <c r="Y474" s="107"/>
      <c r="Z474" s="107"/>
      <c r="AA474" s="107"/>
      <c r="AB474" s="107"/>
      <c r="AC474" s="107"/>
      <c r="AD474" s="107"/>
      <c r="AE474" s="107"/>
      <c r="AF474" s="107"/>
      <c r="AG474" s="107"/>
      <c r="AH474" s="107"/>
    </row>
    <row r="475" spans="1:34" x14ac:dyDescent="0.3">
      <c r="A475" s="173" t="s">
        <v>723</v>
      </c>
      <c r="B475" s="173" t="s">
        <v>728</v>
      </c>
      <c r="C475" s="173">
        <v>145750</v>
      </c>
      <c r="D475" s="176">
        <v>44942</v>
      </c>
      <c r="E475" s="177">
        <v>18.13</v>
      </c>
      <c r="F475" s="177">
        <v>-5.5100000000000003E-2</v>
      </c>
      <c r="G475" s="177">
        <v>-5.5100000000000003E-2</v>
      </c>
      <c r="H475" s="177">
        <v>-0.27500000000000002</v>
      </c>
      <c r="I475" s="177">
        <v>-0.71189999999999998</v>
      </c>
      <c r="J475" s="177">
        <v>-1.4674</v>
      </c>
      <c r="K475" s="177">
        <v>1.9112</v>
      </c>
      <c r="L475" s="177">
        <v>10.3469</v>
      </c>
      <c r="M475" s="177">
        <v>0.22109999999999999</v>
      </c>
      <c r="N475" s="177">
        <v>-4.8792999999999997</v>
      </c>
      <c r="O475" s="177">
        <v>16.6065</v>
      </c>
      <c r="P475" s="177"/>
      <c r="Q475" s="177">
        <v>15.7248</v>
      </c>
      <c r="R475" s="177">
        <v>12.111000000000001</v>
      </c>
      <c r="T475" s="106"/>
      <c r="U475" s="107"/>
      <c r="V475" s="107"/>
      <c r="W475" s="107"/>
      <c r="X475" s="107"/>
      <c r="Y475" s="107"/>
      <c r="Z475" s="107"/>
      <c r="AA475" s="107"/>
      <c r="AB475" s="107"/>
      <c r="AC475" s="107"/>
      <c r="AD475" s="107"/>
      <c r="AE475" s="107"/>
      <c r="AF475" s="107"/>
      <c r="AG475" s="107"/>
      <c r="AH475" s="107"/>
    </row>
    <row r="476" spans="1:34" x14ac:dyDescent="0.3">
      <c r="A476" s="173" t="s">
        <v>723</v>
      </c>
      <c r="B476" s="173" t="s">
        <v>729</v>
      </c>
      <c r="C476" s="173">
        <v>145747</v>
      </c>
      <c r="D476" s="176">
        <v>44942</v>
      </c>
      <c r="E476" s="177">
        <v>17.23</v>
      </c>
      <c r="F476" s="177">
        <v>-0.1159</v>
      </c>
      <c r="G476" s="177">
        <v>-0.1159</v>
      </c>
      <c r="H476" s="177">
        <v>-0.28939999999999999</v>
      </c>
      <c r="I476" s="177">
        <v>-0.80600000000000005</v>
      </c>
      <c r="J476" s="177">
        <v>-1.5991</v>
      </c>
      <c r="K476" s="177">
        <v>1.6518999999999999</v>
      </c>
      <c r="L476" s="177">
        <v>9.7452000000000005</v>
      </c>
      <c r="M476" s="177">
        <v>-0.57699999999999996</v>
      </c>
      <c r="N476" s="177">
        <v>-5.7954999999999997</v>
      </c>
      <c r="O476" s="177">
        <v>15.356199999999999</v>
      </c>
      <c r="P476" s="177"/>
      <c r="Q476" s="177">
        <v>14.2875</v>
      </c>
      <c r="R476" s="177">
        <v>11.000999999999999</v>
      </c>
      <c r="T476" s="106"/>
      <c r="U476" s="107"/>
      <c r="V476" s="107"/>
      <c r="W476" s="107"/>
      <c r="X476" s="107"/>
      <c r="Y476" s="107"/>
      <c r="Z476" s="107"/>
      <c r="AA476" s="107"/>
      <c r="AB476" s="107"/>
      <c r="AC476" s="107"/>
      <c r="AD476" s="107"/>
      <c r="AE476" s="107"/>
      <c r="AF476" s="107"/>
      <c r="AG476" s="107"/>
      <c r="AH476" s="107"/>
    </row>
    <row r="477" spans="1:34" x14ac:dyDescent="0.3">
      <c r="A477" s="173" t="s">
        <v>723</v>
      </c>
      <c r="B477" s="173" t="s">
        <v>1854</v>
      </c>
      <c r="C477" s="173">
        <v>149697</v>
      </c>
      <c r="D477" s="176">
        <v>44942</v>
      </c>
      <c r="E477" s="177">
        <v>87.495900000000006</v>
      </c>
      <c r="F477" s="177">
        <v>-0.15590000000000001</v>
      </c>
      <c r="G477" s="177">
        <v>-0.15590000000000001</v>
      </c>
      <c r="H477" s="177">
        <v>-0.16980000000000001</v>
      </c>
      <c r="I477" s="177">
        <v>-0.31569999999999998</v>
      </c>
      <c r="J477" s="177">
        <v>-0.8276</v>
      </c>
      <c r="K477" s="177">
        <v>3.8475000000000001</v>
      </c>
      <c r="L477" s="177">
        <v>9.4113000000000007</v>
      </c>
      <c r="M477" s="177">
        <v>1.5291999999999999</v>
      </c>
      <c r="N477" s="177">
        <v>-3.4338000000000002</v>
      </c>
      <c r="O477" s="177">
        <v>16.063600000000001</v>
      </c>
      <c r="P477" s="177">
        <v>9.6606000000000005</v>
      </c>
      <c r="Q477" s="177">
        <v>12.608499999999999</v>
      </c>
      <c r="R477" s="177">
        <v>13.605499999999999</v>
      </c>
      <c r="T477" s="106"/>
      <c r="U477" s="107"/>
      <c r="V477" s="107"/>
      <c r="W477" s="107"/>
      <c r="X477" s="107"/>
      <c r="Y477" s="107"/>
      <c r="Z477" s="107"/>
      <c r="AA477" s="107"/>
      <c r="AB477" s="107"/>
      <c r="AC477" s="107"/>
      <c r="AD477" s="107"/>
      <c r="AE477" s="107"/>
      <c r="AF477" s="107"/>
      <c r="AG477" s="107"/>
      <c r="AH477" s="107"/>
    </row>
    <row r="478" spans="1:34" x14ac:dyDescent="0.3">
      <c r="A478" s="173" t="s">
        <v>723</v>
      </c>
      <c r="B478" s="173" t="s">
        <v>1855</v>
      </c>
      <c r="C478" s="173">
        <v>149700</v>
      </c>
      <c r="D478" s="176">
        <v>44942</v>
      </c>
      <c r="E478" s="177">
        <v>92.536900000000003</v>
      </c>
      <c r="F478" s="177">
        <v>-0.14349999999999999</v>
      </c>
      <c r="G478" s="177">
        <v>-0.14349999999999999</v>
      </c>
      <c r="H478" s="177">
        <v>-0.14099999999999999</v>
      </c>
      <c r="I478" s="177">
        <v>-0.2576</v>
      </c>
      <c r="J478" s="177">
        <v>-0.69710000000000005</v>
      </c>
      <c r="K478" s="177">
        <v>4.1694000000000004</v>
      </c>
      <c r="L478" s="177">
        <v>9.9634999999999998</v>
      </c>
      <c r="M478" s="177">
        <v>2.2641</v>
      </c>
      <c r="N478" s="177">
        <v>-2.5196999999999998</v>
      </c>
      <c r="O478" s="177">
        <v>16.799900000000001</v>
      </c>
      <c r="P478" s="177">
        <v>10.3881</v>
      </c>
      <c r="Q478" s="177">
        <v>13.2714</v>
      </c>
      <c r="R478" s="177">
        <v>14.3927</v>
      </c>
      <c r="T478" s="106"/>
      <c r="U478" s="107"/>
      <c r="V478" s="107"/>
      <c r="W478" s="107"/>
      <c r="X478" s="107"/>
      <c r="Y478" s="107"/>
      <c r="Z478" s="107"/>
      <c r="AA478" s="107"/>
      <c r="AB478" s="107"/>
      <c r="AC478" s="107"/>
      <c r="AD478" s="107"/>
      <c r="AE478" s="107"/>
      <c r="AF478" s="107"/>
      <c r="AG478" s="107"/>
      <c r="AH478" s="107"/>
    </row>
    <row r="479" spans="1:34" x14ac:dyDescent="0.3">
      <c r="A479" s="173" t="s">
        <v>723</v>
      </c>
      <c r="B479" s="173" t="s">
        <v>730</v>
      </c>
      <c r="C479" s="173">
        <v>103678</v>
      </c>
      <c r="D479" s="176">
        <v>44942</v>
      </c>
      <c r="E479" s="177">
        <v>86.850800000000007</v>
      </c>
      <c r="F479" s="177">
        <v>0.40100000000000002</v>
      </c>
      <c r="G479" s="177">
        <v>0.40100000000000002</v>
      </c>
      <c r="H479" s="177">
        <v>0.2676</v>
      </c>
      <c r="I479" s="177">
        <v>0.7036</v>
      </c>
      <c r="J479" s="177">
        <v>-9.9299999999999999E-2</v>
      </c>
      <c r="K479" s="177">
        <v>6.3315000000000001</v>
      </c>
      <c r="L479" s="177">
        <v>7.11</v>
      </c>
      <c r="M479" s="177">
        <v>2.2435999999999998</v>
      </c>
      <c r="N479" s="177">
        <v>3.0350000000000001</v>
      </c>
      <c r="O479" s="177">
        <v>22.070599999999999</v>
      </c>
      <c r="P479" s="177">
        <v>11.943</v>
      </c>
      <c r="Q479" s="177">
        <v>13.839399999999999</v>
      </c>
      <c r="R479" s="177">
        <v>20.484300000000001</v>
      </c>
      <c r="T479" s="106"/>
      <c r="U479" s="107"/>
      <c r="V479" s="107"/>
      <c r="W479" s="107"/>
      <c r="X479" s="107"/>
      <c r="Y479" s="107"/>
      <c r="Z479" s="107"/>
      <c r="AA479" s="107"/>
      <c r="AB479" s="107"/>
      <c r="AC479" s="107"/>
      <c r="AD479" s="107"/>
      <c r="AE479" s="107"/>
      <c r="AF479" s="107"/>
      <c r="AG479" s="107"/>
      <c r="AH479" s="107"/>
    </row>
    <row r="480" spans="1:34" x14ac:dyDescent="0.3">
      <c r="A480" s="173" t="s">
        <v>723</v>
      </c>
      <c r="B480" s="173" t="s">
        <v>731</v>
      </c>
      <c r="C480" s="173">
        <v>118527</v>
      </c>
      <c r="D480" s="176">
        <v>44942</v>
      </c>
      <c r="E480" s="177">
        <v>93.056899999999999</v>
      </c>
      <c r="F480" s="177">
        <v>0.40679999999999999</v>
      </c>
      <c r="G480" s="177">
        <v>0.40679999999999999</v>
      </c>
      <c r="H480" s="177">
        <v>0.28129999999999999</v>
      </c>
      <c r="I480" s="177">
        <v>0.73119999999999996</v>
      </c>
      <c r="J480" s="177">
        <v>-3.7400000000000003E-2</v>
      </c>
      <c r="K480" s="177">
        <v>6.5266999999999999</v>
      </c>
      <c r="L480" s="177">
        <v>7.4954000000000001</v>
      </c>
      <c r="M480" s="177">
        <v>2.7934000000000001</v>
      </c>
      <c r="N480" s="177">
        <v>3.7564000000000002</v>
      </c>
      <c r="O480" s="177">
        <v>23.094799999999999</v>
      </c>
      <c r="P480" s="177">
        <v>12.810499999999999</v>
      </c>
      <c r="Q480" s="177">
        <v>14.742000000000001</v>
      </c>
      <c r="R480" s="177">
        <v>21.335100000000001</v>
      </c>
      <c r="T480" s="106"/>
      <c r="U480" s="107"/>
      <c r="V480" s="107"/>
      <c r="W480" s="107"/>
      <c r="X480" s="107"/>
      <c r="Y480" s="107"/>
      <c r="Z480" s="107"/>
      <c r="AA480" s="107"/>
      <c r="AB480" s="107"/>
      <c r="AC480" s="107"/>
      <c r="AD480" s="107"/>
      <c r="AE480" s="107"/>
      <c r="AF480" s="107"/>
      <c r="AG480" s="107"/>
      <c r="AH480" s="107"/>
    </row>
    <row r="481" spans="1:34" x14ac:dyDescent="0.3">
      <c r="A481" s="173" t="s">
        <v>723</v>
      </c>
      <c r="B481" s="173" t="s">
        <v>732</v>
      </c>
      <c r="C481" s="173">
        <v>120749</v>
      </c>
      <c r="D481" s="176">
        <v>44942</v>
      </c>
      <c r="E481" s="177">
        <v>109.81319999999999</v>
      </c>
      <c r="F481" s="177">
        <v>0.17430000000000001</v>
      </c>
      <c r="G481" s="177">
        <v>0.17430000000000001</v>
      </c>
      <c r="H481" s="177">
        <v>-5.3100000000000001E-2</v>
      </c>
      <c r="I481" s="177">
        <v>0.1142</v>
      </c>
      <c r="J481" s="177">
        <v>-0.31440000000000001</v>
      </c>
      <c r="K481" s="177">
        <v>3.2023000000000001</v>
      </c>
      <c r="L481" s="177">
        <v>8.5421999999999993</v>
      </c>
      <c r="M481" s="177">
        <v>-3.3231999999999999</v>
      </c>
      <c r="N481" s="177">
        <v>-6.4286000000000003</v>
      </c>
      <c r="O481" s="177">
        <v>15.910500000000001</v>
      </c>
      <c r="P481" s="177">
        <v>10.552099999999999</v>
      </c>
      <c r="Q481" s="177">
        <v>12.1182</v>
      </c>
      <c r="R481" s="177">
        <v>12.911099999999999</v>
      </c>
      <c r="T481" s="106"/>
      <c r="U481" s="107"/>
      <c r="V481" s="107"/>
      <c r="W481" s="107"/>
      <c r="X481" s="107"/>
      <c r="Y481" s="107"/>
      <c r="Z481" s="107"/>
      <c r="AA481" s="107"/>
      <c r="AB481" s="107"/>
      <c r="AC481" s="107"/>
      <c r="AD481" s="107"/>
      <c r="AE481" s="107"/>
      <c r="AF481" s="107"/>
      <c r="AG481" s="107"/>
      <c r="AH481" s="107"/>
    </row>
    <row r="482" spans="1:34" x14ac:dyDescent="0.3">
      <c r="A482" s="173" t="s">
        <v>723</v>
      </c>
      <c r="B482" s="173" t="s">
        <v>733</v>
      </c>
      <c r="C482" s="173">
        <v>103026</v>
      </c>
      <c r="D482" s="176">
        <v>44942</v>
      </c>
      <c r="E482" s="177">
        <v>103.28870000000001</v>
      </c>
      <c r="F482" s="177">
        <v>0.16919999999999999</v>
      </c>
      <c r="G482" s="177">
        <v>0.16919999999999999</v>
      </c>
      <c r="H482" s="177">
        <v>-6.54E-2</v>
      </c>
      <c r="I482" s="177">
        <v>8.9800000000000005E-2</v>
      </c>
      <c r="J482" s="177">
        <v>-0.36859999999999998</v>
      </c>
      <c r="K482" s="177">
        <v>3.0369999999999999</v>
      </c>
      <c r="L482" s="177">
        <v>8.2024000000000008</v>
      </c>
      <c r="M482" s="177">
        <v>-3.7770000000000001</v>
      </c>
      <c r="N482" s="177">
        <v>-7.0065999999999997</v>
      </c>
      <c r="O482" s="177">
        <v>15.2319</v>
      </c>
      <c r="P482" s="177">
        <v>9.8933999999999997</v>
      </c>
      <c r="Q482" s="177">
        <v>14.0863</v>
      </c>
      <c r="R482" s="177">
        <v>12.2326</v>
      </c>
      <c r="T482" s="106"/>
      <c r="U482" s="107"/>
      <c r="V482" s="107"/>
      <c r="W482" s="107"/>
      <c r="X482" s="107"/>
      <c r="Y482" s="107"/>
      <c r="Z482" s="107"/>
      <c r="AA482" s="107"/>
      <c r="AB482" s="107"/>
      <c r="AC482" s="107"/>
      <c r="AD482" s="107"/>
      <c r="AE482" s="107"/>
      <c r="AF482" s="107"/>
      <c r="AG482" s="107"/>
      <c r="AH482" s="107"/>
    </row>
    <row r="483" spans="1:34" x14ac:dyDescent="0.3">
      <c r="A483" s="178" t="s">
        <v>27</v>
      </c>
      <c r="B483" s="173"/>
      <c r="C483" s="173"/>
      <c r="D483" s="173"/>
      <c r="E483" s="173"/>
      <c r="F483" s="179">
        <v>5.3807142857142866E-2</v>
      </c>
      <c r="G483" s="179">
        <v>5.3807142857142866E-2</v>
      </c>
      <c r="H483" s="179">
        <v>4.8478571428571419E-2</v>
      </c>
      <c r="I483" s="179">
        <v>4.0107142857142841E-2</v>
      </c>
      <c r="J483" s="179">
        <v>-0.53842857142857148</v>
      </c>
      <c r="K483" s="179">
        <v>4.910914285714286</v>
      </c>
      <c r="L483" s="179">
        <v>12.038507142857146</v>
      </c>
      <c r="M483" s="179">
        <v>2.7650571428571427</v>
      </c>
      <c r="N483" s="179">
        <v>0.32010714285714281</v>
      </c>
      <c r="O483" s="179">
        <v>18.409933333333335</v>
      </c>
      <c r="P483" s="179">
        <v>10.173830000000001</v>
      </c>
      <c r="Q483" s="179">
        <v>15.404242857142858</v>
      </c>
      <c r="R483" s="179">
        <v>18.021892857142856</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78" t="s">
        <v>407</v>
      </c>
      <c r="B484" s="173"/>
      <c r="C484" s="173"/>
      <c r="D484" s="173"/>
      <c r="E484" s="173"/>
      <c r="F484" s="179">
        <v>-3.295E-2</v>
      </c>
      <c r="G484" s="179">
        <v>-3.295E-2</v>
      </c>
      <c r="H484" s="179">
        <v>-0.15539999999999998</v>
      </c>
      <c r="I484" s="179">
        <v>-0.27975</v>
      </c>
      <c r="J484" s="179">
        <v>-0.64815</v>
      </c>
      <c r="K484" s="179">
        <v>4.7208000000000006</v>
      </c>
      <c r="L484" s="179">
        <v>10.155200000000001</v>
      </c>
      <c r="M484" s="179">
        <v>2.5287500000000001</v>
      </c>
      <c r="N484" s="179">
        <v>2.9064000000000001</v>
      </c>
      <c r="O484" s="179">
        <v>17.27665</v>
      </c>
      <c r="P484" s="179">
        <v>10.109</v>
      </c>
      <c r="Q484" s="179">
        <v>14.116399999999999</v>
      </c>
      <c r="R484" s="179">
        <v>19.869350000000001</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57"/>
      <c r="F485" s="104"/>
      <c r="G485" s="104"/>
      <c r="H485" s="104"/>
      <c r="I485" s="104"/>
      <c r="J485" s="104"/>
      <c r="K485" s="104"/>
      <c r="L485" s="104"/>
      <c r="M485" s="104"/>
      <c r="N485" s="104"/>
      <c r="O485" s="104"/>
      <c r="P485" s="104"/>
      <c r="Q485" s="104"/>
      <c r="R485" s="104"/>
      <c r="U485" s="104"/>
      <c r="V485" s="104"/>
      <c r="W485" s="104"/>
      <c r="X485" s="104"/>
      <c r="Y485" s="104"/>
      <c r="Z485" s="104"/>
      <c r="AA485" s="104"/>
      <c r="AB485" s="104"/>
      <c r="AC485" s="104"/>
      <c r="AD485" s="104"/>
      <c r="AE485" s="104"/>
      <c r="AF485" s="104"/>
      <c r="AG485" s="104"/>
      <c r="AH485" s="104"/>
    </row>
    <row r="486" spans="1:34" x14ac:dyDescent="0.3">
      <c r="A486" s="175" t="s">
        <v>383</v>
      </c>
      <c r="B486" s="175"/>
      <c r="C486" s="175"/>
      <c r="D486" s="175"/>
      <c r="E486" s="175"/>
      <c r="F486" s="175"/>
      <c r="G486" s="175"/>
      <c r="H486" s="175"/>
      <c r="I486" s="175"/>
      <c r="J486" s="175"/>
      <c r="K486" s="175"/>
      <c r="L486" s="175"/>
      <c r="M486" s="175"/>
      <c r="N486" s="175"/>
      <c r="O486" s="175"/>
      <c r="P486" s="175"/>
      <c r="Q486" s="175"/>
      <c r="R486" s="175"/>
      <c r="S486" s="105"/>
      <c r="T486" s="105"/>
      <c r="U486" s="105"/>
      <c r="V486" s="105"/>
      <c r="W486" s="105"/>
      <c r="X486" s="105"/>
      <c r="Y486" s="105"/>
      <c r="Z486" s="105"/>
      <c r="AA486" s="105"/>
      <c r="AB486" s="105"/>
      <c r="AC486" s="105"/>
      <c r="AD486" s="105"/>
      <c r="AE486" s="105"/>
      <c r="AF486" s="105"/>
      <c r="AG486" s="105"/>
      <c r="AH486" s="105"/>
    </row>
    <row r="487" spans="1:34" x14ac:dyDescent="0.3">
      <c r="A487" s="173" t="s">
        <v>358</v>
      </c>
      <c r="B487" s="173" t="s">
        <v>53</v>
      </c>
      <c r="C487" s="173">
        <v>119505</v>
      </c>
      <c r="D487" s="176">
        <v>44942</v>
      </c>
      <c r="E487" s="177">
        <v>40.378999999999998</v>
      </c>
      <c r="F487" s="177">
        <v>0.33150000000000002</v>
      </c>
      <c r="G487" s="177">
        <v>0.33150000000000002</v>
      </c>
      <c r="H487" s="177">
        <v>8.7051999999999996</v>
      </c>
      <c r="I487" s="177">
        <v>7.6216999999999997</v>
      </c>
      <c r="J487" s="177">
        <v>5.5076000000000001</v>
      </c>
      <c r="K487" s="177">
        <v>8.1430000000000007</v>
      </c>
      <c r="L487" s="177">
        <v>7.0674000000000001</v>
      </c>
      <c r="M487" s="177">
        <v>9.1213999999999995</v>
      </c>
      <c r="N487" s="177">
        <v>6.9325000000000001</v>
      </c>
      <c r="O487" s="177">
        <v>7.4526000000000003</v>
      </c>
      <c r="P487" s="177">
        <v>5.86</v>
      </c>
      <c r="Q487" s="177">
        <v>7.5514000000000001</v>
      </c>
      <c r="R487" s="177">
        <v>6.1856999999999998</v>
      </c>
      <c r="T487" s="106"/>
      <c r="U487" s="107"/>
      <c r="V487" s="107"/>
      <c r="W487" s="107"/>
      <c r="X487" s="107"/>
      <c r="Y487" s="107"/>
      <c r="Z487" s="107"/>
      <c r="AA487" s="107"/>
      <c r="AB487" s="107"/>
      <c r="AC487" s="107"/>
      <c r="AD487" s="107"/>
      <c r="AE487" s="107"/>
      <c r="AF487" s="107"/>
      <c r="AG487" s="107"/>
      <c r="AH487" s="107"/>
    </row>
    <row r="488" spans="1:34" x14ac:dyDescent="0.3">
      <c r="A488" s="173" t="s">
        <v>358</v>
      </c>
      <c r="B488" s="173" t="s">
        <v>82</v>
      </c>
      <c r="C488" s="173">
        <v>111848</v>
      </c>
      <c r="D488" s="176">
        <v>44942</v>
      </c>
      <c r="E488" s="177">
        <v>26.406700000000001</v>
      </c>
      <c r="F488" s="177">
        <v>-0.27639999999999998</v>
      </c>
      <c r="G488" s="177">
        <v>-0.27639999999999998</v>
      </c>
      <c r="H488" s="177">
        <v>8.1084999999999994</v>
      </c>
      <c r="I488" s="177">
        <v>7.0187999999999997</v>
      </c>
      <c r="J488" s="177">
        <v>4.8982000000000001</v>
      </c>
      <c r="K488" s="177">
        <v>7.5293000000000001</v>
      </c>
      <c r="L488" s="177">
        <v>6.4375999999999998</v>
      </c>
      <c r="M488" s="177">
        <v>8.4723000000000006</v>
      </c>
      <c r="N488" s="177">
        <v>6.2808999999999999</v>
      </c>
      <c r="O488" s="177">
        <v>6.8280000000000003</v>
      </c>
      <c r="P488" s="177">
        <v>5.2560000000000002</v>
      </c>
      <c r="Q488" s="177">
        <v>7.2988999999999997</v>
      </c>
      <c r="R488" s="177">
        <v>5.5683999999999996</v>
      </c>
      <c r="T488" s="106"/>
      <c r="U488" s="107"/>
      <c r="V488" s="107"/>
      <c r="W488" s="107"/>
      <c r="X488" s="107"/>
      <c r="Y488" s="107"/>
      <c r="Z488" s="107"/>
      <c r="AA488" s="107"/>
      <c r="AB488" s="107"/>
      <c r="AC488" s="107"/>
      <c r="AD488" s="107"/>
      <c r="AE488" s="107"/>
      <c r="AF488" s="107"/>
      <c r="AG488" s="107"/>
      <c r="AH488" s="107"/>
    </row>
    <row r="489" spans="1:34" x14ac:dyDescent="0.3">
      <c r="A489" s="173" t="s">
        <v>358</v>
      </c>
      <c r="B489" s="173" t="s">
        <v>83</v>
      </c>
      <c r="C489" s="173">
        <v>102767</v>
      </c>
      <c r="D489" s="176">
        <v>44942</v>
      </c>
      <c r="E489" s="177">
        <v>38.182600000000001</v>
      </c>
      <c r="F489" s="177">
        <v>-0.2868</v>
      </c>
      <c r="G489" s="177">
        <v>-0.2868</v>
      </c>
      <c r="H489" s="177">
        <v>8.0969999999999995</v>
      </c>
      <c r="I489" s="177">
        <v>7.0107999999999997</v>
      </c>
      <c r="J489" s="177">
        <v>4.8986000000000001</v>
      </c>
      <c r="K489" s="177">
        <v>7.5293000000000001</v>
      </c>
      <c r="L489" s="177">
        <v>6.4332000000000003</v>
      </c>
      <c r="M489" s="177">
        <v>8.4713999999999992</v>
      </c>
      <c r="N489" s="177">
        <v>6.2843999999999998</v>
      </c>
      <c r="O489" s="177">
        <v>6.8357000000000001</v>
      </c>
      <c r="P489" s="177">
        <v>5.2606999999999999</v>
      </c>
      <c r="Q489" s="177">
        <v>7.5895000000000001</v>
      </c>
      <c r="R489" s="177">
        <v>5.5743</v>
      </c>
      <c r="T489" s="106"/>
      <c r="U489" s="107"/>
      <c r="V489" s="107"/>
      <c r="W489" s="107"/>
      <c r="X489" s="107"/>
      <c r="Y489" s="107"/>
      <c r="Z489" s="107"/>
      <c r="AA489" s="107"/>
      <c r="AB489" s="107"/>
      <c r="AC489" s="107"/>
      <c r="AD489" s="107"/>
      <c r="AE489" s="107"/>
      <c r="AF489" s="107"/>
      <c r="AG489" s="107"/>
      <c r="AH489" s="107"/>
    </row>
    <row r="490" spans="1:34" x14ac:dyDescent="0.3">
      <c r="A490" s="173" t="s">
        <v>358</v>
      </c>
      <c r="B490" s="173" t="s">
        <v>54</v>
      </c>
      <c r="C490" s="173">
        <v>147808</v>
      </c>
      <c r="D490" s="176"/>
      <c r="E490" s="177"/>
      <c r="F490" s="177"/>
      <c r="G490" s="177"/>
      <c r="H490" s="177"/>
      <c r="I490" s="177"/>
      <c r="J490" s="177"/>
      <c r="K490" s="177"/>
      <c r="L490" s="177"/>
      <c r="M490" s="177"/>
      <c r="N490" s="177"/>
      <c r="O490" s="177"/>
      <c r="P490" s="177"/>
      <c r="Q490" s="177"/>
      <c r="R490" s="177"/>
      <c r="T490" s="106"/>
      <c r="U490" s="107"/>
      <c r="V490" s="107"/>
      <c r="W490" s="107"/>
      <c r="X490" s="107"/>
      <c r="Y490" s="107"/>
      <c r="Z490" s="107"/>
      <c r="AA490" s="107"/>
      <c r="AB490" s="107"/>
      <c r="AC490" s="107"/>
      <c r="AD490" s="107"/>
      <c r="AE490" s="107"/>
      <c r="AF490" s="107"/>
      <c r="AG490" s="107"/>
      <c r="AH490" s="107"/>
    </row>
    <row r="491" spans="1:34" x14ac:dyDescent="0.3">
      <c r="A491" s="173" t="s">
        <v>358</v>
      </c>
      <c r="B491" s="173" t="s">
        <v>84</v>
      </c>
      <c r="C491" s="173">
        <v>147807</v>
      </c>
      <c r="D491" s="176"/>
      <c r="E491" s="177"/>
      <c r="F491" s="177"/>
      <c r="G491" s="177"/>
      <c r="H491" s="177"/>
      <c r="I491" s="177"/>
      <c r="J491" s="177"/>
      <c r="K491" s="177"/>
      <c r="L491" s="177"/>
      <c r="M491" s="177"/>
      <c r="N491" s="177"/>
      <c r="O491" s="177"/>
      <c r="P491" s="177"/>
      <c r="Q491" s="177"/>
      <c r="R491" s="177"/>
      <c r="T491" s="106"/>
      <c r="U491" s="107"/>
      <c r="V491" s="107"/>
      <c r="W491" s="107"/>
      <c r="X491" s="107"/>
      <c r="Y491" s="107"/>
      <c r="Z491" s="107"/>
      <c r="AA491" s="107"/>
      <c r="AB491" s="107"/>
      <c r="AC491" s="107"/>
      <c r="AD491" s="107"/>
      <c r="AE491" s="107"/>
      <c r="AF491" s="107"/>
      <c r="AG491" s="107"/>
      <c r="AH491" s="107"/>
    </row>
    <row r="492" spans="1:34" x14ac:dyDescent="0.3">
      <c r="A492" s="173" t="s">
        <v>358</v>
      </c>
      <c r="B492" s="173" t="s">
        <v>85</v>
      </c>
      <c r="C492" s="173">
        <v>147804</v>
      </c>
      <c r="D492" s="176"/>
      <c r="E492" s="177"/>
      <c r="F492" s="177"/>
      <c r="G492" s="177"/>
      <c r="H492" s="177"/>
      <c r="I492" s="177"/>
      <c r="J492" s="177"/>
      <c r="K492" s="177"/>
      <c r="L492" s="177"/>
      <c r="M492" s="177"/>
      <c r="N492" s="177"/>
      <c r="O492" s="177"/>
      <c r="P492" s="177"/>
      <c r="Q492" s="177"/>
      <c r="R492" s="177"/>
      <c r="T492" s="106"/>
      <c r="U492" s="107"/>
      <c r="V492" s="107"/>
      <c r="W492" s="107"/>
      <c r="X492" s="107"/>
      <c r="Y492" s="107"/>
      <c r="Z492" s="107"/>
      <c r="AA492" s="107"/>
      <c r="AB492" s="107"/>
      <c r="AC492" s="107"/>
      <c r="AD492" s="107"/>
      <c r="AE492" s="107"/>
      <c r="AF492" s="107"/>
      <c r="AG492" s="107"/>
      <c r="AH492" s="107"/>
    </row>
    <row r="493" spans="1:34" x14ac:dyDescent="0.3">
      <c r="A493" s="173" t="s">
        <v>358</v>
      </c>
      <c r="B493" s="173" t="s">
        <v>55</v>
      </c>
      <c r="C493" s="173">
        <v>120451</v>
      </c>
      <c r="D493" s="176">
        <v>44942</v>
      </c>
      <c r="E493" s="177">
        <v>26.729800000000001</v>
      </c>
      <c r="F493" s="177">
        <v>3.8246000000000002</v>
      </c>
      <c r="G493" s="177">
        <v>3.8246000000000002</v>
      </c>
      <c r="H493" s="177">
        <v>12.142300000000001</v>
      </c>
      <c r="I493" s="177">
        <v>8.3367000000000004</v>
      </c>
      <c r="J493" s="177">
        <v>4.1906999999999996</v>
      </c>
      <c r="K493" s="177">
        <v>10.989800000000001</v>
      </c>
      <c r="L493" s="177">
        <v>7.8067000000000002</v>
      </c>
      <c r="M493" s="177">
        <v>5.4568000000000003</v>
      </c>
      <c r="N493" s="177">
        <v>3.3340000000000001</v>
      </c>
      <c r="O493" s="177">
        <v>6.4827000000000004</v>
      </c>
      <c r="P493" s="177">
        <v>7.7186000000000003</v>
      </c>
      <c r="Q493" s="177">
        <v>8.6137999999999995</v>
      </c>
      <c r="R493" s="177">
        <v>3.6316000000000002</v>
      </c>
      <c r="T493" s="106"/>
      <c r="U493" s="107"/>
      <c r="V493" s="107"/>
      <c r="W493" s="107"/>
      <c r="X493" s="107"/>
      <c r="Y493" s="107"/>
      <c r="Z493" s="107"/>
      <c r="AA493" s="107"/>
      <c r="AB493" s="107"/>
      <c r="AC493" s="107"/>
      <c r="AD493" s="107"/>
      <c r="AE493" s="107"/>
      <c r="AF493" s="107"/>
      <c r="AG493" s="107"/>
      <c r="AH493" s="107"/>
    </row>
    <row r="494" spans="1:34" x14ac:dyDescent="0.3">
      <c r="A494" s="173" t="s">
        <v>358</v>
      </c>
      <c r="B494" s="173" t="s">
        <v>86</v>
      </c>
      <c r="C494" s="173">
        <v>115068</v>
      </c>
      <c r="D494" s="176">
        <v>44942</v>
      </c>
      <c r="E494" s="177">
        <v>24.53</v>
      </c>
      <c r="F494" s="177">
        <v>3.4232999999999998</v>
      </c>
      <c r="G494" s="177">
        <v>3.4232999999999998</v>
      </c>
      <c r="H494" s="177">
        <v>11.760199999999999</v>
      </c>
      <c r="I494" s="177">
        <v>7.9423000000000004</v>
      </c>
      <c r="J494" s="177">
        <v>3.7945000000000002</v>
      </c>
      <c r="K494" s="177">
        <v>10.5809</v>
      </c>
      <c r="L494" s="177">
        <v>7.3872</v>
      </c>
      <c r="M494" s="177">
        <v>5.0381999999999998</v>
      </c>
      <c r="N494" s="177">
        <v>2.9236</v>
      </c>
      <c r="O494" s="177">
        <v>6.0494000000000003</v>
      </c>
      <c r="P494" s="177">
        <v>7.1143999999999998</v>
      </c>
      <c r="Q494" s="177">
        <v>7.9489000000000001</v>
      </c>
      <c r="R494" s="177">
        <v>3.2147000000000001</v>
      </c>
      <c r="T494" s="106"/>
      <c r="U494" s="107"/>
      <c r="V494" s="107"/>
      <c r="W494" s="107"/>
      <c r="X494" s="107"/>
      <c r="Y494" s="107"/>
      <c r="Z494" s="107"/>
      <c r="AA494" s="107"/>
      <c r="AB494" s="107"/>
      <c r="AC494" s="107"/>
      <c r="AD494" s="107"/>
      <c r="AE494" s="107"/>
      <c r="AF494" s="107"/>
      <c r="AG494" s="107"/>
      <c r="AH494" s="107"/>
    </row>
    <row r="495" spans="1:34" x14ac:dyDescent="0.3">
      <c r="A495" s="173" t="s">
        <v>358</v>
      </c>
      <c r="B495" s="173" t="s">
        <v>1912</v>
      </c>
      <c r="C495" s="173">
        <v>150173</v>
      </c>
      <c r="D495" s="176">
        <v>44942</v>
      </c>
      <c r="E495" s="177">
        <v>38.150500000000001</v>
      </c>
      <c r="F495" s="177">
        <v>-5.1961000000000004</v>
      </c>
      <c r="G495" s="177">
        <v>-5.1961000000000004</v>
      </c>
      <c r="H495" s="177">
        <v>12.4536</v>
      </c>
      <c r="I495" s="177">
        <v>10.8217</v>
      </c>
      <c r="J495" s="177">
        <v>5.3262</v>
      </c>
      <c r="K495" s="177">
        <v>8.3486999999999991</v>
      </c>
      <c r="L495" s="177">
        <v>7.8269000000000002</v>
      </c>
      <c r="M495" s="177">
        <v>5.5072000000000001</v>
      </c>
      <c r="N495" s="177">
        <v>4.032</v>
      </c>
      <c r="O495" s="177">
        <v>4.7816000000000001</v>
      </c>
      <c r="P495" s="177">
        <v>5.4561999999999999</v>
      </c>
      <c r="Q495" s="177">
        <v>7.5797999999999996</v>
      </c>
      <c r="R495" s="177">
        <v>2.6855000000000002</v>
      </c>
      <c r="S495" t="s">
        <v>1807</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73" t="s">
        <v>358</v>
      </c>
      <c r="B496" s="173" t="s">
        <v>1913</v>
      </c>
      <c r="C496" s="173">
        <v>150180</v>
      </c>
      <c r="D496" s="176">
        <v>44942</v>
      </c>
      <c r="E496" s="177">
        <v>41.494199999999999</v>
      </c>
      <c r="F496" s="177">
        <v>-4.2500999999999998</v>
      </c>
      <c r="G496" s="177">
        <v>-4.2500999999999998</v>
      </c>
      <c r="H496" s="177">
        <v>13.4175</v>
      </c>
      <c r="I496" s="177">
        <v>11.7963</v>
      </c>
      <c r="J496" s="177">
        <v>6.3074000000000003</v>
      </c>
      <c r="K496" s="177">
        <v>9.3483999999999998</v>
      </c>
      <c r="L496" s="177">
        <v>8.8719999999999999</v>
      </c>
      <c r="M496" s="177">
        <v>6.5744999999999996</v>
      </c>
      <c r="N496" s="177">
        <v>5.1341999999999999</v>
      </c>
      <c r="O496" s="177">
        <v>5.9292999999999996</v>
      </c>
      <c r="P496" s="177">
        <v>6.5673000000000004</v>
      </c>
      <c r="Q496" s="177">
        <v>7.9794</v>
      </c>
      <c r="R496" s="177">
        <v>3.8921000000000001</v>
      </c>
      <c r="S496" t="s">
        <v>1807</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73" t="s">
        <v>358</v>
      </c>
      <c r="B497" s="173" t="s">
        <v>2004</v>
      </c>
      <c r="C497" s="173">
        <v>150172</v>
      </c>
      <c r="D497" s="176">
        <v>44942</v>
      </c>
      <c r="E497" s="177">
        <v>26.8689</v>
      </c>
      <c r="F497" s="177">
        <v>-5.2051999999999996</v>
      </c>
      <c r="G497" s="177">
        <v>-5.2051999999999996</v>
      </c>
      <c r="H497" s="177">
        <v>12.430300000000001</v>
      </c>
      <c r="I497" s="177">
        <v>10.815200000000001</v>
      </c>
      <c r="J497" s="177">
        <v>5.3262999999999998</v>
      </c>
      <c r="K497" s="177">
        <v>8.3481000000000005</v>
      </c>
      <c r="L497" s="177">
        <v>7.8528000000000002</v>
      </c>
      <c r="M497" s="177">
        <v>5.6466000000000003</v>
      </c>
      <c r="N497" s="177">
        <v>4.2998000000000003</v>
      </c>
      <c r="O497" s="177">
        <v>5.2805</v>
      </c>
      <c r="P497" s="177">
        <v>6.0011000000000001</v>
      </c>
      <c r="Q497" s="177">
        <v>7.3522999999999996</v>
      </c>
      <c r="R497" s="177">
        <v>3.2149000000000001</v>
      </c>
      <c r="S497" t="s">
        <v>1807</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73" t="s">
        <v>358</v>
      </c>
      <c r="B498" s="173" t="s">
        <v>87</v>
      </c>
      <c r="C498" s="173">
        <v>117631</v>
      </c>
      <c r="D498" s="176"/>
      <c r="E498" s="177"/>
      <c r="F498" s="177"/>
      <c r="G498" s="177"/>
      <c r="H498" s="177"/>
      <c r="I498" s="177"/>
      <c r="J498" s="177"/>
      <c r="K498" s="177"/>
      <c r="L498" s="177"/>
      <c r="M498" s="177"/>
      <c r="N498" s="177"/>
      <c r="O498" s="177"/>
      <c r="P498" s="177"/>
      <c r="Q498" s="177"/>
      <c r="R498" s="177"/>
      <c r="S498" t="s">
        <v>1807</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73" t="s">
        <v>358</v>
      </c>
      <c r="B499" s="173" t="s">
        <v>56</v>
      </c>
      <c r="C499" s="173">
        <v>119337</v>
      </c>
      <c r="D499" s="176"/>
      <c r="E499" s="177"/>
      <c r="F499" s="177"/>
      <c r="G499" s="177"/>
      <c r="H499" s="177"/>
      <c r="I499" s="177"/>
      <c r="J499" s="177"/>
      <c r="K499" s="177"/>
      <c r="L499" s="177"/>
      <c r="M499" s="177"/>
      <c r="N499" s="177"/>
      <c r="O499" s="177"/>
      <c r="P499" s="177"/>
      <c r="Q499" s="177"/>
      <c r="R499" s="177"/>
      <c r="S499" t="s">
        <v>1807</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73" t="s">
        <v>358</v>
      </c>
      <c r="B500" s="173" t="s">
        <v>58</v>
      </c>
      <c r="C500" s="173">
        <v>118284</v>
      </c>
      <c r="D500" s="176">
        <v>44942</v>
      </c>
      <c r="E500" s="177">
        <v>26.882000000000001</v>
      </c>
      <c r="F500" s="177">
        <v>-10.355600000000001</v>
      </c>
      <c r="G500" s="177">
        <v>-10.355600000000001</v>
      </c>
      <c r="H500" s="177">
        <v>13.1454</v>
      </c>
      <c r="I500" s="177">
        <v>11.700100000000001</v>
      </c>
      <c r="J500" s="177">
        <v>6.0843999999999996</v>
      </c>
      <c r="K500" s="177">
        <v>9.9541000000000004</v>
      </c>
      <c r="L500" s="177">
        <v>7.1505999999999998</v>
      </c>
      <c r="M500" s="177">
        <v>5.4569999999999999</v>
      </c>
      <c r="N500" s="177">
        <v>4.0797999999999996</v>
      </c>
      <c r="O500" s="177">
        <v>5.5110999999999999</v>
      </c>
      <c r="P500" s="177">
        <v>6.4402999999999997</v>
      </c>
      <c r="Q500" s="177">
        <v>7.8643000000000001</v>
      </c>
      <c r="R500" s="177">
        <v>3.2604000000000002</v>
      </c>
      <c r="S500" t="s">
        <v>1807</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73" t="s">
        <v>358</v>
      </c>
      <c r="B501" s="173" t="s">
        <v>89</v>
      </c>
      <c r="C501" s="173">
        <v>111962</v>
      </c>
      <c r="D501" s="176">
        <v>44942</v>
      </c>
      <c r="E501" s="177">
        <v>25.032399999999999</v>
      </c>
      <c r="F501" s="177">
        <v>-11.4597</v>
      </c>
      <c r="G501" s="177">
        <v>-11.4597</v>
      </c>
      <c r="H501" s="177">
        <v>12.046799999999999</v>
      </c>
      <c r="I501" s="177">
        <v>10.6038</v>
      </c>
      <c r="J501" s="177">
        <v>4.9927999999999999</v>
      </c>
      <c r="K501" s="177">
        <v>8.8237000000000005</v>
      </c>
      <c r="L501" s="177">
        <v>6.0151000000000003</v>
      </c>
      <c r="M501" s="177">
        <v>4.3216999999999999</v>
      </c>
      <c r="N501" s="177">
        <v>2.9571000000000001</v>
      </c>
      <c r="O501" s="177">
        <v>4.4664999999999999</v>
      </c>
      <c r="P501" s="177">
        <v>5.4759000000000002</v>
      </c>
      <c r="Q501" s="177">
        <v>6.9565999999999999</v>
      </c>
      <c r="R501" s="177">
        <v>2.1593</v>
      </c>
      <c r="S501" t="s">
        <v>1807</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73" t="s">
        <v>358</v>
      </c>
      <c r="B502" s="173" t="s">
        <v>59</v>
      </c>
      <c r="C502" s="173">
        <v>119239</v>
      </c>
      <c r="D502" s="176">
        <v>44942</v>
      </c>
      <c r="E502" s="177">
        <v>2880.1266000000001</v>
      </c>
      <c r="F502" s="177">
        <v>5.1855000000000002</v>
      </c>
      <c r="G502" s="177">
        <v>5.1855000000000002</v>
      </c>
      <c r="H502" s="177">
        <v>6.7839999999999998</v>
      </c>
      <c r="I502" s="177">
        <v>6.0850999999999997</v>
      </c>
      <c r="J502" s="177">
        <v>6.2110000000000003</v>
      </c>
      <c r="K502" s="177">
        <v>6.4145000000000003</v>
      </c>
      <c r="L502" s="177">
        <v>4.5256999999999996</v>
      </c>
      <c r="M502" s="177">
        <v>3.5762</v>
      </c>
      <c r="N502" s="177">
        <v>2.548</v>
      </c>
      <c r="O502" s="177">
        <v>6.1756000000000002</v>
      </c>
      <c r="P502" s="177">
        <v>7.2683999999999997</v>
      </c>
      <c r="Q502" s="177">
        <v>7.9603999999999999</v>
      </c>
      <c r="R502" s="177">
        <v>2.9470000000000001</v>
      </c>
      <c r="S502" t="s">
        <v>1807</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73" t="s">
        <v>358</v>
      </c>
      <c r="B503" s="173" t="s">
        <v>90</v>
      </c>
      <c r="C503" s="173">
        <v>105669</v>
      </c>
      <c r="D503" s="176">
        <v>44942</v>
      </c>
      <c r="E503" s="177">
        <v>2746.5358000000001</v>
      </c>
      <c r="F503" s="177">
        <v>4.5351999999999997</v>
      </c>
      <c r="G503" s="177">
        <v>4.5351999999999997</v>
      </c>
      <c r="H503" s="177">
        <v>6.1330999999999998</v>
      </c>
      <c r="I503" s="177">
        <v>5.4336000000000002</v>
      </c>
      <c r="J503" s="177">
        <v>5.5578000000000003</v>
      </c>
      <c r="K503" s="177">
        <v>5.7594000000000003</v>
      </c>
      <c r="L503" s="177">
        <v>3.8672</v>
      </c>
      <c r="M503" s="177">
        <v>2.9161999999999999</v>
      </c>
      <c r="N503" s="177">
        <v>1.8951</v>
      </c>
      <c r="O503" s="177">
        <v>5.4992000000000001</v>
      </c>
      <c r="P503" s="177">
        <v>6.6378000000000004</v>
      </c>
      <c r="Q503" s="177">
        <v>6.6463000000000001</v>
      </c>
      <c r="R503" s="177">
        <v>2.2934000000000001</v>
      </c>
      <c r="S503" t="s">
        <v>1807</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73" t="s">
        <v>358</v>
      </c>
      <c r="B504" s="173" t="s">
        <v>92</v>
      </c>
      <c r="C504" s="173">
        <v>100499</v>
      </c>
      <c r="D504" s="176"/>
      <c r="E504" s="177"/>
      <c r="F504" s="177"/>
      <c r="G504" s="177"/>
      <c r="H504" s="177"/>
      <c r="I504" s="177"/>
      <c r="J504" s="177"/>
      <c r="K504" s="177"/>
      <c r="L504" s="177"/>
      <c r="M504" s="177"/>
      <c r="N504" s="177"/>
      <c r="O504" s="177"/>
      <c r="P504" s="177"/>
      <c r="Q504" s="177"/>
      <c r="R504" s="177"/>
      <c r="S504" t="s">
        <v>1807</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73" t="s">
        <v>358</v>
      </c>
      <c r="B505" s="173" t="s">
        <v>61</v>
      </c>
      <c r="C505" s="173">
        <v>118495</v>
      </c>
      <c r="D505" s="176"/>
      <c r="E505" s="177"/>
      <c r="F505" s="177"/>
      <c r="G505" s="177"/>
      <c r="H505" s="177"/>
      <c r="I505" s="177"/>
      <c r="J505" s="177"/>
      <c r="K505" s="177"/>
      <c r="L505" s="177"/>
      <c r="M505" s="177"/>
      <c r="N505" s="177"/>
      <c r="O505" s="177"/>
      <c r="P505" s="177"/>
      <c r="Q505" s="177"/>
      <c r="R505" s="177"/>
      <c r="S505" t="s">
        <v>1807</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73" t="s">
        <v>358</v>
      </c>
      <c r="B506" s="173" t="s">
        <v>365</v>
      </c>
      <c r="C506" s="173">
        <v>147981</v>
      </c>
      <c r="D506" s="176"/>
      <c r="E506" s="177"/>
      <c r="F506" s="177"/>
      <c r="G506" s="177"/>
      <c r="H506" s="177"/>
      <c r="I506" s="177"/>
      <c r="J506" s="177"/>
      <c r="K506" s="177"/>
      <c r="L506" s="177"/>
      <c r="M506" s="177"/>
      <c r="N506" s="177"/>
      <c r="O506" s="177"/>
      <c r="P506" s="177"/>
      <c r="Q506" s="177"/>
      <c r="R506" s="177"/>
      <c r="S506" t="s">
        <v>1807</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73" t="s">
        <v>358</v>
      </c>
      <c r="B507" s="173" t="s">
        <v>361</v>
      </c>
      <c r="C507" s="173">
        <v>147982</v>
      </c>
      <c r="D507" s="176"/>
      <c r="E507" s="177"/>
      <c r="F507" s="177"/>
      <c r="G507" s="177"/>
      <c r="H507" s="177"/>
      <c r="I507" s="177"/>
      <c r="J507" s="177"/>
      <c r="K507" s="177"/>
      <c r="L507" s="177"/>
      <c r="M507" s="177"/>
      <c r="N507" s="177"/>
      <c r="O507" s="177"/>
      <c r="P507" s="177"/>
      <c r="Q507" s="177"/>
      <c r="R507" s="177"/>
      <c r="S507" t="s">
        <v>1807</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73" t="s">
        <v>358</v>
      </c>
      <c r="B508" s="173" t="s">
        <v>366</v>
      </c>
      <c r="C508" s="173">
        <v>147987</v>
      </c>
      <c r="D508" s="176">
        <v>44942</v>
      </c>
      <c r="E508" s="177">
        <v>0.78010000000000002</v>
      </c>
      <c r="F508" s="177">
        <v>15.616300000000001</v>
      </c>
      <c r="G508" s="177">
        <v>15.616300000000001</v>
      </c>
      <c r="H508" s="177">
        <v>14.746700000000001</v>
      </c>
      <c r="I508" s="177">
        <v>14.788500000000001</v>
      </c>
      <c r="J508" s="177">
        <v>14.67</v>
      </c>
      <c r="K508" s="177">
        <v>15.0459</v>
      </c>
      <c r="L508" s="177">
        <v>5.0599999999999999E-2</v>
      </c>
      <c r="M508" s="177">
        <v>3.7389000000000001</v>
      </c>
      <c r="N508" s="177"/>
      <c r="O508" s="177"/>
      <c r="P508" s="177"/>
      <c r="Q508" s="177">
        <v>4.7678000000000003</v>
      </c>
      <c r="R508" s="177"/>
      <c r="S508" t="s">
        <v>1807</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73" t="s">
        <v>358</v>
      </c>
      <c r="B509" s="173" t="s">
        <v>362</v>
      </c>
      <c r="C509" s="173">
        <v>147988</v>
      </c>
      <c r="D509" s="176">
        <v>44942</v>
      </c>
      <c r="E509" s="177">
        <v>0.82630000000000003</v>
      </c>
      <c r="F509" s="177">
        <v>14.742100000000001</v>
      </c>
      <c r="G509" s="177">
        <v>14.742100000000001</v>
      </c>
      <c r="H509" s="177">
        <v>14.554399999999999</v>
      </c>
      <c r="I509" s="177">
        <v>14.5952</v>
      </c>
      <c r="J509" s="177">
        <v>14.7159</v>
      </c>
      <c r="K509" s="177">
        <v>15.034000000000001</v>
      </c>
      <c r="L509" s="177">
        <v>4.7800000000000002E-2</v>
      </c>
      <c r="M509" s="177">
        <v>3.7423999999999999</v>
      </c>
      <c r="N509" s="177"/>
      <c r="O509" s="177"/>
      <c r="P509" s="177"/>
      <c r="Q509" s="177">
        <v>4.7747999999999999</v>
      </c>
      <c r="R509" s="177"/>
      <c r="S509" t="s">
        <v>1807</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73" t="s">
        <v>358</v>
      </c>
      <c r="B510" s="173" t="s">
        <v>404</v>
      </c>
      <c r="C510" s="173">
        <v>148307</v>
      </c>
      <c r="D510" s="176"/>
      <c r="E510" s="177"/>
      <c r="F510" s="177"/>
      <c r="G510" s="177"/>
      <c r="H510" s="177"/>
      <c r="I510" s="177"/>
      <c r="J510" s="177"/>
      <c r="K510" s="177"/>
      <c r="L510" s="177"/>
      <c r="M510" s="177"/>
      <c r="N510" s="177"/>
      <c r="O510" s="177"/>
      <c r="P510" s="177"/>
      <c r="Q510" s="177"/>
      <c r="R510" s="177"/>
      <c r="S510" t="s">
        <v>1807</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73" t="s">
        <v>358</v>
      </c>
      <c r="B511" s="173" t="s">
        <v>405</v>
      </c>
      <c r="C511" s="173">
        <v>148308</v>
      </c>
      <c r="D511" s="176"/>
      <c r="E511" s="177"/>
      <c r="F511" s="177"/>
      <c r="G511" s="177"/>
      <c r="H511" s="177"/>
      <c r="I511" s="177"/>
      <c r="J511" s="177"/>
      <c r="K511" s="177"/>
      <c r="L511" s="177"/>
      <c r="M511" s="177"/>
      <c r="N511" s="177"/>
      <c r="O511" s="177"/>
      <c r="P511" s="177"/>
      <c r="Q511" s="177"/>
      <c r="R511" s="177"/>
      <c r="S511" t="s">
        <v>1807</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73" t="s">
        <v>358</v>
      </c>
      <c r="B512" s="173" t="s">
        <v>93</v>
      </c>
      <c r="C512" s="173">
        <v>101872</v>
      </c>
      <c r="D512" s="176">
        <v>44942</v>
      </c>
      <c r="E512" s="177">
        <v>74.705600000000004</v>
      </c>
      <c r="F512" s="177">
        <v>-2.8982000000000001</v>
      </c>
      <c r="G512" s="177">
        <v>-2.8982000000000001</v>
      </c>
      <c r="H512" s="177">
        <v>10.448700000000001</v>
      </c>
      <c r="I512" s="177">
        <v>8.5081000000000007</v>
      </c>
      <c r="J512" s="177">
        <v>4.9744999999999999</v>
      </c>
      <c r="K512" s="177">
        <v>7.1136999999999997</v>
      </c>
      <c r="L512" s="177">
        <v>6.1315</v>
      </c>
      <c r="M512" s="177">
        <v>4.1707999999999998</v>
      </c>
      <c r="N512" s="177">
        <v>2.2347999999999999</v>
      </c>
      <c r="O512" s="177">
        <v>6.0316999999999998</v>
      </c>
      <c r="P512" s="177">
        <v>5.1962000000000002</v>
      </c>
      <c r="Q512" s="177">
        <v>8.1268999999999991</v>
      </c>
      <c r="R512" s="177">
        <v>4.7106000000000003</v>
      </c>
      <c r="S512" t="s">
        <v>1807</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73" t="s">
        <v>358</v>
      </c>
      <c r="B513" s="173" t="s">
        <v>62</v>
      </c>
      <c r="C513" s="173">
        <v>119075</v>
      </c>
      <c r="D513" s="176">
        <v>44942</v>
      </c>
      <c r="E513" s="177">
        <v>80.794200000000004</v>
      </c>
      <c r="F513" s="177">
        <v>-1.6261000000000001</v>
      </c>
      <c r="G513" s="177">
        <v>-1.6261000000000001</v>
      </c>
      <c r="H513" s="177">
        <v>11.727</v>
      </c>
      <c r="I513" s="177">
        <v>9.7850000000000001</v>
      </c>
      <c r="J513" s="177">
        <v>6.2454999999999998</v>
      </c>
      <c r="K513" s="177">
        <v>8.3870000000000005</v>
      </c>
      <c r="L513" s="177">
        <v>7.4189999999999996</v>
      </c>
      <c r="M513" s="177">
        <v>5.4547999999999996</v>
      </c>
      <c r="N513" s="177">
        <v>3.5005000000000002</v>
      </c>
      <c r="O513" s="177">
        <v>6.9752999999999998</v>
      </c>
      <c r="P513" s="177">
        <v>6.0205000000000002</v>
      </c>
      <c r="Q513" s="177">
        <v>7.665</v>
      </c>
      <c r="R513" s="177">
        <v>5.7270000000000003</v>
      </c>
      <c r="S513" t="s">
        <v>1807</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73" t="s">
        <v>358</v>
      </c>
      <c r="B514" s="173" t="s">
        <v>94</v>
      </c>
      <c r="C514" s="173"/>
      <c r="D514" s="176">
        <v>44942</v>
      </c>
      <c r="E514" s="177">
        <v>74.705600000000004</v>
      </c>
      <c r="F514" s="177">
        <v>-2.8982000000000001</v>
      </c>
      <c r="G514" s="177">
        <v>-2.8982000000000001</v>
      </c>
      <c r="H514" s="177">
        <v>10.448700000000001</v>
      </c>
      <c r="I514" s="177">
        <v>8.5081000000000007</v>
      </c>
      <c r="J514" s="177">
        <v>4.9744999999999999</v>
      </c>
      <c r="K514" s="177">
        <v>7.1136999999999997</v>
      </c>
      <c r="L514" s="177">
        <v>6.1315</v>
      </c>
      <c r="M514" s="177">
        <v>4.1707999999999998</v>
      </c>
      <c r="N514" s="177">
        <v>2.2347999999999999</v>
      </c>
      <c r="O514" s="177">
        <v>6.0316999999999998</v>
      </c>
      <c r="P514" s="177">
        <v>5.1962000000000002</v>
      </c>
      <c r="Q514" s="177">
        <v>8.1268999999999991</v>
      </c>
      <c r="R514" s="177">
        <v>4.7106000000000003</v>
      </c>
      <c r="S514" t="s">
        <v>1807</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73" t="s">
        <v>358</v>
      </c>
      <c r="B515" s="173" t="s">
        <v>95</v>
      </c>
      <c r="C515" s="173"/>
      <c r="D515" s="176">
        <v>44942</v>
      </c>
      <c r="E515" s="177">
        <v>74.705600000000004</v>
      </c>
      <c r="F515" s="177">
        <v>-2.8982000000000001</v>
      </c>
      <c r="G515" s="177">
        <v>-2.8982000000000001</v>
      </c>
      <c r="H515" s="177">
        <v>10.448700000000001</v>
      </c>
      <c r="I515" s="177">
        <v>8.5081000000000007</v>
      </c>
      <c r="J515" s="177">
        <v>4.9744999999999999</v>
      </c>
      <c r="K515" s="177">
        <v>7.1136999999999997</v>
      </c>
      <c r="L515" s="177">
        <v>6.1315</v>
      </c>
      <c r="M515" s="177">
        <v>4.1707999999999998</v>
      </c>
      <c r="N515" s="177">
        <v>2.2347999999999999</v>
      </c>
      <c r="O515" s="177">
        <v>6.0316999999999998</v>
      </c>
      <c r="P515" s="177">
        <v>5.1962000000000002</v>
      </c>
      <c r="Q515" s="177">
        <v>8.1268999999999991</v>
      </c>
      <c r="R515" s="177">
        <v>4.7106000000000003</v>
      </c>
      <c r="S515" t="s">
        <v>1807</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73" t="s">
        <v>358</v>
      </c>
      <c r="B516" s="173" t="s">
        <v>2023</v>
      </c>
      <c r="C516" s="173">
        <v>151087</v>
      </c>
      <c r="D516" s="176">
        <v>44942</v>
      </c>
      <c r="E516" s="177">
        <v>26.285299999999999</v>
      </c>
      <c r="F516" s="177">
        <v>-1.8975</v>
      </c>
      <c r="G516" s="177">
        <v>-1.8975</v>
      </c>
      <c r="H516" s="177">
        <v>11.1525</v>
      </c>
      <c r="I516" s="177">
        <v>9.5267999999999997</v>
      </c>
      <c r="J516" s="177">
        <v>4.9119000000000002</v>
      </c>
      <c r="K516" s="177">
        <v>6.4363999999999999</v>
      </c>
      <c r="L516" s="177">
        <v>5.5343</v>
      </c>
      <c r="M516" s="177">
        <v>4.7942999999999998</v>
      </c>
      <c r="N516" s="177">
        <v>3.7835000000000001</v>
      </c>
      <c r="O516" s="177">
        <v>5.4898999999999996</v>
      </c>
      <c r="P516" s="177">
        <v>6.8305999999999996</v>
      </c>
      <c r="Q516" s="177">
        <v>8.0571000000000002</v>
      </c>
      <c r="R516" s="177">
        <v>2.9756999999999998</v>
      </c>
      <c r="S516" t="s">
        <v>1807</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73" t="s">
        <v>358</v>
      </c>
      <c r="B517" s="173" t="s">
        <v>2024</v>
      </c>
      <c r="C517" s="173">
        <v>151084</v>
      </c>
      <c r="D517" s="176">
        <v>44942</v>
      </c>
      <c r="E517" s="177">
        <v>24.585799999999999</v>
      </c>
      <c r="F517" s="177">
        <v>-2.3748999999999998</v>
      </c>
      <c r="G517" s="177">
        <v>-2.3748999999999998</v>
      </c>
      <c r="H517" s="177">
        <v>10.6685</v>
      </c>
      <c r="I517" s="177">
        <v>9.0342000000000002</v>
      </c>
      <c r="J517" s="177">
        <v>4.2922000000000002</v>
      </c>
      <c r="K517" s="177">
        <v>5.7408999999999999</v>
      </c>
      <c r="L517" s="177">
        <v>4.8140000000000001</v>
      </c>
      <c r="M517" s="177">
        <v>4.0625</v>
      </c>
      <c r="N517" s="177">
        <v>3.0485000000000002</v>
      </c>
      <c r="O517" s="177">
        <v>4.7556000000000003</v>
      </c>
      <c r="P517" s="177">
        <v>6.0521000000000003</v>
      </c>
      <c r="Q517" s="177">
        <v>5.6414</v>
      </c>
      <c r="R517" s="177">
        <v>2.2418999999999998</v>
      </c>
      <c r="S517" t="s">
        <v>1807</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73" t="s">
        <v>358</v>
      </c>
      <c r="B518" s="173" t="s">
        <v>96</v>
      </c>
      <c r="C518" s="173">
        <v>106737</v>
      </c>
      <c r="D518" s="176"/>
      <c r="E518" s="177"/>
      <c r="F518" s="177"/>
      <c r="G518" s="177"/>
      <c r="H518" s="177"/>
      <c r="I518" s="177"/>
      <c r="J518" s="177"/>
      <c r="K518" s="177"/>
      <c r="L518" s="177"/>
      <c r="M518" s="177"/>
      <c r="N518" s="177"/>
      <c r="O518" s="177"/>
      <c r="P518" s="177"/>
      <c r="Q518" s="177"/>
      <c r="R518" s="177"/>
      <c r="S518" t="s">
        <v>1807</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73" t="s">
        <v>358</v>
      </c>
      <c r="B519" s="173" t="s">
        <v>63</v>
      </c>
      <c r="C519" s="173">
        <v>120048</v>
      </c>
      <c r="D519" s="176"/>
      <c r="E519" s="177"/>
      <c r="F519" s="177"/>
      <c r="G519" s="177"/>
      <c r="H519" s="177"/>
      <c r="I519" s="177"/>
      <c r="J519" s="177"/>
      <c r="K519" s="177"/>
      <c r="L519" s="177"/>
      <c r="M519" s="177"/>
      <c r="N519" s="177"/>
      <c r="O519" s="177"/>
      <c r="P519" s="177"/>
      <c r="Q519" s="177"/>
      <c r="R519" s="177"/>
      <c r="T519" s="106"/>
      <c r="U519" s="107"/>
      <c r="V519" s="107"/>
      <c r="W519" s="107"/>
      <c r="X519" s="107"/>
      <c r="Y519" s="107"/>
      <c r="Z519" s="107"/>
      <c r="AA519" s="107"/>
      <c r="AB519" s="107"/>
      <c r="AC519" s="107"/>
      <c r="AD519" s="107"/>
      <c r="AE519" s="107"/>
      <c r="AF519" s="107"/>
      <c r="AG519" s="107"/>
      <c r="AH519" s="107"/>
    </row>
    <row r="520" spans="1:34" x14ac:dyDescent="0.3">
      <c r="A520" s="173" t="s">
        <v>358</v>
      </c>
      <c r="B520" s="173" t="s">
        <v>406</v>
      </c>
      <c r="C520" s="173">
        <v>106736</v>
      </c>
      <c r="D520" s="176"/>
      <c r="E520" s="177"/>
      <c r="F520" s="177"/>
      <c r="G520" s="177"/>
      <c r="H520" s="177"/>
      <c r="I520" s="177"/>
      <c r="J520" s="177"/>
      <c r="K520" s="177"/>
      <c r="L520" s="177"/>
      <c r="M520" s="177"/>
      <c r="N520" s="177"/>
      <c r="O520" s="177"/>
      <c r="P520" s="177"/>
      <c r="Q520" s="177"/>
      <c r="R520" s="177"/>
      <c r="T520" s="106"/>
      <c r="U520" s="107"/>
      <c r="V520" s="107"/>
      <c r="W520" s="107"/>
      <c r="X520" s="107"/>
      <c r="Y520" s="107"/>
      <c r="Z520" s="107"/>
      <c r="AA520" s="107"/>
      <c r="AB520" s="107"/>
      <c r="AC520" s="107"/>
      <c r="AD520" s="107"/>
      <c r="AE520" s="107"/>
      <c r="AF520" s="107"/>
      <c r="AG520" s="107"/>
      <c r="AH520" s="107"/>
    </row>
    <row r="521" spans="1:34" x14ac:dyDescent="0.3">
      <c r="A521" s="173" t="s">
        <v>358</v>
      </c>
      <c r="B521" s="173" t="s">
        <v>97</v>
      </c>
      <c r="C521" s="173">
        <v>112096</v>
      </c>
      <c r="D521" s="176">
        <v>44942</v>
      </c>
      <c r="E521" s="177">
        <v>30.4361</v>
      </c>
      <c r="F521" s="177">
        <v>-0.15989999999999999</v>
      </c>
      <c r="G521" s="177">
        <v>-0.15989999999999999</v>
      </c>
      <c r="H521" s="177">
        <v>7.4459</v>
      </c>
      <c r="I521" s="177">
        <v>7.0946999999999996</v>
      </c>
      <c r="J521" s="177">
        <v>4.8906999999999998</v>
      </c>
      <c r="K521" s="177">
        <v>7.5816999999999997</v>
      </c>
      <c r="L521" s="177">
        <v>7.8539000000000003</v>
      </c>
      <c r="M521" s="177">
        <v>6.4130000000000003</v>
      </c>
      <c r="N521" s="177">
        <v>5.0598999999999998</v>
      </c>
      <c r="O521" s="177">
        <v>6.8977000000000004</v>
      </c>
      <c r="P521" s="177">
        <v>7.4520999999999997</v>
      </c>
      <c r="Q521" s="177">
        <v>8.9411000000000005</v>
      </c>
      <c r="R521" s="177">
        <v>4.5697000000000001</v>
      </c>
      <c r="S521" t="s">
        <v>1807</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73" t="s">
        <v>358</v>
      </c>
      <c r="B522" s="173" t="s">
        <v>64</v>
      </c>
      <c r="C522" s="173">
        <v>120603</v>
      </c>
      <c r="D522" s="176">
        <v>44942</v>
      </c>
      <c r="E522" s="177">
        <v>32.307299999999998</v>
      </c>
      <c r="F522" s="177">
        <v>0.52729999999999999</v>
      </c>
      <c r="G522" s="177">
        <v>0.52729999999999999</v>
      </c>
      <c r="H522" s="177">
        <v>8.1471</v>
      </c>
      <c r="I522" s="177">
        <v>7.8026</v>
      </c>
      <c r="J522" s="177">
        <v>5.6025</v>
      </c>
      <c r="K522" s="177">
        <v>8.3384999999999998</v>
      </c>
      <c r="L522" s="177">
        <v>8.6338000000000008</v>
      </c>
      <c r="M522" s="177">
        <v>7.2019000000000002</v>
      </c>
      <c r="N522" s="177">
        <v>5.8521999999999998</v>
      </c>
      <c r="O522" s="177">
        <v>7.6905999999999999</v>
      </c>
      <c r="P522" s="177">
        <v>8.2348999999999997</v>
      </c>
      <c r="Q522" s="177">
        <v>9.8917000000000002</v>
      </c>
      <c r="R522" s="177">
        <v>5.3772000000000002</v>
      </c>
      <c r="S522" t="s">
        <v>1807</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73" t="s">
        <v>358</v>
      </c>
      <c r="B523" s="173" t="s">
        <v>98</v>
      </c>
      <c r="C523" s="173">
        <v>116583</v>
      </c>
      <c r="D523" s="176"/>
      <c r="E523" s="177"/>
      <c r="F523" s="177"/>
      <c r="G523" s="177"/>
      <c r="H523" s="177"/>
      <c r="I523" s="177"/>
      <c r="J523" s="177"/>
      <c r="K523" s="177"/>
      <c r="L523" s="177"/>
      <c r="M523" s="177"/>
      <c r="N523" s="177"/>
      <c r="O523" s="177"/>
      <c r="P523" s="177"/>
      <c r="Q523" s="177"/>
      <c r="R523" s="177"/>
      <c r="S523" t="s">
        <v>1807</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73" t="s">
        <v>358</v>
      </c>
      <c r="B524" s="173" t="s">
        <v>65</v>
      </c>
      <c r="C524" s="173">
        <v>116811</v>
      </c>
      <c r="D524" s="176"/>
      <c r="E524" s="177"/>
      <c r="F524" s="177"/>
      <c r="G524" s="177"/>
      <c r="H524" s="177"/>
      <c r="I524" s="177"/>
      <c r="J524" s="177"/>
      <c r="K524" s="177"/>
      <c r="L524" s="177"/>
      <c r="M524" s="177"/>
      <c r="N524" s="177"/>
      <c r="O524" s="177"/>
      <c r="P524" s="177"/>
      <c r="Q524" s="177"/>
      <c r="R524" s="177"/>
      <c r="S524" t="s">
        <v>1807</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73" t="s">
        <v>358</v>
      </c>
      <c r="B525" s="173" t="s">
        <v>66</v>
      </c>
      <c r="C525" s="173">
        <v>118416</v>
      </c>
      <c r="D525" s="176">
        <v>44942</v>
      </c>
      <c r="E525" s="177">
        <v>30.781500000000001</v>
      </c>
      <c r="F525" s="177">
        <v>-6.4393000000000002</v>
      </c>
      <c r="G525" s="177">
        <v>-6.4393000000000002</v>
      </c>
      <c r="H525" s="177">
        <v>15.733499999999999</v>
      </c>
      <c r="I525" s="177">
        <v>13.7681</v>
      </c>
      <c r="J525" s="177">
        <v>7.0610999999999997</v>
      </c>
      <c r="K525" s="177">
        <v>9.9704999999999995</v>
      </c>
      <c r="L525" s="177">
        <v>6.1513999999999998</v>
      </c>
      <c r="M525" s="177">
        <v>3.7570000000000001</v>
      </c>
      <c r="N525" s="177">
        <v>2.5588000000000002</v>
      </c>
      <c r="O525" s="177">
        <v>6.3266</v>
      </c>
      <c r="P525" s="177">
        <v>7.6378000000000004</v>
      </c>
      <c r="Q525" s="177">
        <v>8.4270999999999994</v>
      </c>
      <c r="R525" s="177">
        <v>2.7972000000000001</v>
      </c>
      <c r="S525" t="s">
        <v>1807</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73" t="s">
        <v>358</v>
      </c>
      <c r="B526" s="173" t="s">
        <v>99</v>
      </c>
      <c r="C526" s="173">
        <v>111524</v>
      </c>
      <c r="D526" s="176">
        <v>44942</v>
      </c>
      <c r="E526" s="177">
        <v>28.287600000000001</v>
      </c>
      <c r="F526" s="177">
        <v>-7.3074000000000003</v>
      </c>
      <c r="G526" s="177">
        <v>-7.3074000000000003</v>
      </c>
      <c r="H526" s="177">
        <v>14.862500000000001</v>
      </c>
      <c r="I526" s="177">
        <v>12.902200000000001</v>
      </c>
      <c r="J526" s="177">
        <v>6.1967999999999996</v>
      </c>
      <c r="K526" s="177">
        <v>9.0906000000000002</v>
      </c>
      <c r="L526" s="177">
        <v>5.2683</v>
      </c>
      <c r="M526" s="177">
        <v>2.8742999999999999</v>
      </c>
      <c r="N526" s="177">
        <v>1.6811</v>
      </c>
      <c r="O526" s="177">
        <v>5.4226000000000001</v>
      </c>
      <c r="P526" s="177">
        <v>6.7782999999999998</v>
      </c>
      <c r="Q526" s="177">
        <v>7.6342999999999996</v>
      </c>
      <c r="R526" s="177">
        <v>1.8973</v>
      </c>
      <c r="S526" t="s">
        <v>1807</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73" t="s">
        <v>358</v>
      </c>
      <c r="B527" s="173" t="s">
        <v>67</v>
      </c>
      <c r="C527" s="173">
        <v>122715</v>
      </c>
      <c r="D527" s="176">
        <v>44942</v>
      </c>
      <c r="E527" s="177">
        <v>19.334900000000001</v>
      </c>
      <c r="F527" s="177">
        <v>4.2175000000000002</v>
      </c>
      <c r="G527" s="177">
        <v>4.2175000000000002</v>
      </c>
      <c r="H527" s="177">
        <v>7.5621</v>
      </c>
      <c r="I527" s="177">
        <v>7.4645999999999999</v>
      </c>
      <c r="J527" s="177">
        <v>3.6896</v>
      </c>
      <c r="K527" s="177">
        <v>7.7154999999999996</v>
      </c>
      <c r="L527" s="177">
        <v>5.8944999999999999</v>
      </c>
      <c r="M527" s="177">
        <v>4.3460000000000001</v>
      </c>
      <c r="N527" s="177">
        <v>3.9150999999999998</v>
      </c>
      <c r="O527" s="177">
        <v>6.1768999999999998</v>
      </c>
      <c r="P527" s="177">
        <v>6.5932000000000004</v>
      </c>
      <c r="Q527" s="177">
        <v>7.1325000000000003</v>
      </c>
      <c r="R527" s="177">
        <v>5.1356000000000002</v>
      </c>
      <c r="S527" t="s">
        <v>1807</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73" t="s">
        <v>358</v>
      </c>
      <c r="B528" s="173" t="s">
        <v>100</v>
      </c>
      <c r="C528" s="173">
        <v>122612</v>
      </c>
      <c r="D528" s="176">
        <v>44942</v>
      </c>
      <c r="E528" s="177">
        <v>18.439900000000002</v>
      </c>
      <c r="F528" s="177">
        <v>4.0260999999999996</v>
      </c>
      <c r="G528" s="177">
        <v>4.0260999999999996</v>
      </c>
      <c r="H528" s="177">
        <v>7.3056999999999999</v>
      </c>
      <c r="I528" s="177">
        <v>7.2164999999999999</v>
      </c>
      <c r="J528" s="177">
        <v>3.4388999999999998</v>
      </c>
      <c r="K528" s="177">
        <v>7.4602000000000004</v>
      </c>
      <c r="L528" s="177">
        <v>5.6379999999999999</v>
      </c>
      <c r="M528" s="177">
        <v>4.0879000000000003</v>
      </c>
      <c r="N528" s="177">
        <v>3.6558999999999999</v>
      </c>
      <c r="O528" s="177">
        <v>5.7811000000000003</v>
      </c>
      <c r="P528" s="177">
        <v>6.0789</v>
      </c>
      <c r="Q528" s="177">
        <v>6.6032000000000002</v>
      </c>
      <c r="R528" s="177">
        <v>4.8513999999999999</v>
      </c>
      <c r="S528" t="s">
        <v>1807</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73" t="s">
        <v>358</v>
      </c>
      <c r="B529" s="173" t="s">
        <v>68</v>
      </c>
      <c r="C529" s="173">
        <v>145589</v>
      </c>
      <c r="D529" s="176">
        <v>44942</v>
      </c>
      <c r="E529" s="177">
        <v>1287.7936999999999</v>
      </c>
      <c r="F529" s="177">
        <v>1.1517999999999999</v>
      </c>
      <c r="G529" s="177">
        <v>1.1517999999999999</v>
      </c>
      <c r="H529" s="177">
        <v>8.1752000000000002</v>
      </c>
      <c r="I529" s="177">
        <v>8.3226999999999993</v>
      </c>
      <c r="J529" s="177">
        <v>6.7427000000000001</v>
      </c>
      <c r="K529" s="177">
        <v>8.0444999999999993</v>
      </c>
      <c r="L529" s="177">
        <v>6.181</v>
      </c>
      <c r="M529" s="177">
        <v>4.4800000000000004</v>
      </c>
      <c r="N529" s="177">
        <v>3.5594999999999999</v>
      </c>
      <c r="O529" s="177">
        <v>5.0343</v>
      </c>
      <c r="P529" s="177"/>
      <c r="Q529" s="177">
        <v>6.3305999999999996</v>
      </c>
      <c r="R529" s="177">
        <v>3.9559000000000002</v>
      </c>
      <c r="S529" t="s">
        <v>1807</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73" t="s">
        <v>358</v>
      </c>
      <c r="B530" s="173" t="s">
        <v>101</v>
      </c>
      <c r="C530" s="173">
        <v>145590</v>
      </c>
      <c r="D530" s="176">
        <v>44942</v>
      </c>
      <c r="E530" s="177">
        <v>1260.9948999999999</v>
      </c>
      <c r="F530" s="177">
        <v>0.73619999999999997</v>
      </c>
      <c r="G530" s="177">
        <v>0.73619999999999997</v>
      </c>
      <c r="H530" s="177">
        <v>7.7590000000000003</v>
      </c>
      <c r="I530" s="177">
        <v>7.9055</v>
      </c>
      <c r="J530" s="177">
        <v>6.3246000000000002</v>
      </c>
      <c r="K530" s="177">
        <v>7.6200999999999999</v>
      </c>
      <c r="L530" s="177">
        <v>5.7161999999999997</v>
      </c>
      <c r="M530" s="177">
        <v>3.9914000000000001</v>
      </c>
      <c r="N530" s="177">
        <v>3.0583999999999998</v>
      </c>
      <c r="O530" s="177">
        <v>4.5006000000000004</v>
      </c>
      <c r="P530" s="177"/>
      <c r="Q530" s="177">
        <v>5.7892999999999999</v>
      </c>
      <c r="R530" s="177">
        <v>3.4338000000000002</v>
      </c>
      <c r="S530" t="s">
        <v>1807</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73" t="s">
        <v>358</v>
      </c>
      <c r="B531" s="173" t="s">
        <v>1940</v>
      </c>
      <c r="C531" s="173">
        <v>120435</v>
      </c>
      <c r="D531" s="176">
        <v>44942</v>
      </c>
      <c r="E531" s="177">
        <v>36.604999999999997</v>
      </c>
      <c r="F531" s="177">
        <v>-6.9427000000000003</v>
      </c>
      <c r="G531" s="177">
        <v>-6.9427000000000003</v>
      </c>
      <c r="H531" s="177">
        <v>10.776999999999999</v>
      </c>
      <c r="I531" s="177">
        <v>9.0052000000000003</v>
      </c>
      <c r="J531" s="177">
        <v>5.2015000000000002</v>
      </c>
      <c r="K531" s="177">
        <v>7.4942000000000002</v>
      </c>
      <c r="L531" s="177">
        <v>5.8185000000000002</v>
      </c>
      <c r="M531" s="177">
        <v>5.1166</v>
      </c>
      <c r="N531" s="177">
        <v>4.4832000000000001</v>
      </c>
      <c r="O531" s="177">
        <v>5.4240000000000004</v>
      </c>
      <c r="P531" s="177">
        <v>6.1519000000000004</v>
      </c>
      <c r="Q531" s="177">
        <v>7.5372000000000003</v>
      </c>
      <c r="R531" s="177">
        <v>4.2384000000000004</v>
      </c>
      <c r="T531" s="106"/>
      <c r="U531" s="107"/>
      <c r="V531" s="107"/>
      <c r="W531" s="107"/>
      <c r="X531" s="107"/>
      <c r="Y531" s="107"/>
      <c r="Z531" s="107"/>
      <c r="AA531" s="107"/>
      <c r="AB531" s="107"/>
      <c r="AC531" s="107"/>
      <c r="AD531" s="107"/>
      <c r="AE531" s="107"/>
      <c r="AF531" s="107"/>
      <c r="AG531" s="107"/>
      <c r="AH531" s="107"/>
    </row>
    <row r="532" spans="1:34" x14ac:dyDescent="0.3">
      <c r="A532" s="173" t="s">
        <v>358</v>
      </c>
      <c r="B532" s="173" t="s">
        <v>1941</v>
      </c>
      <c r="C532" s="173">
        <v>101806</v>
      </c>
      <c r="D532" s="176">
        <v>44942</v>
      </c>
      <c r="E532" s="177">
        <v>34.651899999999998</v>
      </c>
      <c r="F532" s="177">
        <v>-7.2987000000000002</v>
      </c>
      <c r="G532" s="177">
        <v>-7.2987000000000002</v>
      </c>
      <c r="H532" s="177">
        <v>10.418699999999999</v>
      </c>
      <c r="I532" s="177">
        <v>8.6509</v>
      </c>
      <c r="J532" s="177">
        <v>4.8482000000000003</v>
      </c>
      <c r="K532" s="177">
        <v>7.1368</v>
      </c>
      <c r="L532" s="177">
        <v>5.4627999999999997</v>
      </c>
      <c r="M532" s="177">
        <v>4.7386999999999997</v>
      </c>
      <c r="N532" s="177">
        <v>4.0941999999999998</v>
      </c>
      <c r="O532" s="177">
        <v>4.7944000000000004</v>
      </c>
      <c r="P532" s="177">
        <v>5.56</v>
      </c>
      <c r="Q532" s="177">
        <v>6.5545</v>
      </c>
      <c r="R532" s="177">
        <v>3.6747000000000001</v>
      </c>
      <c r="T532" s="106"/>
      <c r="U532" s="107"/>
      <c r="V532" s="107"/>
      <c r="W532" s="107"/>
      <c r="X532" s="107"/>
      <c r="Y532" s="107"/>
      <c r="Z532" s="107"/>
      <c r="AA532" s="107"/>
      <c r="AB532" s="107"/>
      <c r="AC532" s="107"/>
      <c r="AD532" s="107"/>
      <c r="AE532" s="107"/>
      <c r="AF532" s="107"/>
      <c r="AG532" s="107"/>
      <c r="AH532" s="107"/>
    </row>
    <row r="533" spans="1:34" x14ac:dyDescent="0.3">
      <c r="A533" s="173" t="s">
        <v>358</v>
      </c>
      <c r="B533" s="173" t="s">
        <v>70</v>
      </c>
      <c r="C533" s="173">
        <v>119755</v>
      </c>
      <c r="D533" s="176">
        <v>44942</v>
      </c>
      <c r="E533" s="177">
        <v>33.150500000000001</v>
      </c>
      <c r="F533" s="177">
        <v>-0.55049999999999999</v>
      </c>
      <c r="G533" s="177">
        <v>-0.55049999999999999</v>
      </c>
      <c r="H533" s="177">
        <v>6.6935000000000002</v>
      </c>
      <c r="I533" s="177">
        <v>7.7697000000000003</v>
      </c>
      <c r="J533" s="177">
        <v>3.827</v>
      </c>
      <c r="K533" s="177">
        <v>9.7424999999999997</v>
      </c>
      <c r="L533" s="177">
        <v>7.2091000000000003</v>
      </c>
      <c r="M533" s="177">
        <v>4.7854999999999999</v>
      </c>
      <c r="N533" s="177">
        <v>3.8426999999999998</v>
      </c>
      <c r="O533" s="177">
        <v>6.5616000000000003</v>
      </c>
      <c r="P533" s="177">
        <v>7.9279000000000002</v>
      </c>
      <c r="Q533" s="177">
        <v>8.8094000000000001</v>
      </c>
      <c r="R533" s="177">
        <v>3.8597000000000001</v>
      </c>
      <c r="T533" s="106"/>
      <c r="U533" s="107"/>
      <c r="V533" s="107"/>
      <c r="W533" s="107"/>
      <c r="X533" s="107"/>
      <c r="Y533" s="107"/>
      <c r="Z533" s="107"/>
      <c r="AA533" s="107"/>
      <c r="AB533" s="107"/>
      <c r="AC533" s="107"/>
      <c r="AD533" s="107"/>
      <c r="AE533" s="107"/>
      <c r="AF533" s="107"/>
      <c r="AG533" s="107"/>
      <c r="AH533" s="107"/>
    </row>
    <row r="534" spans="1:34" x14ac:dyDescent="0.3">
      <c r="A534" s="173" t="s">
        <v>358</v>
      </c>
      <c r="B534" s="173" t="s">
        <v>103</v>
      </c>
      <c r="C534" s="173">
        <v>108511</v>
      </c>
      <c r="D534" s="176">
        <v>44942</v>
      </c>
      <c r="E534" s="177">
        <v>31.009899999999998</v>
      </c>
      <c r="F534" s="177">
        <v>-1.4906999999999999</v>
      </c>
      <c r="G534" s="177">
        <v>-1.4906999999999999</v>
      </c>
      <c r="H534" s="177">
        <v>5.7233000000000001</v>
      </c>
      <c r="I534" s="177">
        <v>6.8109999999999999</v>
      </c>
      <c r="J534" s="177">
        <v>2.8698999999999999</v>
      </c>
      <c r="K534" s="177">
        <v>8.7764000000000006</v>
      </c>
      <c r="L534" s="177">
        <v>6.2393999999999998</v>
      </c>
      <c r="M534" s="177">
        <v>3.8056000000000001</v>
      </c>
      <c r="N534" s="177">
        <v>2.8572000000000002</v>
      </c>
      <c r="O534" s="177">
        <v>5.7268999999999997</v>
      </c>
      <c r="P534" s="177">
        <v>7.1553000000000004</v>
      </c>
      <c r="Q534" s="177">
        <v>8.0314999999999994</v>
      </c>
      <c r="R534" s="177">
        <v>2.9849000000000001</v>
      </c>
      <c r="T534" s="106"/>
      <c r="U534" s="107"/>
      <c r="V534" s="107"/>
      <c r="W534" s="107"/>
      <c r="X534" s="107"/>
      <c r="Y534" s="107"/>
      <c r="Z534" s="107"/>
      <c r="AA534" s="107"/>
      <c r="AB534" s="107"/>
      <c r="AC534" s="107"/>
      <c r="AD534" s="107"/>
      <c r="AE534" s="107"/>
      <c r="AF534" s="107"/>
      <c r="AG534" s="107"/>
      <c r="AH534" s="107"/>
    </row>
    <row r="535" spans="1:34" x14ac:dyDescent="0.3">
      <c r="A535" s="173" t="s">
        <v>358</v>
      </c>
      <c r="B535" s="173" t="s">
        <v>1809</v>
      </c>
      <c r="C535" s="173">
        <v>144403</v>
      </c>
      <c r="D535" s="176">
        <v>44942</v>
      </c>
      <c r="E535" s="177">
        <v>12.592000000000001</v>
      </c>
      <c r="F535" s="177">
        <v>-3.0911</v>
      </c>
      <c r="G535" s="177">
        <v>-3.0911</v>
      </c>
      <c r="H535" s="177">
        <v>13.368</v>
      </c>
      <c r="I535" s="177">
        <v>10.602399999999999</v>
      </c>
      <c r="J535" s="177">
        <v>5.8259999999999996</v>
      </c>
      <c r="K535" s="177">
        <v>9.3183000000000007</v>
      </c>
      <c r="L535" s="177">
        <v>6.6971999999999996</v>
      </c>
      <c r="M535" s="177">
        <v>4.7416</v>
      </c>
      <c r="N535" s="177">
        <v>2.5716999999999999</v>
      </c>
      <c r="O535" s="177">
        <v>4.1146000000000003</v>
      </c>
      <c r="P535" s="177"/>
      <c r="Q535" s="177">
        <v>5.3639999999999999</v>
      </c>
      <c r="R535" s="177">
        <v>2.9277000000000002</v>
      </c>
      <c r="S535" t="s">
        <v>1807</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73" t="s">
        <v>358</v>
      </c>
      <c r="B536" s="173" t="s">
        <v>1810</v>
      </c>
      <c r="C536" s="173">
        <v>144401</v>
      </c>
      <c r="D536" s="176">
        <v>44942</v>
      </c>
      <c r="E536" s="177">
        <v>11.995699999999999</v>
      </c>
      <c r="F536" s="177">
        <v>-4.157</v>
      </c>
      <c r="G536" s="177">
        <v>-4.157</v>
      </c>
      <c r="H536" s="177">
        <v>12.286799999999999</v>
      </c>
      <c r="I536" s="177">
        <v>9.5106000000000002</v>
      </c>
      <c r="J536" s="177">
        <v>4.7203999999999997</v>
      </c>
      <c r="K536" s="177">
        <v>8.1937999999999995</v>
      </c>
      <c r="L536" s="177">
        <v>5.5602999999999998</v>
      </c>
      <c r="M536" s="177">
        <v>3.6008</v>
      </c>
      <c r="N536" s="177">
        <v>1.4690000000000001</v>
      </c>
      <c r="O536" s="177">
        <v>2.9727999999999999</v>
      </c>
      <c r="P536" s="177"/>
      <c r="Q536" s="177">
        <v>4.2115</v>
      </c>
      <c r="R536" s="177">
        <v>1.8161</v>
      </c>
      <c r="S536" t="s">
        <v>1807</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73" t="s">
        <v>358</v>
      </c>
      <c r="B537" s="173" t="s">
        <v>72</v>
      </c>
      <c r="C537" s="173">
        <v>140769</v>
      </c>
      <c r="D537" s="176">
        <v>44942</v>
      </c>
      <c r="E537" s="177">
        <v>14.6755</v>
      </c>
      <c r="F537" s="177">
        <v>-0.74609999999999999</v>
      </c>
      <c r="G537" s="177">
        <v>-0.74609999999999999</v>
      </c>
      <c r="H537" s="177">
        <v>6.7595999999999998</v>
      </c>
      <c r="I537" s="177">
        <v>6.2506000000000004</v>
      </c>
      <c r="J537" s="177">
        <v>4.1140999999999996</v>
      </c>
      <c r="K537" s="177">
        <v>10.0319</v>
      </c>
      <c r="L537" s="177">
        <v>6.5119999999999996</v>
      </c>
      <c r="M537" s="177">
        <v>4.2076000000000002</v>
      </c>
      <c r="N537" s="177">
        <v>2.8534000000000002</v>
      </c>
      <c r="O537" s="177">
        <v>5.5332999999999997</v>
      </c>
      <c r="P537" s="177">
        <v>7.0926</v>
      </c>
      <c r="Q537" s="177">
        <v>6.8140000000000001</v>
      </c>
      <c r="R537" s="177">
        <v>3.1503000000000001</v>
      </c>
      <c r="S537" t="s">
        <v>1807</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73" t="s">
        <v>358</v>
      </c>
      <c r="B538" s="173" t="s">
        <v>105</v>
      </c>
      <c r="C538" s="173">
        <v>140771</v>
      </c>
      <c r="D538" s="176">
        <v>44942</v>
      </c>
      <c r="E538" s="177">
        <v>13.724399999999999</v>
      </c>
      <c r="F538" s="177">
        <v>-1.7726999999999999</v>
      </c>
      <c r="G538" s="177">
        <v>-1.7726999999999999</v>
      </c>
      <c r="H538" s="177">
        <v>5.8193999999999999</v>
      </c>
      <c r="I538" s="177">
        <v>5.2916999999999996</v>
      </c>
      <c r="J538" s="177">
        <v>3.1482999999999999</v>
      </c>
      <c r="K538" s="177">
        <v>9.0533000000000001</v>
      </c>
      <c r="L538" s="177">
        <v>5.5301999999999998</v>
      </c>
      <c r="M538" s="177">
        <v>3.2336999999999998</v>
      </c>
      <c r="N538" s="177">
        <v>1.8798999999999999</v>
      </c>
      <c r="O538" s="177">
        <v>4.5521000000000003</v>
      </c>
      <c r="P538" s="177">
        <v>5.9118000000000004</v>
      </c>
      <c r="Q538" s="177">
        <v>5.5911999999999997</v>
      </c>
      <c r="R538" s="177">
        <v>2.1717</v>
      </c>
      <c r="S538" t="s">
        <v>1807</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73" t="s">
        <v>358</v>
      </c>
      <c r="B539" s="173" t="s">
        <v>106</v>
      </c>
      <c r="C539" s="173">
        <v>102849</v>
      </c>
      <c r="D539" s="176">
        <v>44942</v>
      </c>
      <c r="E539" s="177">
        <v>30.6859</v>
      </c>
      <c r="F539" s="177">
        <v>3.1331000000000002</v>
      </c>
      <c r="G539" s="177">
        <v>3.1331000000000002</v>
      </c>
      <c r="H539" s="177">
        <v>22.5441</v>
      </c>
      <c r="I539" s="177">
        <v>6.9086999999999996</v>
      </c>
      <c r="J539" s="177">
        <v>4.4485000000000001</v>
      </c>
      <c r="K539" s="177">
        <v>10.419499999999999</v>
      </c>
      <c r="L539" s="177">
        <v>7.5168999999999997</v>
      </c>
      <c r="M539" s="177">
        <v>4.8963000000000001</v>
      </c>
      <c r="N539" s="177">
        <v>3.1412</v>
      </c>
      <c r="O539" s="177">
        <v>5.6260000000000003</v>
      </c>
      <c r="P539" s="177">
        <v>6.0095000000000001</v>
      </c>
      <c r="Q539" s="177">
        <v>6.3612000000000002</v>
      </c>
      <c r="R539" s="177">
        <v>2.7355</v>
      </c>
      <c r="S539" t="s">
        <v>1807</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73" t="s">
        <v>358</v>
      </c>
      <c r="B540" s="173" t="s">
        <v>73</v>
      </c>
      <c r="C540" s="173">
        <v>118747</v>
      </c>
      <c r="D540" s="176">
        <v>44942</v>
      </c>
      <c r="E540" s="177">
        <v>32.6038</v>
      </c>
      <c r="F540" s="177">
        <v>3.5461</v>
      </c>
      <c r="G540" s="177">
        <v>3.5461</v>
      </c>
      <c r="H540" s="177">
        <v>22.970600000000001</v>
      </c>
      <c r="I540" s="177">
        <v>7.3453999999999997</v>
      </c>
      <c r="J540" s="177">
        <v>4.8773</v>
      </c>
      <c r="K540" s="177">
        <v>10.8529</v>
      </c>
      <c r="L540" s="177">
        <v>7.9522000000000004</v>
      </c>
      <c r="M540" s="177">
        <v>5.3303000000000003</v>
      </c>
      <c r="N540" s="177">
        <v>3.5716999999999999</v>
      </c>
      <c r="O540" s="177">
        <v>6.0960000000000001</v>
      </c>
      <c r="P540" s="177">
        <v>6.5895999999999999</v>
      </c>
      <c r="Q540" s="177">
        <v>7.7576999999999998</v>
      </c>
      <c r="R540" s="177">
        <v>3.1623000000000001</v>
      </c>
      <c r="S540" t="s">
        <v>1807</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73" t="s">
        <v>358</v>
      </c>
      <c r="B541" s="173" t="s">
        <v>107</v>
      </c>
      <c r="C541" s="173">
        <v>116485</v>
      </c>
      <c r="D541" s="176">
        <v>44942</v>
      </c>
      <c r="E541" s="177">
        <v>2195.4683</v>
      </c>
      <c r="F541" s="177">
        <v>-5.7834000000000003</v>
      </c>
      <c r="G541" s="177">
        <v>-5.7834000000000003</v>
      </c>
      <c r="H541" s="177">
        <v>7.6981000000000002</v>
      </c>
      <c r="I541" s="177">
        <v>7.5503</v>
      </c>
      <c r="J541" s="177">
        <v>4.4142000000000001</v>
      </c>
      <c r="K541" s="177">
        <v>4.8685999999999998</v>
      </c>
      <c r="L541" s="177">
        <v>4.3765000000000001</v>
      </c>
      <c r="M541" s="177">
        <v>3.6751999999999998</v>
      </c>
      <c r="N541" s="177">
        <v>2.7031000000000001</v>
      </c>
      <c r="O541" s="177">
        <v>4.5385999999999997</v>
      </c>
      <c r="P541" s="177">
        <v>6.3407</v>
      </c>
      <c r="Q541" s="177">
        <v>7.3974000000000002</v>
      </c>
      <c r="R541" s="177">
        <v>2.6393</v>
      </c>
      <c r="S541" t="s">
        <v>1807</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73" t="s">
        <v>358</v>
      </c>
      <c r="B542" s="173" t="s">
        <v>74</v>
      </c>
      <c r="C542" s="173">
        <v>120084</v>
      </c>
      <c r="D542" s="176">
        <v>44942</v>
      </c>
      <c r="E542" s="177">
        <v>2417.0967000000001</v>
      </c>
      <c r="F542" s="177">
        <v>-4.516</v>
      </c>
      <c r="G542" s="177">
        <v>-4.516</v>
      </c>
      <c r="H542" s="177">
        <v>8.968</v>
      </c>
      <c r="I542" s="177">
        <v>8.7339000000000002</v>
      </c>
      <c r="J542" s="177">
        <v>5.6475999999999997</v>
      </c>
      <c r="K542" s="177">
        <v>6.1349999999999998</v>
      </c>
      <c r="L542" s="177">
        <v>5.6525999999999996</v>
      </c>
      <c r="M542" s="177">
        <v>4.9535999999999998</v>
      </c>
      <c r="N542" s="177">
        <v>3.9775999999999998</v>
      </c>
      <c r="O542" s="177">
        <v>5.7202999999999999</v>
      </c>
      <c r="P542" s="177">
        <v>7.4016999999999999</v>
      </c>
      <c r="Q542" s="177">
        <v>8.2064000000000004</v>
      </c>
      <c r="R542" s="177">
        <v>3.8887</v>
      </c>
      <c r="S542" t="s">
        <v>1807</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73" t="s">
        <v>358</v>
      </c>
      <c r="B543" s="173" t="s">
        <v>108</v>
      </c>
      <c r="C543" s="173">
        <v>100963</v>
      </c>
      <c r="D543" s="176"/>
      <c r="E543" s="177"/>
      <c r="F543" s="177"/>
      <c r="G543" s="177"/>
      <c r="H543" s="177"/>
      <c r="I543" s="177"/>
      <c r="J543" s="177"/>
      <c r="K543" s="177"/>
      <c r="L543" s="177"/>
      <c r="M543" s="177"/>
      <c r="N543" s="177"/>
      <c r="O543" s="177"/>
      <c r="P543" s="177"/>
      <c r="Q543" s="177"/>
      <c r="R543" s="177"/>
      <c r="S543" t="s">
        <v>1807</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73" t="s">
        <v>358</v>
      </c>
      <c r="B544" s="173" t="s">
        <v>75</v>
      </c>
      <c r="C544" s="173">
        <v>119461</v>
      </c>
      <c r="D544" s="176"/>
      <c r="E544" s="177"/>
      <c r="F544" s="177"/>
      <c r="G544" s="177"/>
      <c r="H544" s="177"/>
      <c r="I544" s="177"/>
      <c r="J544" s="177"/>
      <c r="K544" s="177"/>
      <c r="L544" s="177"/>
      <c r="M544" s="177"/>
      <c r="N544" s="177"/>
      <c r="O544" s="177"/>
      <c r="P544" s="177"/>
      <c r="Q544" s="177"/>
      <c r="R544" s="177"/>
      <c r="S544" t="s">
        <v>1807</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73" t="s">
        <v>358</v>
      </c>
      <c r="B545" s="173" t="s">
        <v>109</v>
      </c>
      <c r="C545" s="173">
        <v>100172</v>
      </c>
      <c r="D545" s="176"/>
      <c r="E545" s="177"/>
      <c r="F545" s="177"/>
      <c r="G545" s="177"/>
      <c r="H545" s="177"/>
      <c r="I545" s="177"/>
      <c r="J545" s="177"/>
      <c r="K545" s="177"/>
      <c r="L545" s="177"/>
      <c r="M545" s="177"/>
      <c r="N545" s="177"/>
      <c r="O545" s="177"/>
      <c r="P545" s="177"/>
      <c r="Q545" s="177"/>
      <c r="R545" s="177"/>
      <c r="S545" t="s">
        <v>1807</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73" t="s">
        <v>358</v>
      </c>
      <c r="B546" s="173" t="s">
        <v>76</v>
      </c>
      <c r="C546" s="173">
        <v>120830</v>
      </c>
      <c r="D546" s="176"/>
      <c r="E546" s="177"/>
      <c r="F546" s="177"/>
      <c r="G546" s="177"/>
      <c r="H546" s="177"/>
      <c r="I546" s="177"/>
      <c r="J546" s="177"/>
      <c r="K546" s="177"/>
      <c r="L546" s="177"/>
      <c r="M546" s="177"/>
      <c r="N546" s="177"/>
      <c r="O546" s="177"/>
      <c r="P546" s="177"/>
      <c r="Q546" s="177"/>
      <c r="R546" s="177"/>
      <c r="S546" t="s">
        <v>1807</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73" t="s">
        <v>358</v>
      </c>
      <c r="B547" s="173" t="s">
        <v>77</v>
      </c>
      <c r="C547" s="173">
        <v>134494</v>
      </c>
      <c r="D547" s="176">
        <v>44942</v>
      </c>
      <c r="E547" s="177">
        <v>17.732399999999998</v>
      </c>
      <c r="F547" s="177">
        <v>-2.2637999999999998</v>
      </c>
      <c r="G547" s="177">
        <v>-2.2637999999999998</v>
      </c>
      <c r="H547" s="177">
        <v>9.9875000000000007</v>
      </c>
      <c r="I547" s="177">
        <v>9.5919000000000008</v>
      </c>
      <c r="J547" s="177">
        <v>6.3888999999999996</v>
      </c>
      <c r="K547" s="177">
        <v>10.842599999999999</v>
      </c>
      <c r="L547" s="177">
        <v>7.4450000000000003</v>
      </c>
      <c r="M547" s="177">
        <v>6.3601999999999999</v>
      </c>
      <c r="N547" s="177">
        <v>5.1139000000000001</v>
      </c>
      <c r="O547" s="177">
        <v>5.8996000000000004</v>
      </c>
      <c r="P547" s="177">
        <v>6.7523</v>
      </c>
      <c r="Q547" s="177">
        <v>7.7557</v>
      </c>
      <c r="R547" s="177">
        <v>4.2503000000000002</v>
      </c>
      <c r="S547" t="s">
        <v>1807</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73" t="s">
        <v>358</v>
      </c>
      <c r="B548" s="173" t="s">
        <v>110</v>
      </c>
      <c r="C548" s="173">
        <v>141061</v>
      </c>
      <c r="D548" s="176">
        <v>44942</v>
      </c>
      <c r="E548" s="177">
        <v>17.6158</v>
      </c>
      <c r="F548" s="177">
        <v>-2.3477999999999999</v>
      </c>
      <c r="G548" s="177">
        <v>-2.3477999999999999</v>
      </c>
      <c r="H548" s="177">
        <v>9.8755000000000006</v>
      </c>
      <c r="I548" s="177">
        <v>9.4766999999999992</v>
      </c>
      <c r="J548" s="177">
        <v>6.2759999999999998</v>
      </c>
      <c r="K548" s="177">
        <v>10.720800000000001</v>
      </c>
      <c r="L548" s="177">
        <v>7.3212999999999999</v>
      </c>
      <c r="M548" s="177">
        <v>6.2355999999999998</v>
      </c>
      <c r="N548" s="177">
        <v>4.9885999999999999</v>
      </c>
      <c r="O548" s="177">
        <v>5.7694999999999999</v>
      </c>
      <c r="P548" s="177">
        <v>6.6269999999999998</v>
      </c>
      <c r="Q548" s="177">
        <v>7.6368</v>
      </c>
      <c r="R548" s="177">
        <v>4.1260000000000003</v>
      </c>
      <c r="S548" t="s">
        <v>1807</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73" t="s">
        <v>358</v>
      </c>
      <c r="B549" s="173" t="s">
        <v>78</v>
      </c>
      <c r="C549" s="173">
        <v>119671</v>
      </c>
      <c r="D549" s="176">
        <v>44942</v>
      </c>
      <c r="E549" s="177">
        <v>31.773900000000001</v>
      </c>
      <c r="F549" s="177">
        <v>-6.2765000000000004</v>
      </c>
      <c r="G549" s="177">
        <v>-6.2765000000000004</v>
      </c>
      <c r="H549" s="177">
        <v>14.8445</v>
      </c>
      <c r="I549" s="177">
        <v>13.327500000000001</v>
      </c>
      <c r="J549" s="177">
        <v>7.8860999999999999</v>
      </c>
      <c r="K549" s="177">
        <v>9.8504000000000005</v>
      </c>
      <c r="L549" s="177">
        <v>9.1278000000000006</v>
      </c>
      <c r="M549" s="177">
        <v>7.3212999999999999</v>
      </c>
      <c r="N549" s="177">
        <v>5.4824000000000002</v>
      </c>
      <c r="O549" s="177">
        <v>6.3441000000000001</v>
      </c>
      <c r="P549" s="177">
        <v>7.7721</v>
      </c>
      <c r="Q549" s="177">
        <v>8.2218999999999998</v>
      </c>
      <c r="R549" s="177">
        <v>4.3499999999999996</v>
      </c>
      <c r="T549" s="106"/>
      <c r="U549" s="107"/>
      <c r="V549" s="107"/>
      <c r="W549" s="107"/>
      <c r="X549" s="107"/>
      <c r="Y549" s="107"/>
      <c r="Z549" s="107"/>
      <c r="AA549" s="107"/>
      <c r="AB549" s="107"/>
      <c r="AC549" s="107"/>
      <c r="AD549" s="107"/>
      <c r="AE549" s="107"/>
      <c r="AF549" s="107"/>
      <c r="AG549" s="107"/>
      <c r="AH549" s="107"/>
    </row>
    <row r="550" spans="1:34" x14ac:dyDescent="0.3">
      <c r="A550" s="173" t="s">
        <v>358</v>
      </c>
      <c r="B550" s="173" t="s">
        <v>111</v>
      </c>
      <c r="C550" s="173">
        <v>102205</v>
      </c>
      <c r="D550" s="176">
        <v>44942</v>
      </c>
      <c r="E550" s="177">
        <v>29.6233</v>
      </c>
      <c r="F550" s="177">
        <v>-7.0602</v>
      </c>
      <c r="G550" s="177">
        <v>-7.0602</v>
      </c>
      <c r="H550" s="177">
        <v>14.066599999999999</v>
      </c>
      <c r="I550" s="177">
        <v>12.557600000000001</v>
      </c>
      <c r="J550" s="177">
        <v>7.1135999999999999</v>
      </c>
      <c r="K550" s="177">
        <v>9.0623000000000005</v>
      </c>
      <c r="L550" s="177">
        <v>8.3239000000000001</v>
      </c>
      <c r="M550" s="177">
        <v>6.5128000000000004</v>
      </c>
      <c r="N550" s="177">
        <v>4.6748000000000003</v>
      </c>
      <c r="O550" s="177">
        <v>5.5559000000000003</v>
      </c>
      <c r="P550" s="177">
        <v>6.9733000000000001</v>
      </c>
      <c r="Q550" s="177">
        <v>5.8752000000000004</v>
      </c>
      <c r="R550" s="177">
        <v>3.5508000000000002</v>
      </c>
      <c r="T550" s="106"/>
      <c r="U550" s="107"/>
      <c r="V550" s="107"/>
      <c r="W550" s="107"/>
      <c r="X550" s="107"/>
      <c r="Y550" s="107"/>
      <c r="Z550" s="107"/>
      <c r="AA550" s="107"/>
      <c r="AB550" s="107"/>
      <c r="AC550" s="107"/>
      <c r="AD550" s="107"/>
      <c r="AE550" s="107"/>
      <c r="AF550" s="107"/>
      <c r="AG550" s="107"/>
      <c r="AH550" s="107"/>
    </row>
    <row r="551" spans="1:34" x14ac:dyDescent="0.3">
      <c r="A551" s="173" t="s">
        <v>358</v>
      </c>
      <c r="B551" s="173" t="s">
        <v>79</v>
      </c>
      <c r="C551" s="173">
        <v>119097</v>
      </c>
      <c r="D551" s="176"/>
      <c r="E551" s="177"/>
      <c r="F551" s="177"/>
      <c r="G551" s="177"/>
      <c r="H551" s="177"/>
      <c r="I551" s="177"/>
      <c r="J551" s="177"/>
      <c r="K551" s="177"/>
      <c r="L551" s="177"/>
      <c r="M551" s="177"/>
      <c r="N551" s="177"/>
      <c r="O551" s="177"/>
      <c r="P551" s="177"/>
      <c r="Q551" s="177"/>
      <c r="R551" s="177"/>
      <c r="S551" t="s">
        <v>1807</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73" t="s">
        <v>358</v>
      </c>
      <c r="B552" s="173" t="s">
        <v>112</v>
      </c>
      <c r="C552" s="173">
        <v>101909</v>
      </c>
      <c r="D552" s="176"/>
      <c r="E552" s="177"/>
      <c r="F552" s="177"/>
      <c r="G552" s="177"/>
      <c r="H552" s="177"/>
      <c r="I552" s="177"/>
      <c r="J552" s="177"/>
      <c r="K552" s="177"/>
      <c r="L552" s="177"/>
      <c r="M552" s="177"/>
      <c r="N552" s="177"/>
      <c r="O552" s="177"/>
      <c r="P552" s="177"/>
      <c r="Q552" s="177"/>
      <c r="R552" s="177"/>
      <c r="S552" t="s">
        <v>1807</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73" t="s">
        <v>358</v>
      </c>
      <c r="B553" s="173" t="s">
        <v>113</v>
      </c>
      <c r="C553" s="173">
        <v>116555</v>
      </c>
      <c r="D553" s="176">
        <v>44942</v>
      </c>
      <c r="E553" s="177">
        <v>19.491399999999999</v>
      </c>
      <c r="F553" s="177">
        <v>-8.5456000000000003</v>
      </c>
      <c r="G553" s="177">
        <v>-8.5456000000000003</v>
      </c>
      <c r="H553" s="177">
        <v>14.082599999999999</v>
      </c>
      <c r="I553" s="177">
        <v>11.3653</v>
      </c>
      <c r="J553" s="177">
        <v>5.3765000000000001</v>
      </c>
      <c r="K553" s="177">
        <v>8.8636999999999997</v>
      </c>
      <c r="L553" s="177">
        <v>4.9718</v>
      </c>
      <c r="M553" s="177">
        <v>3.5106000000000002</v>
      </c>
      <c r="N553" s="177">
        <v>1.1625000000000001</v>
      </c>
      <c r="O553" s="177">
        <v>4.4196</v>
      </c>
      <c r="P553" s="177">
        <v>5.5260999999999996</v>
      </c>
      <c r="Q553" s="177">
        <v>6.2953999999999999</v>
      </c>
      <c r="R553" s="177">
        <v>1.5638000000000001</v>
      </c>
      <c r="S553" t="s">
        <v>1807</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73" t="s">
        <v>358</v>
      </c>
      <c r="B554" s="173" t="s">
        <v>80</v>
      </c>
      <c r="C554" s="173">
        <v>119311</v>
      </c>
      <c r="D554" s="176">
        <v>44942</v>
      </c>
      <c r="E554" s="177">
        <v>20.461400000000001</v>
      </c>
      <c r="F554" s="177">
        <v>-8.2594999999999992</v>
      </c>
      <c r="G554" s="177">
        <v>-8.2594999999999992</v>
      </c>
      <c r="H554" s="177">
        <v>14.3612</v>
      </c>
      <c r="I554" s="177">
        <v>11.6211</v>
      </c>
      <c r="J554" s="177">
        <v>5.5967000000000002</v>
      </c>
      <c r="K554" s="177">
        <v>9.1051000000000002</v>
      </c>
      <c r="L554" s="177">
        <v>5.2229999999999999</v>
      </c>
      <c r="M554" s="177">
        <v>3.7806999999999999</v>
      </c>
      <c r="N554" s="177">
        <v>1.4137999999999999</v>
      </c>
      <c r="O554" s="177">
        <v>4.6733000000000002</v>
      </c>
      <c r="P554" s="177">
        <v>5.8110999999999997</v>
      </c>
      <c r="Q554" s="177">
        <v>6.5385999999999997</v>
      </c>
      <c r="R554" s="177">
        <v>1.8099000000000001</v>
      </c>
      <c r="S554" t="s">
        <v>1807</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73" t="s">
        <v>358</v>
      </c>
      <c r="B555" s="173" t="s">
        <v>363</v>
      </c>
      <c r="C555" s="173">
        <v>148118</v>
      </c>
      <c r="D555" s="176"/>
      <c r="E555" s="177"/>
      <c r="F555" s="177"/>
      <c r="G555" s="177"/>
      <c r="H555" s="177"/>
      <c r="I555" s="177"/>
      <c r="J555" s="177"/>
      <c r="K555" s="177"/>
      <c r="L555" s="177"/>
      <c r="M555" s="177"/>
      <c r="N555" s="177"/>
      <c r="O555" s="177"/>
      <c r="P555" s="177"/>
      <c r="Q555" s="177"/>
      <c r="R555" s="177"/>
      <c r="S555" t="s">
        <v>1807</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73" t="s">
        <v>358</v>
      </c>
      <c r="B556" s="173" t="s">
        <v>367</v>
      </c>
      <c r="C556" s="173">
        <v>148117</v>
      </c>
      <c r="D556" s="176"/>
      <c r="E556" s="177"/>
      <c r="F556" s="177"/>
      <c r="G556" s="177"/>
      <c r="H556" s="177"/>
      <c r="I556" s="177"/>
      <c r="J556" s="177"/>
      <c r="K556" s="177"/>
      <c r="L556" s="177"/>
      <c r="M556" s="177"/>
      <c r="N556" s="177"/>
      <c r="O556" s="177"/>
      <c r="P556" s="177"/>
      <c r="Q556" s="177"/>
      <c r="R556" s="177"/>
      <c r="S556" t="s">
        <v>1807</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73" t="s">
        <v>358</v>
      </c>
      <c r="B557" s="173" t="s">
        <v>81</v>
      </c>
      <c r="C557" s="173">
        <v>120762</v>
      </c>
      <c r="D557" s="176">
        <v>44942</v>
      </c>
      <c r="E557" s="177">
        <v>27.4956</v>
      </c>
      <c r="F557" s="177">
        <v>1.6817</v>
      </c>
      <c r="G557" s="177">
        <v>1.6817</v>
      </c>
      <c r="H557" s="177">
        <v>8.4907000000000004</v>
      </c>
      <c r="I557" s="177">
        <v>8.3613999999999997</v>
      </c>
      <c r="J557" s="177">
        <v>6.3502999999999998</v>
      </c>
      <c r="K557" s="177">
        <v>6.7016999999999998</v>
      </c>
      <c r="L557" s="177">
        <v>5.8699000000000003</v>
      </c>
      <c r="M557" s="177">
        <v>15.067600000000001</v>
      </c>
      <c r="N557" s="177">
        <v>11.216200000000001</v>
      </c>
      <c r="O557" s="177">
        <v>9.6348000000000003</v>
      </c>
      <c r="P557" s="177">
        <v>6.2824999999999998</v>
      </c>
      <c r="Q557" s="177">
        <v>8.1379999999999999</v>
      </c>
      <c r="R557" s="177">
        <v>11.3489</v>
      </c>
      <c r="S557" t="s">
        <v>1807</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73" t="s">
        <v>358</v>
      </c>
      <c r="B558" s="173" t="s">
        <v>114</v>
      </c>
      <c r="C558" s="173">
        <v>113077</v>
      </c>
      <c r="D558" s="176">
        <v>44942</v>
      </c>
      <c r="E558" s="177">
        <v>25.826000000000001</v>
      </c>
      <c r="F558" s="177">
        <v>0.98939999999999995</v>
      </c>
      <c r="G558" s="177">
        <v>0.98939999999999995</v>
      </c>
      <c r="H558" s="177">
        <v>7.7645</v>
      </c>
      <c r="I558" s="177">
        <v>7.6338999999999997</v>
      </c>
      <c r="J558" s="177">
        <v>5.6161000000000003</v>
      </c>
      <c r="K558" s="177">
        <v>5.9969999999999999</v>
      </c>
      <c r="L558" s="177">
        <v>5.1687000000000003</v>
      </c>
      <c r="M558" s="177">
        <v>14.329000000000001</v>
      </c>
      <c r="N558" s="177">
        <v>10.4886</v>
      </c>
      <c r="O558" s="177">
        <v>8.9913000000000007</v>
      </c>
      <c r="P558" s="177">
        <v>5.6144999999999996</v>
      </c>
      <c r="Q558" s="177">
        <v>7.8368000000000002</v>
      </c>
      <c r="R558" s="177">
        <v>10.692500000000001</v>
      </c>
      <c r="S558" t="s">
        <v>1807</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78" t="s">
        <v>27</v>
      </c>
      <c r="B559" s="173"/>
      <c r="C559" s="173"/>
      <c r="D559" s="173"/>
      <c r="E559" s="173"/>
      <c r="F559" s="179">
        <v>-1.4367541666666661</v>
      </c>
      <c r="G559" s="179">
        <v>-1.4367541666666661</v>
      </c>
      <c r="H559" s="179">
        <v>10.914797916666666</v>
      </c>
      <c r="I559" s="179">
        <v>9.151724999999999</v>
      </c>
      <c r="J559" s="179">
        <v>5.6530958333333352</v>
      </c>
      <c r="K559" s="179">
        <v>8.5988104166666659</v>
      </c>
      <c r="L559" s="179">
        <v>6.1837249999999981</v>
      </c>
      <c r="M559" s="179">
        <v>5.3795749999999991</v>
      </c>
      <c r="N559" s="179">
        <v>3.8927152173913044</v>
      </c>
      <c r="O559" s="179">
        <v>5.8127652173913056</v>
      </c>
      <c r="P559" s="179">
        <v>6.4243714285714315</v>
      </c>
      <c r="Q559" s="179">
        <v>7.2565124999999968</v>
      </c>
      <c r="R559" s="179">
        <v>3.9274630434782609</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78" t="s">
        <v>407</v>
      </c>
      <c r="B560" s="173"/>
      <c r="C560" s="173"/>
      <c r="D560" s="173"/>
      <c r="E560" s="173"/>
      <c r="F560" s="179">
        <v>-1.8351</v>
      </c>
      <c r="G560" s="179">
        <v>-1.8351</v>
      </c>
      <c r="H560" s="179">
        <v>10.448700000000001</v>
      </c>
      <c r="I560" s="179">
        <v>8.5081000000000007</v>
      </c>
      <c r="J560" s="179">
        <v>5.3262499999999999</v>
      </c>
      <c r="K560" s="179">
        <v>8.3483999999999998</v>
      </c>
      <c r="L560" s="179">
        <v>6.1414499999999999</v>
      </c>
      <c r="M560" s="179">
        <v>4.7635500000000004</v>
      </c>
      <c r="N560" s="179">
        <v>3.5655999999999999</v>
      </c>
      <c r="O560" s="179">
        <v>5.7481999999999998</v>
      </c>
      <c r="P560" s="179">
        <v>6.3904999999999994</v>
      </c>
      <c r="Q560" s="179">
        <v>7.5846499999999999</v>
      </c>
      <c r="R560" s="179">
        <v>3.5912000000000002</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57"/>
      <c r="F561" s="104"/>
      <c r="G561" s="104"/>
      <c r="H561" s="104"/>
      <c r="I561" s="104"/>
      <c r="J561" s="104"/>
      <c r="K561" s="104"/>
      <c r="L561" s="104"/>
      <c r="M561" s="104"/>
      <c r="N561" s="104"/>
      <c r="O561" s="104"/>
      <c r="P561" s="104"/>
      <c r="Q561" s="104"/>
      <c r="R561" s="104"/>
    </row>
    <row r="562" spans="1:34" x14ac:dyDescent="0.3">
      <c r="A562" s="175" t="s">
        <v>384</v>
      </c>
      <c r="B562" s="175"/>
      <c r="C562" s="175"/>
      <c r="D562" s="175"/>
      <c r="E562" s="175"/>
      <c r="F562" s="175"/>
      <c r="G562" s="175"/>
      <c r="H562" s="175"/>
      <c r="I562" s="175"/>
      <c r="J562" s="175"/>
      <c r="K562" s="175"/>
      <c r="L562" s="175"/>
      <c r="M562" s="175"/>
      <c r="N562" s="175"/>
      <c r="O562" s="175"/>
      <c r="P562" s="175"/>
      <c r="Q562" s="175"/>
      <c r="R562" s="175"/>
      <c r="S562" s="105"/>
      <c r="T562" s="105"/>
      <c r="U562" s="105"/>
      <c r="V562" s="105"/>
      <c r="W562" s="105"/>
      <c r="X562" s="105"/>
      <c r="Y562" s="105"/>
      <c r="Z562" s="105"/>
      <c r="AA562" s="105"/>
      <c r="AB562" s="105"/>
      <c r="AC562" s="105"/>
      <c r="AD562" s="105"/>
      <c r="AE562" s="105"/>
      <c r="AF562" s="105"/>
      <c r="AG562" s="105"/>
      <c r="AH562" s="105"/>
    </row>
    <row r="563" spans="1:34" x14ac:dyDescent="0.3">
      <c r="A563" s="173" t="s">
        <v>368</v>
      </c>
      <c r="B563" s="173" t="s">
        <v>266</v>
      </c>
      <c r="C563" s="173">
        <v>104331</v>
      </c>
      <c r="D563" s="176">
        <v>44942</v>
      </c>
      <c r="E563" s="177">
        <v>49.17</v>
      </c>
      <c r="F563" s="177">
        <v>-0.60640000000000005</v>
      </c>
      <c r="G563" s="177">
        <v>-0.60640000000000005</v>
      </c>
      <c r="H563" s="177">
        <v>-1.1857</v>
      </c>
      <c r="I563" s="177">
        <v>-2.3435999999999999</v>
      </c>
      <c r="J563" s="177">
        <v>-2.4405000000000001</v>
      </c>
      <c r="K563" s="177">
        <v>2.0124</v>
      </c>
      <c r="L563" s="177">
        <v>6.4977</v>
      </c>
      <c r="M563" s="177">
        <v>-0.76690000000000003</v>
      </c>
      <c r="N563" s="177">
        <v>-6.7160000000000002</v>
      </c>
      <c r="O563" s="177">
        <v>6.5334000000000003</v>
      </c>
      <c r="P563" s="177">
        <v>4.1289999999999996</v>
      </c>
      <c r="Q563" s="177">
        <v>10.2654</v>
      </c>
      <c r="R563" s="177">
        <v>3.1263999999999998</v>
      </c>
      <c r="T563" s="106"/>
      <c r="U563" s="107"/>
      <c r="V563" s="107"/>
      <c r="W563" s="107"/>
      <c r="X563" s="107"/>
      <c r="Y563" s="107"/>
      <c r="Z563" s="107"/>
      <c r="AA563" s="107"/>
      <c r="AB563" s="107"/>
      <c r="AC563" s="107"/>
      <c r="AD563" s="107"/>
      <c r="AE563" s="107"/>
      <c r="AF563" s="107"/>
      <c r="AG563" s="107"/>
      <c r="AH563" s="107"/>
    </row>
    <row r="564" spans="1:34" x14ac:dyDescent="0.3">
      <c r="A564" s="173" t="s">
        <v>368</v>
      </c>
      <c r="B564" s="173" t="s">
        <v>163</v>
      </c>
      <c r="C564" s="173">
        <v>119661</v>
      </c>
      <c r="D564" s="176">
        <v>44942</v>
      </c>
      <c r="E564" s="177">
        <v>53.59</v>
      </c>
      <c r="F564" s="177">
        <v>-0.61199999999999999</v>
      </c>
      <c r="G564" s="177">
        <v>-0.61199999999999999</v>
      </c>
      <c r="H564" s="177">
        <v>-1.1801999999999999</v>
      </c>
      <c r="I564" s="177">
        <v>-2.3149999999999999</v>
      </c>
      <c r="J564" s="177">
        <v>-2.3862000000000001</v>
      </c>
      <c r="K564" s="177">
        <v>2.1539999999999999</v>
      </c>
      <c r="L564" s="177">
        <v>6.8167999999999997</v>
      </c>
      <c r="M564" s="177">
        <v>-0.3533</v>
      </c>
      <c r="N564" s="177">
        <v>-6.2291999999999996</v>
      </c>
      <c r="O564" s="177">
        <v>7.1776</v>
      </c>
      <c r="P564" s="177">
        <v>4.8772000000000002</v>
      </c>
      <c r="Q564" s="177">
        <v>13.157</v>
      </c>
      <c r="R564" s="177">
        <v>3.7302</v>
      </c>
      <c r="T564" s="106"/>
      <c r="U564" s="107"/>
      <c r="V564" s="107"/>
      <c r="W564" s="107"/>
      <c r="X564" s="107"/>
      <c r="Y564" s="107"/>
      <c r="Z564" s="107"/>
      <c r="AA564" s="107"/>
      <c r="AB564" s="107"/>
      <c r="AC564" s="107"/>
      <c r="AD564" s="107"/>
      <c r="AE564" s="107"/>
      <c r="AF564" s="107"/>
      <c r="AG564" s="107"/>
      <c r="AH564" s="107"/>
    </row>
    <row r="565" spans="1:34" x14ac:dyDescent="0.3">
      <c r="A565" s="173" t="s">
        <v>368</v>
      </c>
      <c r="B565" s="173" t="s">
        <v>403</v>
      </c>
      <c r="C565" s="173"/>
      <c r="D565" s="176">
        <v>44942</v>
      </c>
      <c r="E565" s="177">
        <v>40.49</v>
      </c>
      <c r="F565" s="177">
        <v>-0.58919999999999995</v>
      </c>
      <c r="G565" s="177">
        <v>-0.58919999999999995</v>
      </c>
      <c r="H565" s="177">
        <v>-1.1475</v>
      </c>
      <c r="I565" s="177">
        <v>-2.1981000000000002</v>
      </c>
      <c r="J565" s="177">
        <v>-2.6682999999999999</v>
      </c>
      <c r="K565" s="177">
        <v>1.5041</v>
      </c>
      <c r="L565" s="177">
        <v>6.3009000000000004</v>
      </c>
      <c r="M565" s="177">
        <v>-0.34460000000000002</v>
      </c>
      <c r="N565" s="177">
        <v>-6.5327999999999999</v>
      </c>
      <c r="O565" s="177">
        <v>7.1794000000000002</v>
      </c>
      <c r="P565" s="177">
        <v>4.7704000000000004</v>
      </c>
      <c r="Q565" s="177">
        <v>9.9551999999999996</v>
      </c>
      <c r="R565" s="177">
        <v>3.5606</v>
      </c>
      <c r="T565" s="106"/>
      <c r="U565" s="107"/>
      <c r="V565" s="107"/>
      <c r="W565" s="107"/>
      <c r="X565" s="107"/>
      <c r="Y565" s="107"/>
      <c r="Z565" s="107"/>
      <c r="AA565" s="107"/>
      <c r="AB565" s="107"/>
      <c r="AC565" s="107"/>
      <c r="AD565" s="107"/>
      <c r="AE565" s="107"/>
      <c r="AF565" s="107"/>
      <c r="AG565" s="107"/>
      <c r="AH565" s="107"/>
    </row>
    <row r="566" spans="1:34" x14ac:dyDescent="0.3">
      <c r="A566" s="173" t="s">
        <v>368</v>
      </c>
      <c r="B566" s="173" t="s">
        <v>267</v>
      </c>
      <c r="C566" s="173">
        <v>107745</v>
      </c>
      <c r="D566" s="176">
        <v>44942</v>
      </c>
      <c r="E566" s="177">
        <v>40.49</v>
      </c>
      <c r="F566" s="177">
        <v>-0.58919999999999995</v>
      </c>
      <c r="G566" s="177">
        <v>-0.58919999999999995</v>
      </c>
      <c r="H566" s="177">
        <v>-1.1475</v>
      </c>
      <c r="I566" s="177">
        <v>-2.1981000000000002</v>
      </c>
      <c r="J566" s="177">
        <v>-2.6682999999999999</v>
      </c>
      <c r="K566" s="177">
        <v>1.5041</v>
      </c>
      <c r="L566" s="177">
        <v>6.3009000000000004</v>
      </c>
      <c r="M566" s="177">
        <v>-0.34460000000000002</v>
      </c>
      <c r="N566" s="177">
        <v>-6.5327999999999999</v>
      </c>
      <c r="O566" s="177">
        <v>7.1794000000000002</v>
      </c>
      <c r="P566" s="177">
        <v>4.7704000000000004</v>
      </c>
      <c r="Q566" s="177">
        <v>9.9551999999999996</v>
      </c>
      <c r="R566" s="177">
        <v>3.5606</v>
      </c>
      <c r="T566" s="106"/>
      <c r="U566" s="107"/>
      <c r="V566" s="107"/>
      <c r="W566" s="107"/>
      <c r="X566" s="107"/>
      <c r="Y566" s="107"/>
      <c r="Z566" s="107"/>
      <c r="AA566" s="107"/>
      <c r="AB566" s="107"/>
      <c r="AC566" s="107"/>
      <c r="AD566" s="107"/>
      <c r="AE566" s="107"/>
      <c r="AF566" s="107"/>
      <c r="AG566" s="107"/>
      <c r="AH566" s="107"/>
    </row>
    <row r="567" spans="1:34" x14ac:dyDescent="0.3">
      <c r="A567" s="173" t="s">
        <v>368</v>
      </c>
      <c r="B567" s="173" t="s">
        <v>164</v>
      </c>
      <c r="C567" s="173">
        <v>119544</v>
      </c>
      <c r="D567" s="176">
        <v>44942</v>
      </c>
      <c r="E567" s="177">
        <v>44.34</v>
      </c>
      <c r="F567" s="177">
        <v>-0.60519999999999996</v>
      </c>
      <c r="G567" s="177">
        <v>-0.60519999999999996</v>
      </c>
      <c r="H567" s="177">
        <v>-1.1371</v>
      </c>
      <c r="I567" s="177">
        <v>-2.1840000000000002</v>
      </c>
      <c r="J567" s="177">
        <v>-2.6137000000000001</v>
      </c>
      <c r="K567" s="177">
        <v>1.6972</v>
      </c>
      <c r="L567" s="177">
        <v>6.7148000000000003</v>
      </c>
      <c r="M567" s="177">
        <v>0.2487</v>
      </c>
      <c r="N567" s="177">
        <v>-5.7598000000000003</v>
      </c>
      <c r="O567" s="177">
        <v>8.1137999999999995</v>
      </c>
      <c r="P567" s="177">
        <v>5.7637999999999998</v>
      </c>
      <c r="Q567" s="177">
        <v>13.9217</v>
      </c>
      <c r="R567" s="177">
        <v>4.4211</v>
      </c>
      <c r="T567" s="106"/>
      <c r="U567" s="107"/>
      <c r="V567" s="107"/>
      <c r="W567" s="107"/>
      <c r="X567" s="107"/>
      <c r="Y567" s="107"/>
      <c r="Z567" s="107"/>
      <c r="AA567" s="107"/>
      <c r="AB567" s="107"/>
      <c r="AC567" s="107"/>
      <c r="AD567" s="107"/>
      <c r="AE567" s="107"/>
      <c r="AF567" s="107"/>
      <c r="AG567" s="107"/>
      <c r="AH567" s="107"/>
    </row>
    <row r="568" spans="1:34" x14ac:dyDescent="0.3">
      <c r="A568" s="173" t="s">
        <v>368</v>
      </c>
      <c r="B568" s="173" t="s">
        <v>165</v>
      </c>
      <c r="C568" s="173">
        <v>120503</v>
      </c>
      <c r="D568" s="176">
        <v>44942</v>
      </c>
      <c r="E568" s="177">
        <v>69.659000000000006</v>
      </c>
      <c r="F568" s="177">
        <v>-0.85960000000000003</v>
      </c>
      <c r="G568" s="177">
        <v>-0.85960000000000003</v>
      </c>
      <c r="H568" s="177">
        <v>-1.4444999999999999</v>
      </c>
      <c r="I568" s="177">
        <v>-3.4508000000000001</v>
      </c>
      <c r="J568" s="177">
        <v>-4.6466000000000003</v>
      </c>
      <c r="K568" s="177">
        <v>-4.1726999999999999</v>
      </c>
      <c r="L568" s="177">
        <v>3.093</v>
      </c>
      <c r="M568" s="177">
        <v>-8.7736000000000001</v>
      </c>
      <c r="N568" s="177">
        <v>-16.807700000000001</v>
      </c>
      <c r="O568" s="177">
        <v>8.6367999999999991</v>
      </c>
      <c r="P568" s="177">
        <v>9.2187999999999999</v>
      </c>
      <c r="Q568" s="177">
        <v>16.580400000000001</v>
      </c>
      <c r="R568" s="177">
        <v>3.3734999999999999</v>
      </c>
      <c r="T568" s="106"/>
      <c r="U568" s="107"/>
      <c r="V568" s="107"/>
      <c r="W568" s="107"/>
      <c r="X568" s="107"/>
      <c r="Y568" s="107"/>
      <c r="Z568" s="107"/>
      <c r="AA568" s="107"/>
      <c r="AB568" s="107"/>
      <c r="AC568" s="107"/>
      <c r="AD568" s="107"/>
      <c r="AE568" s="107"/>
      <c r="AF568" s="107"/>
      <c r="AG568" s="107"/>
      <c r="AH568" s="107"/>
    </row>
    <row r="569" spans="1:34" x14ac:dyDescent="0.3">
      <c r="A569" s="173" t="s">
        <v>368</v>
      </c>
      <c r="B569" s="173" t="s">
        <v>268</v>
      </c>
      <c r="C569" s="173">
        <v>112323</v>
      </c>
      <c r="D569" s="176">
        <v>44942</v>
      </c>
      <c r="E569" s="177">
        <v>62.8429</v>
      </c>
      <c r="F569" s="177">
        <v>-0.86619999999999997</v>
      </c>
      <c r="G569" s="177">
        <v>-0.86619999999999997</v>
      </c>
      <c r="H569" s="177">
        <v>-1.46</v>
      </c>
      <c r="I569" s="177">
        <v>-3.4811999999999999</v>
      </c>
      <c r="J569" s="177">
        <v>-4.7134999999999998</v>
      </c>
      <c r="K569" s="177">
        <v>-4.3723999999999998</v>
      </c>
      <c r="L569" s="177">
        <v>2.665</v>
      </c>
      <c r="M569" s="177">
        <v>-9.3405000000000005</v>
      </c>
      <c r="N569" s="177">
        <v>-17.504000000000001</v>
      </c>
      <c r="O569" s="177">
        <v>7.7348999999999997</v>
      </c>
      <c r="P569" s="177">
        <v>8.2637999999999998</v>
      </c>
      <c r="Q569" s="177">
        <v>15.115500000000001</v>
      </c>
      <c r="R569" s="177">
        <v>2.5055999999999998</v>
      </c>
      <c r="T569" s="106"/>
      <c r="U569" s="107"/>
      <c r="V569" s="107"/>
      <c r="W569" s="107"/>
      <c r="X569" s="107"/>
      <c r="Y569" s="107"/>
      <c r="Z569" s="107"/>
      <c r="AA569" s="107"/>
      <c r="AB569" s="107"/>
      <c r="AC569" s="107"/>
      <c r="AD569" s="107"/>
      <c r="AE569" s="107"/>
      <c r="AF569" s="107"/>
      <c r="AG569" s="107"/>
      <c r="AH569" s="107"/>
    </row>
    <row r="570" spans="1:34" x14ac:dyDescent="0.3">
      <c r="A570" s="173" t="s">
        <v>368</v>
      </c>
      <c r="B570" s="173" t="s">
        <v>1966</v>
      </c>
      <c r="C570" s="173">
        <v>141950</v>
      </c>
      <c r="D570" s="176">
        <v>44942</v>
      </c>
      <c r="E570" s="177">
        <v>16.95</v>
      </c>
      <c r="F570" s="177">
        <v>-0.4698</v>
      </c>
      <c r="G570" s="177">
        <v>-0.4698</v>
      </c>
      <c r="H570" s="177">
        <v>-1.6820999999999999</v>
      </c>
      <c r="I570" s="177">
        <v>-3.0874999999999999</v>
      </c>
      <c r="J570" s="177">
        <v>-4.6144999999999996</v>
      </c>
      <c r="K570" s="177">
        <v>-2.7538999999999998</v>
      </c>
      <c r="L570" s="177">
        <v>7.3464</v>
      </c>
      <c r="M570" s="177">
        <v>-1.5679000000000001</v>
      </c>
      <c r="N570" s="177">
        <v>-11.7188</v>
      </c>
      <c r="O570" s="177">
        <v>21.054099999999998</v>
      </c>
      <c r="P570" s="177"/>
      <c r="Q570" s="177">
        <v>11.3469</v>
      </c>
      <c r="R570" s="177">
        <v>15.8691</v>
      </c>
      <c r="T570" s="106"/>
      <c r="U570" s="107"/>
      <c r="V570" s="107"/>
      <c r="W570" s="107"/>
      <c r="X570" s="107"/>
      <c r="Y570" s="107"/>
      <c r="Z570" s="107"/>
      <c r="AA570" s="107"/>
      <c r="AB570" s="107"/>
      <c r="AC570" s="107"/>
      <c r="AD570" s="107"/>
      <c r="AE570" s="107"/>
      <c r="AF570" s="107"/>
      <c r="AG570" s="107"/>
      <c r="AH570" s="107"/>
    </row>
    <row r="571" spans="1:34" x14ac:dyDescent="0.3">
      <c r="A571" s="173" t="s">
        <v>368</v>
      </c>
      <c r="B571" s="173" t="s">
        <v>1967</v>
      </c>
      <c r="C571" s="173">
        <v>141952</v>
      </c>
      <c r="D571" s="176">
        <v>44942</v>
      </c>
      <c r="E571" s="177">
        <v>16.36</v>
      </c>
      <c r="F571" s="177">
        <v>-0.48659999999999998</v>
      </c>
      <c r="G571" s="177">
        <v>-0.48659999999999998</v>
      </c>
      <c r="H571" s="177">
        <v>-1.7417</v>
      </c>
      <c r="I571" s="177">
        <v>-3.1379999999999999</v>
      </c>
      <c r="J571" s="177">
        <v>-4.7175000000000002</v>
      </c>
      <c r="K571" s="177">
        <v>-2.9079999999999999</v>
      </c>
      <c r="L571" s="177">
        <v>6.9980000000000002</v>
      </c>
      <c r="M571" s="177">
        <v>-2.0358999999999998</v>
      </c>
      <c r="N571" s="177">
        <v>-12.2788</v>
      </c>
      <c r="O571" s="177">
        <v>20.2667</v>
      </c>
      <c r="P571" s="177"/>
      <c r="Q571" s="177">
        <v>10.5463</v>
      </c>
      <c r="R571" s="177">
        <v>15.166499999999999</v>
      </c>
      <c r="T571" s="106"/>
      <c r="U571" s="107"/>
      <c r="V571" s="107"/>
      <c r="W571" s="107"/>
      <c r="X571" s="107"/>
      <c r="Y571" s="107"/>
      <c r="Z571" s="107"/>
      <c r="AA571" s="107"/>
      <c r="AB571" s="107"/>
      <c r="AC571" s="107"/>
      <c r="AD571" s="107"/>
      <c r="AE571" s="107"/>
      <c r="AF571" s="107"/>
      <c r="AG571" s="107"/>
      <c r="AH571" s="107"/>
    </row>
    <row r="572" spans="1:34" x14ac:dyDescent="0.3">
      <c r="A572" s="173" t="s">
        <v>368</v>
      </c>
      <c r="B572" s="173" t="s">
        <v>1968</v>
      </c>
      <c r="C572" s="173">
        <v>144315</v>
      </c>
      <c r="D572" s="176">
        <v>44942</v>
      </c>
      <c r="E572" s="177">
        <v>20.18</v>
      </c>
      <c r="F572" s="177">
        <v>-0.54210000000000003</v>
      </c>
      <c r="G572" s="177">
        <v>-0.54210000000000003</v>
      </c>
      <c r="H572" s="177">
        <v>-1.5609999999999999</v>
      </c>
      <c r="I572" s="177">
        <v>-3.3062</v>
      </c>
      <c r="J572" s="177">
        <v>-4.5862999999999996</v>
      </c>
      <c r="K572" s="177">
        <v>-3.2134</v>
      </c>
      <c r="L572" s="177">
        <v>6.9421999999999997</v>
      </c>
      <c r="M572" s="177">
        <v>-2.6061999999999999</v>
      </c>
      <c r="N572" s="177">
        <v>-11.413500000000001</v>
      </c>
      <c r="O572" s="177">
        <v>18.734400000000001</v>
      </c>
      <c r="P572" s="177"/>
      <c r="Q572" s="177">
        <v>17.9788</v>
      </c>
      <c r="R572" s="177">
        <v>14.4511</v>
      </c>
      <c r="T572" s="106"/>
      <c r="U572" s="107"/>
      <c r="V572" s="107"/>
      <c r="W572" s="107"/>
      <c r="X572" s="107"/>
      <c r="Y572" s="107"/>
      <c r="Z572" s="107"/>
      <c r="AA572" s="107"/>
      <c r="AB572" s="107"/>
      <c r="AC572" s="107"/>
      <c r="AD572" s="107"/>
      <c r="AE572" s="107"/>
      <c r="AF572" s="107"/>
      <c r="AG572" s="107"/>
      <c r="AH572" s="107"/>
    </row>
    <row r="573" spans="1:34" x14ac:dyDescent="0.3">
      <c r="A573" s="173" t="s">
        <v>368</v>
      </c>
      <c r="B573" s="173" t="s">
        <v>1969</v>
      </c>
      <c r="C573" s="173">
        <v>144314</v>
      </c>
      <c r="D573" s="176">
        <v>44942</v>
      </c>
      <c r="E573" s="177">
        <v>19.36</v>
      </c>
      <c r="F573" s="177">
        <v>-0.56499999999999995</v>
      </c>
      <c r="G573" s="177">
        <v>-0.56499999999999995</v>
      </c>
      <c r="H573" s="177">
        <v>-1.5760000000000001</v>
      </c>
      <c r="I573" s="177">
        <v>-3.3450000000000002</v>
      </c>
      <c r="J573" s="177">
        <v>-4.6304999999999996</v>
      </c>
      <c r="K573" s="177">
        <v>-3.3932000000000002</v>
      </c>
      <c r="L573" s="177">
        <v>6.4905999999999997</v>
      </c>
      <c r="M573" s="177">
        <v>-3.2</v>
      </c>
      <c r="N573" s="177">
        <v>-12.1198</v>
      </c>
      <c r="O573" s="177">
        <v>17.660799999999998</v>
      </c>
      <c r="P573" s="177"/>
      <c r="Q573" s="177">
        <v>16.831900000000001</v>
      </c>
      <c r="R573" s="177">
        <v>13.5121</v>
      </c>
      <c r="T573" s="106"/>
      <c r="U573" s="107"/>
      <c r="V573" s="107"/>
      <c r="W573" s="107"/>
      <c r="X573" s="107"/>
      <c r="Y573" s="107"/>
      <c r="Z573" s="107"/>
      <c r="AA573" s="107"/>
      <c r="AB573" s="107"/>
      <c r="AC573" s="107"/>
      <c r="AD573" s="107"/>
      <c r="AE573" s="107"/>
      <c r="AF573" s="107"/>
      <c r="AG573" s="107"/>
      <c r="AH573" s="107"/>
    </row>
    <row r="574" spans="1:34" x14ac:dyDescent="0.3">
      <c r="A574" s="173" t="s">
        <v>368</v>
      </c>
      <c r="B574" s="173" t="s">
        <v>1970</v>
      </c>
      <c r="C574" s="173">
        <v>119351</v>
      </c>
      <c r="D574" s="176">
        <v>44942</v>
      </c>
      <c r="E574" s="177">
        <v>114.03</v>
      </c>
      <c r="F574" s="177">
        <v>-0.31469999999999998</v>
      </c>
      <c r="G574" s="177">
        <v>-0.31469999999999998</v>
      </c>
      <c r="H574" s="177">
        <v>-0.97260000000000002</v>
      </c>
      <c r="I574" s="177">
        <v>-1.6218999999999999</v>
      </c>
      <c r="J574" s="177">
        <v>-1.7999000000000001</v>
      </c>
      <c r="K574" s="177">
        <v>3.3161</v>
      </c>
      <c r="L574" s="177">
        <v>13.722899999999999</v>
      </c>
      <c r="M574" s="177">
        <v>3.5882999999999998</v>
      </c>
      <c r="N574" s="177">
        <v>-3.7639999999999998</v>
      </c>
      <c r="O574" s="177">
        <v>22.301100000000002</v>
      </c>
      <c r="P574" s="177">
        <v>12.567</v>
      </c>
      <c r="Q574" s="177">
        <v>17.084199999999999</v>
      </c>
      <c r="R574" s="177">
        <v>17.087499999999999</v>
      </c>
      <c r="T574" s="106"/>
      <c r="U574" s="107"/>
      <c r="V574" s="107"/>
      <c r="W574" s="107"/>
      <c r="X574" s="107"/>
      <c r="Y574" s="107"/>
      <c r="Z574" s="107"/>
      <c r="AA574" s="107"/>
      <c r="AB574" s="107"/>
      <c r="AC574" s="107"/>
      <c r="AD574" s="107"/>
      <c r="AE574" s="107"/>
      <c r="AF574" s="107"/>
      <c r="AG574" s="107"/>
      <c r="AH574" s="107"/>
    </row>
    <row r="575" spans="1:34" x14ac:dyDescent="0.3">
      <c r="A575" s="173" t="s">
        <v>368</v>
      </c>
      <c r="B575" s="173" t="s">
        <v>1971</v>
      </c>
      <c r="C575" s="173">
        <v>111710</v>
      </c>
      <c r="D575" s="176">
        <v>44942</v>
      </c>
      <c r="E575" s="177">
        <v>100.64</v>
      </c>
      <c r="F575" s="177">
        <v>-0.317</v>
      </c>
      <c r="G575" s="177">
        <v>-0.317</v>
      </c>
      <c r="H575" s="177">
        <v>-0.99360000000000004</v>
      </c>
      <c r="I575" s="177">
        <v>-1.6707000000000001</v>
      </c>
      <c r="J575" s="177">
        <v>-1.9103000000000001</v>
      </c>
      <c r="K575" s="177">
        <v>2.9881000000000002</v>
      </c>
      <c r="L575" s="177">
        <v>13.0152</v>
      </c>
      <c r="M575" s="177">
        <v>2.6415000000000002</v>
      </c>
      <c r="N575" s="177">
        <v>-4.9040999999999997</v>
      </c>
      <c r="O575" s="177">
        <v>20.978000000000002</v>
      </c>
      <c r="P575" s="177">
        <v>11.3064</v>
      </c>
      <c r="Q575" s="177">
        <v>18.072500000000002</v>
      </c>
      <c r="R575" s="177">
        <v>15.808</v>
      </c>
      <c r="T575" s="106"/>
      <c r="U575" s="107"/>
      <c r="V575" s="107"/>
      <c r="W575" s="107"/>
      <c r="X575" s="107"/>
      <c r="Y575" s="107"/>
      <c r="Z575" s="107"/>
      <c r="AA575" s="107"/>
      <c r="AB575" s="107"/>
      <c r="AC575" s="107"/>
      <c r="AD575" s="107"/>
      <c r="AE575" s="107"/>
      <c r="AF575" s="107"/>
      <c r="AG575" s="107"/>
      <c r="AH575" s="107"/>
    </row>
    <row r="576" spans="1:34" x14ac:dyDescent="0.3">
      <c r="A576" s="173" t="s">
        <v>368</v>
      </c>
      <c r="B576" s="173" t="s">
        <v>1972</v>
      </c>
      <c r="C576" s="173">
        <v>111709</v>
      </c>
      <c r="D576" s="176">
        <v>44942</v>
      </c>
      <c r="E576" s="177">
        <v>108.16</v>
      </c>
      <c r="F576" s="177">
        <v>-0.3226</v>
      </c>
      <c r="G576" s="177">
        <v>-0.3226</v>
      </c>
      <c r="H576" s="177">
        <v>-0.98860000000000003</v>
      </c>
      <c r="I576" s="177">
        <v>-1.6548</v>
      </c>
      <c r="J576" s="177">
        <v>-1.8778999999999999</v>
      </c>
      <c r="K576" s="177">
        <v>3.0684</v>
      </c>
      <c r="L576" s="177">
        <v>13.1854</v>
      </c>
      <c r="M576" s="177">
        <v>2.8723999999999998</v>
      </c>
      <c r="N576" s="177">
        <v>-4.6208</v>
      </c>
      <c r="O576" s="177">
        <v>21.4803</v>
      </c>
      <c r="P576" s="177">
        <v>11.924899999999999</v>
      </c>
      <c r="Q576" s="177">
        <v>18.686299999999999</v>
      </c>
      <c r="R576" s="177">
        <v>16.171800000000001</v>
      </c>
      <c r="T576" s="106"/>
      <c r="U576" s="107"/>
      <c r="V576" s="107"/>
      <c r="W576" s="107"/>
      <c r="X576" s="107"/>
      <c r="Y576" s="107"/>
      <c r="Z576" s="107"/>
      <c r="AA576" s="107"/>
      <c r="AB576" s="107"/>
      <c r="AC576" s="107"/>
      <c r="AD576" s="107"/>
      <c r="AE576" s="107"/>
      <c r="AF576" s="107"/>
      <c r="AG576" s="107"/>
      <c r="AH576" s="107"/>
    </row>
    <row r="577" spans="1:34" x14ac:dyDescent="0.3">
      <c r="A577" s="173" t="s">
        <v>368</v>
      </c>
      <c r="B577" s="173" t="s">
        <v>1914</v>
      </c>
      <c r="C577" s="173">
        <v>150159</v>
      </c>
      <c r="D577" s="176">
        <v>44942</v>
      </c>
      <c r="E577" s="177">
        <v>63.3</v>
      </c>
      <c r="F577" s="177">
        <v>-0.37490000000000001</v>
      </c>
      <c r="G577" s="177">
        <v>-0.37490000000000001</v>
      </c>
      <c r="H577" s="177">
        <v>-1.0809</v>
      </c>
      <c r="I577" s="177">
        <v>-1.6762999999999999</v>
      </c>
      <c r="J577" s="177">
        <v>-2.3546999999999998</v>
      </c>
      <c r="K577" s="177">
        <v>2.0152999999999999</v>
      </c>
      <c r="L577" s="177">
        <v>8.6302000000000003</v>
      </c>
      <c r="M577" s="177">
        <v>-0.45700000000000002</v>
      </c>
      <c r="N577" s="177">
        <v>-6.4646999999999997</v>
      </c>
      <c r="O577" s="177">
        <v>12.370699999999999</v>
      </c>
      <c r="P577" s="177">
        <v>9.1089000000000002</v>
      </c>
      <c r="Q577" s="177">
        <v>13.9633</v>
      </c>
      <c r="R577" s="177">
        <v>8.6004000000000005</v>
      </c>
      <c r="T577" s="106"/>
      <c r="U577" s="107"/>
      <c r="V577" s="107"/>
      <c r="W577" s="107"/>
      <c r="X577" s="107"/>
      <c r="Y577" s="107"/>
      <c r="Z577" s="107"/>
      <c r="AA577" s="107"/>
      <c r="AB577" s="107"/>
      <c r="AC577" s="107"/>
      <c r="AD577" s="107"/>
      <c r="AE577" s="107"/>
      <c r="AF577" s="107"/>
      <c r="AG577" s="107"/>
      <c r="AH577" s="107"/>
    </row>
    <row r="578" spans="1:34" x14ac:dyDescent="0.3">
      <c r="A578" s="173" t="s">
        <v>368</v>
      </c>
      <c r="B578" s="173" t="s">
        <v>1942</v>
      </c>
      <c r="C578" s="173">
        <v>150156</v>
      </c>
      <c r="D578" s="176">
        <v>44942</v>
      </c>
      <c r="E578" s="177">
        <v>57.873699999999999</v>
      </c>
      <c r="F578" s="177">
        <v>-0.38490000000000002</v>
      </c>
      <c r="G578" s="177">
        <v>-0.38490000000000002</v>
      </c>
      <c r="H578" s="177">
        <v>-1.1041000000000001</v>
      </c>
      <c r="I578" s="177">
        <v>-1.7221</v>
      </c>
      <c r="J578" s="177">
        <v>-2.4550999999999998</v>
      </c>
      <c r="K578" s="177">
        <v>1.7037</v>
      </c>
      <c r="L578" s="177">
        <v>7.9593999999999996</v>
      </c>
      <c r="M578" s="177">
        <v>-1.3784000000000001</v>
      </c>
      <c r="N578" s="177">
        <v>-7.6031000000000004</v>
      </c>
      <c r="O578" s="177">
        <v>10.963900000000001</v>
      </c>
      <c r="P578" s="177">
        <v>7.7910000000000004</v>
      </c>
      <c r="Q578" s="177">
        <v>10.852</v>
      </c>
      <c r="R578" s="177">
        <v>7.2267000000000001</v>
      </c>
      <c r="T578" s="106"/>
      <c r="U578" s="107"/>
      <c r="V578" s="107"/>
      <c r="W578" s="107"/>
      <c r="X578" s="107"/>
      <c r="Y578" s="107"/>
      <c r="Z578" s="107"/>
      <c r="AA578" s="107"/>
      <c r="AB578" s="107"/>
      <c r="AC578" s="107"/>
      <c r="AD578" s="107"/>
      <c r="AE578" s="107"/>
      <c r="AF578" s="107"/>
      <c r="AG578" s="107"/>
      <c r="AH578" s="107"/>
    </row>
    <row r="579" spans="1:34" x14ac:dyDescent="0.3">
      <c r="A579" s="173" t="s">
        <v>368</v>
      </c>
      <c r="B579" s="173" t="s">
        <v>269</v>
      </c>
      <c r="C579" s="173">
        <v>134044</v>
      </c>
      <c r="D579" s="176"/>
      <c r="E579" s="177"/>
      <c r="F579" s="177"/>
      <c r="G579" s="177"/>
      <c r="H579" s="177"/>
      <c r="I579" s="177"/>
      <c r="J579" s="177"/>
      <c r="K579" s="177"/>
      <c r="L579" s="177"/>
      <c r="M579" s="177"/>
      <c r="N579" s="177"/>
      <c r="O579" s="177"/>
      <c r="P579" s="177"/>
      <c r="Q579" s="177"/>
      <c r="R579" s="177"/>
      <c r="T579" s="106"/>
      <c r="U579" s="107"/>
      <c r="V579" s="107"/>
      <c r="W579" s="107"/>
      <c r="X579" s="107"/>
      <c r="Y579" s="107"/>
      <c r="Z579" s="107"/>
      <c r="AA579" s="107"/>
      <c r="AB579" s="107"/>
      <c r="AC579" s="107"/>
      <c r="AD579" s="107"/>
      <c r="AE579" s="107"/>
      <c r="AF579" s="107"/>
      <c r="AG579" s="107"/>
      <c r="AH579" s="107"/>
    </row>
    <row r="580" spans="1:34" x14ac:dyDescent="0.3">
      <c r="A580" s="173" t="s">
        <v>368</v>
      </c>
      <c r="B580" s="173" t="s">
        <v>166</v>
      </c>
      <c r="C580" s="173">
        <v>134045</v>
      </c>
      <c r="D580" s="176"/>
      <c r="E580" s="177"/>
      <c r="F580" s="177"/>
      <c r="G580" s="177"/>
      <c r="H580" s="177"/>
      <c r="I580" s="177"/>
      <c r="J580" s="177"/>
      <c r="K580" s="177"/>
      <c r="L580" s="177"/>
      <c r="M580" s="177"/>
      <c r="N580" s="177"/>
      <c r="O580" s="177"/>
      <c r="P580" s="177"/>
      <c r="Q580" s="177"/>
      <c r="R580" s="177"/>
      <c r="T580" s="106"/>
      <c r="U580" s="107"/>
      <c r="V580" s="107"/>
      <c r="W580" s="107"/>
      <c r="X580" s="107"/>
      <c r="Y580" s="107"/>
      <c r="Z580" s="107"/>
      <c r="AA580" s="107"/>
      <c r="AB580" s="107"/>
      <c r="AC580" s="107"/>
      <c r="AD580" s="107"/>
      <c r="AE580" s="107"/>
      <c r="AF580" s="107"/>
      <c r="AG580" s="107"/>
      <c r="AH580" s="107"/>
    </row>
    <row r="581" spans="1:34" x14ac:dyDescent="0.3">
      <c r="A581" s="173" t="s">
        <v>368</v>
      </c>
      <c r="B581" s="173" t="s">
        <v>171</v>
      </c>
      <c r="C581" s="173">
        <v>118285</v>
      </c>
      <c r="D581" s="176">
        <v>44942</v>
      </c>
      <c r="E581" s="177">
        <v>125.7</v>
      </c>
      <c r="F581" s="177">
        <v>-0.42780000000000001</v>
      </c>
      <c r="G581" s="177">
        <v>-0.42780000000000001</v>
      </c>
      <c r="H581" s="177">
        <v>-0.89100000000000001</v>
      </c>
      <c r="I581" s="177">
        <v>-1.7123999999999999</v>
      </c>
      <c r="J581" s="177">
        <v>-2.1865999999999999</v>
      </c>
      <c r="K581" s="177">
        <v>1.2810999999999999</v>
      </c>
      <c r="L581" s="177">
        <v>9.7050000000000001</v>
      </c>
      <c r="M581" s="177">
        <v>3.0158999999999998</v>
      </c>
      <c r="N581" s="177">
        <v>-3.9285000000000001</v>
      </c>
      <c r="O581" s="177">
        <v>19.762799999999999</v>
      </c>
      <c r="P581" s="177">
        <v>15.1816</v>
      </c>
      <c r="Q581" s="177">
        <v>15.3774</v>
      </c>
      <c r="R581" s="177">
        <v>14.549899999999999</v>
      </c>
      <c r="T581" s="106"/>
      <c r="U581" s="107"/>
      <c r="V581" s="107"/>
      <c r="W581" s="107"/>
      <c r="X581" s="107"/>
      <c r="Y581" s="107"/>
      <c r="Z581" s="107"/>
      <c r="AA581" s="107"/>
      <c r="AB581" s="107"/>
      <c r="AC581" s="107"/>
      <c r="AD581" s="107"/>
      <c r="AE581" s="107"/>
      <c r="AF581" s="107"/>
      <c r="AG581" s="107"/>
      <c r="AH581" s="107"/>
    </row>
    <row r="582" spans="1:34" x14ac:dyDescent="0.3">
      <c r="A582" s="173" t="s">
        <v>368</v>
      </c>
      <c r="B582" s="173" t="s">
        <v>274</v>
      </c>
      <c r="C582" s="173">
        <v>111722</v>
      </c>
      <c r="D582" s="176">
        <v>44942</v>
      </c>
      <c r="E582" s="177">
        <v>115.81</v>
      </c>
      <c r="F582" s="177">
        <v>-0.43840000000000001</v>
      </c>
      <c r="G582" s="177">
        <v>-0.43840000000000001</v>
      </c>
      <c r="H582" s="177">
        <v>-0.91549999999999998</v>
      </c>
      <c r="I582" s="177">
        <v>-1.7644</v>
      </c>
      <c r="J582" s="177">
        <v>-2.3029999999999999</v>
      </c>
      <c r="K582" s="177">
        <v>0.92369999999999997</v>
      </c>
      <c r="L582" s="177">
        <v>8.9464000000000006</v>
      </c>
      <c r="M582" s="177">
        <v>1.9454</v>
      </c>
      <c r="N582" s="177">
        <v>-5.2601000000000004</v>
      </c>
      <c r="O582" s="177">
        <v>18.310400000000001</v>
      </c>
      <c r="P582" s="177">
        <v>13.9344</v>
      </c>
      <c r="Q582" s="177">
        <v>18.825800000000001</v>
      </c>
      <c r="R582" s="177">
        <v>13.0472</v>
      </c>
      <c r="T582" s="106"/>
      <c r="U582" s="107"/>
      <c r="V582" s="107"/>
      <c r="W582" s="107"/>
      <c r="X582" s="107"/>
      <c r="Y582" s="107"/>
      <c r="Z582" s="107"/>
      <c r="AA582" s="107"/>
      <c r="AB582" s="107"/>
      <c r="AC582" s="107"/>
      <c r="AD582" s="107"/>
      <c r="AE582" s="107"/>
      <c r="AF582" s="107"/>
      <c r="AG582" s="107"/>
      <c r="AH582" s="107"/>
    </row>
    <row r="583" spans="1:34" x14ac:dyDescent="0.3">
      <c r="A583" s="173" t="s">
        <v>368</v>
      </c>
      <c r="B583" s="173" t="s">
        <v>172</v>
      </c>
      <c r="C583" s="173">
        <v>119242</v>
      </c>
      <c r="D583" s="176">
        <v>44942</v>
      </c>
      <c r="E583" s="177">
        <v>91.072000000000003</v>
      </c>
      <c r="F583" s="177">
        <v>-0.25409999999999999</v>
      </c>
      <c r="G583" s="177">
        <v>-0.25409999999999999</v>
      </c>
      <c r="H583" s="177">
        <v>-0.62309999999999999</v>
      </c>
      <c r="I583" s="177">
        <v>-0.5091</v>
      </c>
      <c r="J583" s="177">
        <v>-0.79630000000000001</v>
      </c>
      <c r="K583" s="177">
        <v>5.4428000000000001</v>
      </c>
      <c r="L583" s="177">
        <v>11.784599999999999</v>
      </c>
      <c r="M583" s="177">
        <v>3.4016000000000002</v>
      </c>
      <c r="N583" s="177">
        <v>6.2600000000000003E-2</v>
      </c>
      <c r="O583" s="177">
        <v>17.9236</v>
      </c>
      <c r="P583" s="177">
        <v>12.559799999999999</v>
      </c>
      <c r="Q583" s="177">
        <v>16.920000000000002</v>
      </c>
      <c r="R583" s="177">
        <v>17.068300000000001</v>
      </c>
      <c r="T583" s="106"/>
      <c r="U583" s="107"/>
      <c r="V583" s="107"/>
      <c r="W583" s="107"/>
      <c r="X583" s="107"/>
      <c r="Y583" s="107"/>
      <c r="Z583" s="107"/>
      <c r="AA583" s="107"/>
      <c r="AB583" s="107"/>
      <c r="AC583" s="107"/>
      <c r="AD583" s="107"/>
      <c r="AE583" s="107"/>
      <c r="AF583" s="107"/>
      <c r="AG583" s="107"/>
      <c r="AH583" s="107"/>
    </row>
    <row r="584" spans="1:34" x14ac:dyDescent="0.3">
      <c r="A584" s="173" t="s">
        <v>368</v>
      </c>
      <c r="B584" s="173" t="s">
        <v>275</v>
      </c>
      <c r="C584" s="173">
        <v>104772</v>
      </c>
      <c r="D584" s="176">
        <v>44942</v>
      </c>
      <c r="E584" s="177">
        <v>83.921999999999997</v>
      </c>
      <c r="F584" s="177">
        <v>-0.26150000000000001</v>
      </c>
      <c r="G584" s="177">
        <v>-0.26150000000000001</v>
      </c>
      <c r="H584" s="177">
        <v>-0.64170000000000005</v>
      </c>
      <c r="I584" s="177">
        <v>-0.54630000000000001</v>
      </c>
      <c r="J584" s="177">
        <v>-0.87870000000000004</v>
      </c>
      <c r="K584" s="177">
        <v>5.1825000000000001</v>
      </c>
      <c r="L584" s="177">
        <v>11.2448</v>
      </c>
      <c r="M584" s="177">
        <v>2.6518999999999999</v>
      </c>
      <c r="N584" s="177">
        <v>-0.91149999999999998</v>
      </c>
      <c r="O584" s="177">
        <v>16.8034</v>
      </c>
      <c r="P584" s="177">
        <v>11.481</v>
      </c>
      <c r="Q584" s="177">
        <v>14.2148</v>
      </c>
      <c r="R584" s="177">
        <v>15.9483</v>
      </c>
      <c r="T584" s="106"/>
      <c r="U584" s="107"/>
      <c r="V584" s="107"/>
      <c r="W584" s="107"/>
      <c r="X584" s="107"/>
      <c r="Y584" s="107"/>
      <c r="Z584" s="107"/>
      <c r="AA584" s="107"/>
      <c r="AB584" s="107"/>
      <c r="AC584" s="107"/>
      <c r="AD584" s="107"/>
      <c r="AE584" s="107"/>
      <c r="AF584" s="107"/>
      <c r="AG584" s="107"/>
      <c r="AH584" s="107"/>
    </row>
    <row r="585" spans="1:34" x14ac:dyDescent="0.3">
      <c r="A585" s="173" t="s">
        <v>368</v>
      </c>
      <c r="B585" s="173" t="s">
        <v>173</v>
      </c>
      <c r="C585" s="173">
        <v>118620</v>
      </c>
      <c r="D585" s="176">
        <v>44942</v>
      </c>
      <c r="E585" s="177">
        <v>80.33</v>
      </c>
      <c r="F585" s="177">
        <v>-0.43380000000000002</v>
      </c>
      <c r="G585" s="177">
        <v>-0.43380000000000002</v>
      </c>
      <c r="H585" s="177">
        <v>-0.92500000000000004</v>
      </c>
      <c r="I585" s="177">
        <v>-1.2902</v>
      </c>
      <c r="J585" s="177">
        <v>-1.9529000000000001</v>
      </c>
      <c r="K585" s="177">
        <v>1.9157999999999999</v>
      </c>
      <c r="L585" s="177">
        <v>9.9959000000000007</v>
      </c>
      <c r="M585" s="177">
        <v>1.2605999999999999</v>
      </c>
      <c r="N585" s="177">
        <v>-3.4958999999999998</v>
      </c>
      <c r="O585" s="177">
        <v>14.545199999999999</v>
      </c>
      <c r="P585" s="177">
        <v>9.3568999999999996</v>
      </c>
      <c r="Q585" s="177">
        <v>13.943300000000001</v>
      </c>
      <c r="R585" s="177">
        <v>13.2874</v>
      </c>
      <c r="T585" s="106"/>
      <c r="U585" s="107"/>
      <c r="V585" s="107"/>
      <c r="W585" s="107"/>
      <c r="X585" s="107"/>
      <c r="Y585" s="107"/>
      <c r="Z585" s="107"/>
      <c r="AA585" s="107"/>
      <c r="AB585" s="107"/>
      <c r="AC585" s="107"/>
      <c r="AD585" s="107"/>
      <c r="AE585" s="107"/>
      <c r="AF585" s="107"/>
      <c r="AG585" s="107"/>
      <c r="AH585" s="107"/>
    </row>
    <row r="586" spans="1:34" x14ac:dyDescent="0.3">
      <c r="A586" s="173" t="s">
        <v>368</v>
      </c>
      <c r="B586" s="173" t="s">
        <v>276</v>
      </c>
      <c r="C586" s="173">
        <v>111638</v>
      </c>
      <c r="D586" s="176">
        <v>44942</v>
      </c>
      <c r="E586" s="177">
        <v>70.78</v>
      </c>
      <c r="F586" s="177">
        <v>-0.4501</v>
      </c>
      <c r="G586" s="177">
        <v>-0.4501</v>
      </c>
      <c r="H586" s="177">
        <v>-0.9516</v>
      </c>
      <c r="I586" s="177">
        <v>-1.3656999999999999</v>
      </c>
      <c r="J586" s="177">
        <v>-2.0888</v>
      </c>
      <c r="K586" s="177">
        <v>1.4621999999999999</v>
      </c>
      <c r="L586" s="177">
        <v>9.0265000000000004</v>
      </c>
      <c r="M586" s="177">
        <v>-7.0599999999999996E-2</v>
      </c>
      <c r="N586" s="177">
        <v>-5.1715</v>
      </c>
      <c r="O586" s="177">
        <v>12.609500000000001</v>
      </c>
      <c r="P586" s="177">
        <v>7.5491999999999999</v>
      </c>
      <c r="Q586" s="177">
        <v>14.94</v>
      </c>
      <c r="R586" s="177">
        <v>11.359</v>
      </c>
      <c r="T586" s="106"/>
      <c r="U586" s="107"/>
      <c r="V586" s="107"/>
      <c r="W586" s="107"/>
      <c r="X586" s="107"/>
      <c r="Y586" s="107"/>
      <c r="Z586" s="107"/>
      <c r="AA586" s="107"/>
      <c r="AB586" s="107"/>
      <c r="AC586" s="107"/>
      <c r="AD586" s="107"/>
      <c r="AE586" s="107"/>
      <c r="AF586" s="107"/>
      <c r="AG586" s="107"/>
      <c r="AH586" s="107"/>
    </row>
    <row r="587" spans="1:34" x14ac:dyDescent="0.3">
      <c r="A587" s="173" t="s">
        <v>368</v>
      </c>
      <c r="B587" s="173" t="s">
        <v>278</v>
      </c>
      <c r="C587" s="173">
        <v>100526</v>
      </c>
      <c r="D587" s="176">
        <v>44942</v>
      </c>
      <c r="E587" s="177">
        <v>899.83709999999996</v>
      </c>
      <c r="F587" s="177">
        <v>-0.2742</v>
      </c>
      <c r="G587" s="177">
        <v>-0.2742</v>
      </c>
      <c r="H587" s="177">
        <v>-1.0768</v>
      </c>
      <c r="I587" s="177">
        <v>-1.6425000000000001</v>
      </c>
      <c r="J587" s="177">
        <v>-2.7635999999999998</v>
      </c>
      <c r="K587" s="177">
        <v>3.2658999999999998</v>
      </c>
      <c r="L587" s="177">
        <v>12.4871</v>
      </c>
      <c r="M587" s="177">
        <v>3.2231999999999998</v>
      </c>
      <c r="N587" s="177">
        <v>-1.2876000000000001</v>
      </c>
      <c r="O587" s="177">
        <v>15.231199999999999</v>
      </c>
      <c r="P587" s="177">
        <v>9.7356999999999996</v>
      </c>
      <c r="Q587" s="177">
        <v>20.8245</v>
      </c>
      <c r="R587" s="177">
        <v>15.617100000000001</v>
      </c>
      <c r="T587" s="106"/>
      <c r="U587" s="107"/>
      <c r="V587" s="107"/>
      <c r="W587" s="107"/>
      <c r="X587" s="107"/>
      <c r="Y587" s="107"/>
      <c r="Z587" s="107"/>
      <c r="AA587" s="107"/>
      <c r="AB587" s="107"/>
      <c r="AC587" s="107"/>
      <c r="AD587" s="107"/>
      <c r="AE587" s="107"/>
      <c r="AF587" s="107"/>
      <c r="AG587" s="107"/>
      <c r="AH587" s="107"/>
    </row>
    <row r="588" spans="1:34" x14ac:dyDescent="0.3">
      <c r="A588" s="173" t="s">
        <v>368</v>
      </c>
      <c r="B588" s="173" t="s">
        <v>175</v>
      </c>
      <c r="C588" s="173">
        <v>118540</v>
      </c>
      <c r="D588" s="176">
        <v>44942</v>
      </c>
      <c r="E588" s="177">
        <v>982.96529999999996</v>
      </c>
      <c r="F588" s="177">
        <v>-0.2671</v>
      </c>
      <c r="G588" s="177">
        <v>-0.2671</v>
      </c>
      <c r="H588" s="177">
        <v>-1.0607</v>
      </c>
      <c r="I588" s="177">
        <v>-1.6103000000000001</v>
      </c>
      <c r="J588" s="177">
        <v>-2.6926000000000001</v>
      </c>
      <c r="K588" s="177">
        <v>3.4874000000000001</v>
      </c>
      <c r="L588" s="177">
        <v>12.959</v>
      </c>
      <c r="M588" s="177">
        <v>3.8725000000000001</v>
      </c>
      <c r="N588" s="177">
        <v>-0.46820000000000001</v>
      </c>
      <c r="O588" s="177">
        <v>16.2285</v>
      </c>
      <c r="P588" s="177">
        <v>10.7309</v>
      </c>
      <c r="Q588" s="177">
        <v>14.9415</v>
      </c>
      <c r="R588" s="177">
        <v>16.581</v>
      </c>
      <c r="T588" s="106"/>
      <c r="U588" s="107"/>
      <c r="V588" s="107"/>
      <c r="W588" s="107"/>
      <c r="X588" s="107"/>
      <c r="Y588" s="107"/>
      <c r="Z588" s="107"/>
      <c r="AA588" s="107"/>
      <c r="AB588" s="107"/>
      <c r="AC588" s="107"/>
      <c r="AD588" s="107"/>
      <c r="AE588" s="107"/>
      <c r="AF588" s="107"/>
      <c r="AG588" s="107"/>
      <c r="AH588" s="107"/>
    </row>
    <row r="589" spans="1:34" x14ac:dyDescent="0.3">
      <c r="A589" s="173" t="s">
        <v>368</v>
      </c>
      <c r="B589" s="173" t="s">
        <v>279</v>
      </c>
      <c r="C589" s="173">
        <v>100998</v>
      </c>
      <c r="D589" s="176"/>
      <c r="E589" s="177"/>
      <c r="F589" s="177"/>
      <c r="G589" s="177"/>
      <c r="H589" s="177"/>
      <c r="I589" s="177"/>
      <c r="J589" s="177"/>
      <c r="K589" s="177"/>
      <c r="L589" s="177"/>
      <c r="M589" s="177"/>
      <c r="N589" s="177"/>
      <c r="O589" s="177"/>
      <c r="P589" s="177"/>
      <c r="Q589" s="177"/>
      <c r="R589" s="177"/>
      <c r="T589" s="106"/>
      <c r="U589" s="107"/>
      <c r="V589" s="107"/>
      <c r="W589" s="107"/>
      <c r="X589" s="107"/>
      <c r="Y589" s="107"/>
      <c r="Z589" s="107"/>
      <c r="AA589" s="107"/>
      <c r="AB589" s="107"/>
      <c r="AC589" s="107"/>
      <c r="AD589" s="107"/>
      <c r="AE589" s="107"/>
      <c r="AF589" s="107"/>
      <c r="AG589" s="107"/>
      <c r="AH589" s="107"/>
    </row>
    <row r="590" spans="1:34" x14ac:dyDescent="0.3">
      <c r="A590" s="173" t="s">
        <v>368</v>
      </c>
      <c r="B590" s="173" t="s">
        <v>176</v>
      </c>
      <c r="C590" s="173">
        <v>118929</v>
      </c>
      <c r="D590" s="176"/>
      <c r="E590" s="177"/>
      <c r="F590" s="177"/>
      <c r="G590" s="177"/>
      <c r="H590" s="177"/>
      <c r="I590" s="177"/>
      <c r="J590" s="177"/>
      <c r="K590" s="177"/>
      <c r="L590" s="177"/>
      <c r="M590" s="177"/>
      <c r="N590" s="177"/>
      <c r="O590" s="177"/>
      <c r="P590" s="177"/>
      <c r="Q590" s="177"/>
      <c r="R590" s="177"/>
      <c r="T590" s="106"/>
      <c r="U590" s="107"/>
      <c r="V590" s="107"/>
      <c r="W590" s="107"/>
      <c r="X590" s="107"/>
      <c r="Y590" s="107"/>
      <c r="Z590" s="107"/>
      <c r="AA590" s="107"/>
      <c r="AB590" s="107"/>
      <c r="AC590" s="107"/>
      <c r="AD590" s="107"/>
      <c r="AE590" s="107"/>
      <c r="AF590" s="107"/>
      <c r="AG590" s="107"/>
      <c r="AH590" s="107"/>
    </row>
    <row r="591" spans="1:34" x14ac:dyDescent="0.3">
      <c r="A591" s="173" t="s">
        <v>368</v>
      </c>
      <c r="B591" s="173" t="s">
        <v>280</v>
      </c>
      <c r="C591" s="173">
        <v>101979</v>
      </c>
      <c r="D591" s="176">
        <v>44942</v>
      </c>
      <c r="E591" s="177">
        <v>2660.2762575706001</v>
      </c>
      <c r="F591" s="177">
        <v>-0.3014</v>
      </c>
      <c r="G591" s="177">
        <v>-0.3014</v>
      </c>
      <c r="H591" s="177">
        <v>-1.0508</v>
      </c>
      <c r="I591" s="177">
        <v>-0.8075</v>
      </c>
      <c r="J591" s="177">
        <v>-1.359</v>
      </c>
      <c r="K591" s="177">
        <v>4.9627999999999997</v>
      </c>
      <c r="L591" s="177">
        <v>13.7898</v>
      </c>
      <c r="M591" s="177">
        <v>8.3736999999999995</v>
      </c>
      <c r="N591" s="177">
        <v>6.1363000000000003</v>
      </c>
      <c r="O591" s="177">
        <v>15.6778</v>
      </c>
      <c r="P591" s="177">
        <v>7.8895</v>
      </c>
      <c r="Q591" s="177">
        <v>23.150500000000001</v>
      </c>
      <c r="R591" s="177">
        <v>19.5623</v>
      </c>
      <c r="T591" s="106"/>
      <c r="U591" s="107"/>
      <c r="V591" s="107"/>
      <c r="W591" s="107"/>
      <c r="X591" s="107"/>
      <c r="Y591" s="107"/>
      <c r="Z591" s="107"/>
      <c r="AA591" s="107"/>
      <c r="AB591" s="107"/>
      <c r="AC591" s="107"/>
      <c r="AD591" s="107"/>
      <c r="AE591" s="107"/>
      <c r="AF591" s="107"/>
      <c r="AG591" s="107"/>
      <c r="AH591" s="107"/>
    </row>
    <row r="592" spans="1:34" x14ac:dyDescent="0.3">
      <c r="A592" s="173" t="s">
        <v>368</v>
      </c>
      <c r="B592" s="173" t="s">
        <v>177</v>
      </c>
      <c r="C592" s="173">
        <v>119060</v>
      </c>
      <c r="D592" s="176">
        <v>44942</v>
      </c>
      <c r="E592" s="177">
        <v>867.048</v>
      </c>
      <c r="F592" s="177">
        <v>-0.29609999999999997</v>
      </c>
      <c r="G592" s="177">
        <v>-0.29609999999999997</v>
      </c>
      <c r="H592" s="177">
        <v>-1.0383</v>
      </c>
      <c r="I592" s="177">
        <v>-0.78259999999999996</v>
      </c>
      <c r="J592" s="177">
        <v>-1.3053999999999999</v>
      </c>
      <c r="K592" s="177">
        <v>5.1329000000000002</v>
      </c>
      <c r="L592" s="177">
        <v>14.147399999999999</v>
      </c>
      <c r="M592" s="177">
        <v>8.8839000000000006</v>
      </c>
      <c r="N592" s="177">
        <v>6.7896000000000001</v>
      </c>
      <c r="O592" s="177">
        <v>16.3629</v>
      </c>
      <c r="P592" s="177">
        <v>8.5638000000000005</v>
      </c>
      <c r="Q592" s="177">
        <v>13.448499999999999</v>
      </c>
      <c r="R592" s="177">
        <v>20.269500000000001</v>
      </c>
      <c r="T592" s="106"/>
      <c r="U592" s="107"/>
      <c r="V592" s="107"/>
      <c r="W592" s="107"/>
      <c r="X592" s="107"/>
      <c r="Y592" s="107"/>
      <c r="Z592" s="107"/>
      <c r="AA592" s="107"/>
      <c r="AB592" s="107"/>
      <c r="AC592" s="107"/>
      <c r="AD592" s="107"/>
      <c r="AE592" s="107"/>
      <c r="AF592" s="107"/>
      <c r="AG592" s="107"/>
      <c r="AH592" s="107"/>
    </row>
    <row r="593" spans="1:34" x14ac:dyDescent="0.3">
      <c r="A593" s="173" t="s">
        <v>368</v>
      </c>
      <c r="B593" s="173" t="s">
        <v>2025</v>
      </c>
      <c r="C593" s="173">
        <v>151078</v>
      </c>
      <c r="D593" s="176">
        <v>44942</v>
      </c>
      <c r="E593" s="177">
        <v>83.761600000000001</v>
      </c>
      <c r="F593" s="177">
        <v>-0.5413</v>
      </c>
      <c r="G593" s="177">
        <v>-0.5413</v>
      </c>
      <c r="H593" s="177">
        <v>-0.77869999999999995</v>
      </c>
      <c r="I593" s="177">
        <v>-1.4391</v>
      </c>
      <c r="J593" s="177">
        <v>-2.1410999999999998</v>
      </c>
      <c r="K593" s="177">
        <v>0.32650000000000001</v>
      </c>
      <c r="L593" s="177">
        <v>10.5253</v>
      </c>
      <c r="M593" s="177">
        <v>-0.47220000000000001</v>
      </c>
      <c r="N593" s="177">
        <v>-7.2355999999999998</v>
      </c>
      <c r="O593" s="177">
        <v>11.8405</v>
      </c>
      <c r="P593" s="177">
        <v>6.5479000000000003</v>
      </c>
      <c r="Q593" s="177">
        <v>13.412100000000001</v>
      </c>
      <c r="R593" s="177">
        <v>10.957100000000001</v>
      </c>
      <c r="T593" s="106"/>
      <c r="U593" s="107"/>
      <c r="V593" s="107"/>
      <c r="W593" s="107"/>
      <c r="X593" s="107"/>
      <c r="Y593" s="107"/>
      <c r="Z593" s="107"/>
      <c r="AA593" s="107"/>
      <c r="AB593" s="107"/>
      <c r="AC593" s="107"/>
      <c r="AD593" s="107"/>
      <c r="AE593" s="107"/>
      <c r="AF593" s="107"/>
      <c r="AG593" s="107"/>
      <c r="AH593" s="107"/>
    </row>
    <row r="594" spans="1:34" x14ac:dyDescent="0.3">
      <c r="A594" s="173" t="s">
        <v>368</v>
      </c>
      <c r="B594" s="173" t="s">
        <v>2026</v>
      </c>
      <c r="C594" s="173">
        <v>151076</v>
      </c>
      <c r="D594" s="176">
        <v>44942</v>
      </c>
      <c r="E594" s="177">
        <v>78.382999999999996</v>
      </c>
      <c r="F594" s="177">
        <v>-0.54820000000000002</v>
      </c>
      <c r="G594" s="177">
        <v>-0.54820000000000002</v>
      </c>
      <c r="H594" s="177">
        <v>-0.79469999999999996</v>
      </c>
      <c r="I594" s="177">
        <v>-1.4704999999999999</v>
      </c>
      <c r="J594" s="177">
        <v>-2.2082000000000002</v>
      </c>
      <c r="K594" s="177">
        <v>0.1226</v>
      </c>
      <c r="L594" s="177">
        <v>10.0854</v>
      </c>
      <c r="M594" s="177">
        <v>-1.0678000000000001</v>
      </c>
      <c r="N594" s="177">
        <v>-7.9622999999999999</v>
      </c>
      <c r="O594" s="177">
        <v>11.0495</v>
      </c>
      <c r="P594" s="177">
        <v>5.8335999999999997</v>
      </c>
      <c r="Q594" s="177">
        <v>12.9602</v>
      </c>
      <c r="R594" s="177">
        <v>10.121</v>
      </c>
      <c r="T594" s="106"/>
      <c r="U594" s="107"/>
      <c r="V594" s="107"/>
      <c r="W594" s="107"/>
      <c r="X594" s="107"/>
      <c r="Y594" s="107"/>
      <c r="Z594" s="107"/>
      <c r="AA594" s="107"/>
      <c r="AB594" s="107"/>
      <c r="AC594" s="107"/>
      <c r="AD594" s="107"/>
      <c r="AE594" s="107"/>
      <c r="AF594" s="107"/>
      <c r="AG594" s="107"/>
      <c r="AH594" s="107"/>
    </row>
    <row r="595" spans="1:34" x14ac:dyDescent="0.3">
      <c r="A595" s="173" t="s">
        <v>368</v>
      </c>
      <c r="B595" s="173" t="s">
        <v>281</v>
      </c>
      <c r="C595" s="173">
        <v>104707</v>
      </c>
      <c r="D595" s="176">
        <v>44942</v>
      </c>
      <c r="E595" s="177">
        <v>56.104599999999998</v>
      </c>
      <c r="F595" s="177">
        <v>-0.44109999999999999</v>
      </c>
      <c r="G595" s="177">
        <v>-0.44109999999999999</v>
      </c>
      <c r="H595" s="177">
        <v>-0.91269999999999996</v>
      </c>
      <c r="I595" s="177">
        <v>-1.7799</v>
      </c>
      <c r="J595" s="177">
        <v>-2.7816999999999998</v>
      </c>
      <c r="K595" s="177">
        <v>1.9915</v>
      </c>
      <c r="L595" s="177">
        <v>8.9846000000000004</v>
      </c>
      <c r="M595" s="177">
        <v>-0.48880000000000001</v>
      </c>
      <c r="N595" s="177">
        <v>-6.75</v>
      </c>
      <c r="O595" s="177">
        <v>12.6798</v>
      </c>
      <c r="P595" s="177">
        <v>6.9135</v>
      </c>
      <c r="Q595" s="177">
        <v>11.3506</v>
      </c>
      <c r="R595" s="177">
        <v>12.247199999999999</v>
      </c>
      <c r="T595" s="106"/>
      <c r="U595" s="107"/>
      <c r="V595" s="107"/>
      <c r="W595" s="107"/>
      <c r="X595" s="107"/>
      <c r="Y595" s="107"/>
      <c r="Z595" s="107"/>
      <c r="AA595" s="107"/>
      <c r="AB595" s="107"/>
      <c r="AC595" s="107"/>
      <c r="AD595" s="107"/>
      <c r="AE595" s="107"/>
      <c r="AF595" s="107"/>
      <c r="AG595" s="107"/>
      <c r="AH595" s="107"/>
    </row>
    <row r="596" spans="1:34" x14ac:dyDescent="0.3">
      <c r="A596" s="173" t="s">
        <v>368</v>
      </c>
      <c r="B596" s="173" t="s">
        <v>178</v>
      </c>
      <c r="C596" s="173">
        <v>120079</v>
      </c>
      <c r="D596" s="176">
        <v>44942</v>
      </c>
      <c r="E596" s="177">
        <v>61.54</v>
      </c>
      <c r="F596" s="177">
        <v>-0.43130000000000002</v>
      </c>
      <c r="G596" s="177">
        <v>-0.43130000000000002</v>
      </c>
      <c r="H596" s="177">
        <v>-0.89029999999999998</v>
      </c>
      <c r="I596" s="177">
        <v>-1.7361</v>
      </c>
      <c r="J596" s="177">
        <v>-2.6844999999999999</v>
      </c>
      <c r="K596" s="177">
        <v>2.3092000000000001</v>
      </c>
      <c r="L596" s="177">
        <v>9.6635000000000009</v>
      </c>
      <c r="M596" s="177">
        <v>0.44800000000000001</v>
      </c>
      <c r="N596" s="177">
        <v>-5.5781999999999998</v>
      </c>
      <c r="O596" s="177">
        <v>14.103400000000001</v>
      </c>
      <c r="P596" s="177">
        <v>8.1135999999999999</v>
      </c>
      <c r="Q596" s="177">
        <v>13.688000000000001</v>
      </c>
      <c r="R596" s="177">
        <v>13.6601</v>
      </c>
      <c r="T596" s="106"/>
      <c r="U596" s="107"/>
      <c r="V596" s="107"/>
      <c r="W596" s="107"/>
      <c r="X596" s="107"/>
      <c r="Y596" s="107"/>
      <c r="Z596" s="107"/>
      <c r="AA596" s="107"/>
      <c r="AB596" s="107"/>
      <c r="AC596" s="107"/>
      <c r="AD596" s="107"/>
      <c r="AE596" s="107"/>
      <c r="AF596" s="107"/>
      <c r="AG596" s="107"/>
      <c r="AH596" s="107"/>
    </row>
    <row r="597" spans="1:34" x14ac:dyDescent="0.3">
      <c r="A597" s="173" t="s">
        <v>368</v>
      </c>
      <c r="B597" s="173" t="s">
        <v>282</v>
      </c>
      <c r="C597" s="173">
        <v>100354</v>
      </c>
      <c r="D597" s="176">
        <v>44942</v>
      </c>
      <c r="E597" s="177">
        <v>604.46</v>
      </c>
      <c r="F597" s="177">
        <v>-0.6966</v>
      </c>
      <c r="G597" s="177">
        <v>-0.6966</v>
      </c>
      <c r="H597" s="177">
        <v>-1.0023</v>
      </c>
      <c r="I597" s="177">
        <v>-1.2545999999999999</v>
      </c>
      <c r="J597" s="177">
        <v>-1.5762</v>
      </c>
      <c r="K597" s="177">
        <v>3.1625000000000001</v>
      </c>
      <c r="L597" s="177">
        <v>10.093999999999999</v>
      </c>
      <c r="M597" s="177">
        <v>1.4535</v>
      </c>
      <c r="N597" s="177">
        <v>-2.8355999999999999</v>
      </c>
      <c r="O597" s="177">
        <v>14.648400000000001</v>
      </c>
      <c r="P597" s="177">
        <v>10.691700000000001</v>
      </c>
      <c r="Q597" s="177">
        <v>19.134599999999999</v>
      </c>
      <c r="R597" s="177">
        <v>13.6594</v>
      </c>
      <c r="T597" s="106"/>
      <c r="U597" s="107"/>
      <c r="V597" s="107"/>
      <c r="W597" s="107"/>
      <c r="X597" s="107"/>
      <c r="Y597" s="107"/>
      <c r="Z597" s="107"/>
      <c r="AA597" s="107"/>
      <c r="AB597" s="107"/>
      <c r="AC597" s="107"/>
      <c r="AD597" s="107"/>
      <c r="AE597" s="107"/>
      <c r="AF597" s="107"/>
      <c r="AG597" s="107"/>
      <c r="AH597" s="107"/>
    </row>
    <row r="598" spans="1:34" x14ac:dyDescent="0.3">
      <c r="A598" s="173" t="s">
        <v>368</v>
      </c>
      <c r="B598" s="173" t="s">
        <v>179</v>
      </c>
      <c r="C598" s="173">
        <v>120592</v>
      </c>
      <c r="D598" s="176">
        <v>44942</v>
      </c>
      <c r="E598" s="177">
        <v>660.66</v>
      </c>
      <c r="F598" s="177">
        <v>-0.6915</v>
      </c>
      <c r="G598" s="177">
        <v>-0.6915</v>
      </c>
      <c r="H598" s="177">
        <v>-0.98909999999999998</v>
      </c>
      <c r="I598" s="177">
        <v>-1.2274</v>
      </c>
      <c r="J598" s="177">
        <v>-1.5145999999999999</v>
      </c>
      <c r="K598" s="177">
        <v>3.3589000000000002</v>
      </c>
      <c r="L598" s="177">
        <v>10.506</v>
      </c>
      <c r="M598" s="177">
        <v>2.0419</v>
      </c>
      <c r="N598" s="177">
        <v>-2.1230000000000002</v>
      </c>
      <c r="O598" s="177">
        <v>15.4299</v>
      </c>
      <c r="P598" s="177">
        <v>11.540900000000001</v>
      </c>
      <c r="Q598" s="177">
        <v>15.2279</v>
      </c>
      <c r="R598" s="177">
        <v>14.456799999999999</v>
      </c>
      <c r="T598" s="106"/>
      <c r="U598" s="107"/>
      <c r="V598" s="107"/>
      <c r="W598" s="107"/>
      <c r="X598" s="107"/>
      <c r="Y598" s="107"/>
      <c r="Z598" s="107"/>
      <c r="AA598" s="107"/>
      <c r="AB598" s="107"/>
      <c r="AC598" s="107"/>
      <c r="AD598" s="107"/>
      <c r="AE598" s="107"/>
      <c r="AF598" s="107"/>
      <c r="AG598" s="107"/>
      <c r="AH598" s="107"/>
    </row>
    <row r="599" spans="1:34" x14ac:dyDescent="0.3">
      <c r="A599" s="173" t="s">
        <v>368</v>
      </c>
      <c r="B599" s="173" t="s">
        <v>283</v>
      </c>
      <c r="C599" s="173">
        <v>142136</v>
      </c>
      <c r="D599" s="176">
        <v>44942</v>
      </c>
      <c r="E599" s="177">
        <v>17.32</v>
      </c>
      <c r="F599" s="177">
        <v>-0.85860000000000003</v>
      </c>
      <c r="G599" s="177">
        <v>-0.85860000000000003</v>
      </c>
      <c r="H599" s="177">
        <v>-1.8696999999999999</v>
      </c>
      <c r="I599" s="177">
        <v>-3.1320000000000001</v>
      </c>
      <c r="J599" s="177">
        <v>-2.8603000000000001</v>
      </c>
      <c r="K599" s="177">
        <v>1.1681999999999999</v>
      </c>
      <c r="L599" s="177">
        <v>8.3855000000000004</v>
      </c>
      <c r="M599" s="177">
        <v>7.4442000000000004</v>
      </c>
      <c r="N599" s="177">
        <v>5.3528000000000002</v>
      </c>
      <c r="O599" s="177">
        <v>13.4094</v>
      </c>
      <c r="P599" s="177"/>
      <c r="Q599" s="177">
        <v>12.0654</v>
      </c>
      <c r="R599" s="177">
        <v>16.5273</v>
      </c>
      <c r="T599" s="106"/>
      <c r="U599" s="107"/>
      <c r="V599" s="107"/>
      <c r="W599" s="107"/>
      <c r="X599" s="107"/>
      <c r="Y599" s="107"/>
      <c r="Z599" s="107"/>
      <c r="AA599" s="107"/>
      <c r="AB599" s="107"/>
      <c r="AC599" s="107"/>
      <c r="AD599" s="107"/>
      <c r="AE599" s="107"/>
      <c r="AF599" s="107"/>
      <c r="AG599" s="107"/>
      <c r="AH599" s="107"/>
    </row>
    <row r="600" spans="1:34" x14ac:dyDescent="0.3">
      <c r="A600" s="173" t="s">
        <v>368</v>
      </c>
      <c r="B600" s="173" t="s">
        <v>180</v>
      </c>
      <c r="C600" s="173">
        <v>142134</v>
      </c>
      <c r="D600" s="176">
        <v>44942</v>
      </c>
      <c r="E600" s="177">
        <v>17.899999999999999</v>
      </c>
      <c r="F600" s="177">
        <v>-0.88590000000000002</v>
      </c>
      <c r="G600" s="177">
        <v>-0.88590000000000002</v>
      </c>
      <c r="H600" s="177">
        <v>-1.9177999999999999</v>
      </c>
      <c r="I600" s="177">
        <v>-3.1385000000000001</v>
      </c>
      <c r="J600" s="177">
        <v>-2.823</v>
      </c>
      <c r="K600" s="177">
        <v>1.2443</v>
      </c>
      <c r="L600" s="177">
        <v>8.5505999999999993</v>
      </c>
      <c r="M600" s="177">
        <v>7.7664</v>
      </c>
      <c r="N600" s="177">
        <v>5.7919999999999998</v>
      </c>
      <c r="O600" s="177">
        <v>13.8985</v>
      </c>
      <c r="P600" s="177"/>
      <c r="Q600" s="177">
        <v>12.833600000000001</v>
      </c>
      <c r="R600" s="177">
        <v>17.002500000000001</v>
      </c>
      <c r="T600" s="106"/>
      <c r="U600" s="107"/>
      <c r="V600" s="107"/>
      <c r="W600" s="107"/>
      <c r="X600" s="107"/>
      <c r="Y600" s="107"/>
      <c r="Z600" s="107"/>
      <c r="AA600" s="107"/>
      <c r="AB600" s="107"/>
      <c r="AC600" s="107"/>
      <c r="AD600" s="107"/>
      <c r="AE600" s="107"/>
      <c r="AF600" s="107"/>
      <c r="AG600" s="107"/>
      <c r="AH600" s="107"/>
    </row>
    <row r="601" spans="1:34" x14ac:dyDescent="0.3">
      <c r="A601" s="173" t="s">
        <v>368</v>
      </c>
      <c r="B601" s="173" t="s">
        <v>181</v>
      </c>
      <c r="C601" s="173">
        <v>123637</v>
      </c>
      <c r="D601" s="176">
        <v>44942</v>
      </c>
      <c r="E601" s="177">
        <v>43.37</v>
      </c>
      <c r="F601" s="177">
        <v>-0.50470000000000004</v>
      </c>
      <c r="G601" s="177">
        <v>-0.50470000000000004</v>
      </c>
      <c r="H601" s="177">
        <v>-0.86860000000000004</v>
      </c>
      <c r="I601" s="177">
        <v>-1.387</v>
      </c>
      <c r="J601" s="177">
        <v>-2.1656</v>
      </c>
      <c r="K601" s="177">
        <v>2.0710999999999999</v>
      </c>
      <c r="L601" s="177">
        <v>12.1831</v>
      </c>
      <c r="M601" s="177">
        <v>1.5452999999999999</v>
      </c>
      <c r="N601" s="177">
        <v>-2.7578</v>
      </c>
      <c r="O601" s="177">
        <v>11.6998</v>
      </c>
      <c r="P601" s="177">
        <v>8.9389000000000003</v>
      </c>
      <c r="Q601" s="177">
        <v>16.977900000000002</v>
      </c>
      <c r="R601" s="177">
        <v>12.790699999999999</v>
      </c>
      <c r="T601" s="106"/>
      <c r="U601" s="107"/>
      <c r="V601" s="107"/>
      <c r="W601" s="107"/>
      <c r="X601" s="107"/>
      <c r="Y601" s="107"/>
      <c r="Z601" s="107"/>
      <c r="AA601" s="107"/>
      <c r="AB601" s="107"/>
      <c r="AC601" s="107"/>
      <c r="AD601" s="107"/>
      <c r="AE601" s="107"/>
      <c r="AF601" s="107"/>
      <c r="AG601" s="107"/>
      <c r="AH601" s="107"/>
    </row>
    <row r="602" spans="1:34" x14ac:dyDescent="0.3">
      <c r="A602" s="173" t="s">
        <v>368</v>
      </c>
      <c r="B602" s="173" t="s">
        <v>284</v>
      </c>
      <c r="C602" s="173">
        <v>123638</v>
      </c>
      <c r="D602" s="176">
        <v>44942</v>
      </c>
      <c r="E602" s="177">
        <v>38.83</v>
      </c>
      <c r="F602" s="177">
        <v>-0.51239999999999997</v>
      </c>
      <c r="G602" s="177">
        <v>-0.51239999999999997</v>
      </c>
      <c r="H602" s="177">
        <v>-0.89329999999999998</v>
      </c>
      <c r="I602" s="177">
        <v>-1.4217</v>
      </c>
      <c r="J602" s="177">
        <v>-2.2652999999999999</v>
      </c>
      <c r="K602" s="177">
        <v>1.7558</v>
      </c>
      <c r="L602" s="177">
        <v>11.484400000000001</v>
      </c>
      <c r="M602" s="177">
        <v>0.62190000000000001</v>
      </c>
      <c r="N602" s="177">
        <v>-3.9098999999999999</v>
      </c>
      <c r="O602" s="177">
        <v>10.3742</v>
      </c>
      <c r="P602" s="177">
        <v>7.4936999999999996</v>
      </c>
      <c r="Q602" s="177">
        <v>15.6035</v>
      </c>
      <c r="R602" s="177">
        <v>11.4536</v>
      </c>
      <c r="T602" s="106"/>
      <c r="U602" s="107"/>
      <c r="V602" s="107"/>
      <c r="W602" s="107"/>
      <c r="X602" s="107"/>
      <c r="Y602" s="107"/>
      <c r="Z602" s="107"/>
      <c r="AA602" s="107"/>
      <c r="AB602" s="107"/>
      <c r="AC602" s="107"/>
      <c r="AD602" s="107"/>
      <c r="AE602" s="107"/>
      <c r="AF602" s="107"/>
      <c r="AG602" s="107"/>
      <c r="AH602" s="107"/>
    </row>
    <row r="603" spans="1:34" x14ac:dyDescent="0.3">
      <c r="A603" s="173" t="s">
        <v>368</v>
      </c>
      <c r="B603" s="173" t="s">
        <v>182</v>
      </c>
      <c r="C603" s="173">
        <v>118473</v>
      </c>
      <c r="D603" s="176">
        <v>44942</v>
      </c>
      <c r="E603" s="177">
        <v>113.32299999999999</v>
      </c>
      <c r="F603" s="177">
        <v>-0.33329999999999999</v>
      </c>
      <c r="G603" s="177">
        <v>-0.33329999999999999</v>
      </c>
      <c r="H603" s="177">
        <v>-0.68269999999999997</v>
      </c>
      <c r="I603" s="177">
        <v>-0.65400000000000003</v>
      </c>
      <c r="J603" s="177">
        <v>-0.83050000000000002</v>
      </c>
      <c r="K603" s="177">
        <v>4.1993</v>
      </c>
      <c r="L603" s="177">
        <v>12.591200000000001</v>
      </c>
      <c r="M603" s="177">
        <v>2.5455000000000001</v>
      </c>
      <c r="N603" s="177">
        <v>-0.29649999999999999</v>
      </c>
      <c r="O603" s="177">
        <v>22.674299999999999</v>
      </c>
      <c r="P603" s="177">
        <v>12.0412</v>
      </c>
      <c r="Q603" s="177">
        <v>17.5579</v>
      </c>
      <c r="R603" s="177">
        <v>22.294</v>
      </c>
      <c r="T603" s="106"/>
      <c r="U603" s="107"/>
      <c r="V603" s="107"/>
      <c r="W603" s="107"/>
      <c r="X603" s="107"/>
      <c r="Y603" s="107"/>
      <c r="Z603" s="107"/>
      <c r="AA603" s="107"/>
      <c r="AB603" s="107"/>
      <c r="AC603" s="107"/>
      <c r="AD603" s="107"/>
      <c r="AE603" s="107"/>
      <c r="AF603" s="107"/>
      <c r="AG603" s="107"/>
      <c r="AH603" s="107"/>
    </row>
    <row r="604" spans="1:34" x14ac:dyDescent="0.3">
      <c r="A604" s="173" t="s">
        <v>368</v>
      </c>
      <c r="B604" s="173" t="s">
        <v>285</v>
      </c>
      <c r="C604" s="173">
        <v>111569</v>
      </c>
      <c r="D604" s="176">
        <v>44942</v>
      </c>
      <c r="E604" s="177">
        <v>101.474</v>
      </c>
      <c r="F604" s="177">
        <v>-0.34370000000000001</v>
      </c>
      <c r="G604" s="177">
        <v>-0.34370000000000001</v>
      </c>
      <c r="H604" s="177">
        <v>-0.70650000000000002</v>
      </c>
      <c r="I604" s="177">
        <v>-0.7026</v>
      </c>
      <c r="J604" s="177">
        <v>-0.93720000000000003</v>
      </c>
      <c r="K604" s="177">
        <v>3.8734999999999999</v>
      </c>
      <c r="L604" s="177">
        <v>11.9034</v>
      </c>
      <c r="M604" s="177">
        <v>1.6163000000000001</v>
      </c>
      <c r="N604" s="177">
        <v>-1.4911000000000001</v>
      </c>
      <c r="O604" s="177">
        <v>21.296700000000001</v>
      </c>
      <c r="P604" s="177">
        <v>10.7346</v>
      </c>
      <c r="Q604" s="177">
        <v>17.908899999999999</v>
      </c>
      <c r="R604" s="177">
        <v>20.879799999999999</v>
      </c>
      <c r="T604" s="106"/>
      <c r="U604" s="107"/>
      <c r="V604" s="107"/>
      <c r="W604" s="107"/>
      <c r="X604" s="107"/>
      <c r="Y604" s="107"/>
      <c r="Z604" s="107"/>
      <c r="AA604" s="107"/>
      <c r="AB604" s="107"/>
      <c r="AC604" s="107"/>
      <c r="AD604" s="107"/>
      <c r="AE604" s="107"/>
      <c r="AF604" s="107"/>
      <c r="AG604" s="107"/>
      <c r="AH604" s="107"/>
    </row>
    <row r="605" spans="1:34" x14ac:dyDescent="0.3">
      <c r="A605" s="173" t="s">
        <v>368</v>
      </c>
      <c r="B605" s="173" t="s">
        <v>183</v>
      </c>
      <c r="C605" s="173">
        <v>141808</v>
      </c>
      <c r="D605" s="176">
        <v>44942</v>
      </c>
      <c r="E605" s="177">
        <v>14.67</v>
      </c>
      <c r="F605" s="177">
        <v>-0.54239999999999999</v>
      </c>
      <c r="G605" s="177">
        <v>-0.54239999999999999</v>
      </c>
      <c r="H605" s="177">
        <v>-1.2786</v>
      </c>
      <c r="I605" s="177">
        <v>-1.6096999999999999</v>
      </c>
      <c r="J605" s="177">
        <v>-2.3302</v>
      </c>
      <c r="K605" s="177">
        <v>3.1646000000000001</v>
      </c>
      <c r="L605" s="177">
        <v>9.4776000000000007</v>
      </c>
      <c r="M605" s="177">
        <v>3.4556</v>
      </c>
      <c r="N605" s="177">
        <v>-1.5436000000000001</v>
      </c>
      <c r="O605" s="177">
        <v>11.994899999999999</v>
      </c>
      <c r="P605" s="177">
        <v>7.3460999999999999</v>
      </c>
      <c r="Q605" s="177">
        <v>7.8761000000000001</v>
      </c>
      <c r="R605" s="177">
        <v>11.6724</v>
      </c>
      <c r="T605" s="106"/>
      <c r="U605" s="107"/>
      <c r="V605" s="107"/>
      <c r="W605" s="107"/>
      <c r="X605" s="107"/>
      <c r="Y605" s="107"/>
      <c r="Z605" s="107"/>
      <c r="AA605" s="107"/>
      <c r="AB605" s="107"/>
      <c r="AC605" s="107"/>
      <c r="AD605" s="107"/>
      <c r="AE605" s="107"/>
      <c r="AF605" s="107"/>
      <c r="AG605" s="107"/>
      <c r="AH605" s="107"/>
    </row>
    <row r="606" spans="1:34" x14ac:dyDescent="0.3">
      <c r="A606" s="173" t="s">
        <v>368</v>
      </c>
      <c r="B606" s="173" t="s">
        <v>286</v>
      </c>
      <c r="C606" s="173">
        <v>141862</v>
      </c>
      <c r="D606" s="176">
        <v>44942</v>
      </c>
      <c r="E606" s="177">
        <v>13.46</v>
      </c>
      <c r="F606" s="177">
        <v>-0.59079999999999999</v>
      </c>
      <c r="G606" s="177">
        <v>-0.59079999999999999</v>
      </c>
      <c r="H606" s="177">
        <v>-1.3196000000000001</v>
      </c>
      <c r="I606" s="177">
        <v>-1.6800999999999999</v>
      </c>
      <c r="J606" s="177">
        <v>-2.4638</v>
      </c>
      <c r="K606" s="177">
        <v>2.7481</v>
      </c>
      <c r="L606" s="177">
        <v>8.5484000000000009</v>
      </c>
      <c r="M606" s="177">
        <v>2.1244000000000001</v>
      </c>
      <c r="N606" s="177">
        <v>-3.2351000000000001</v>
      </c>
      <c r="O606" s="177">
        <v>9.5332000000000008</v>
      </c>
      <c r="P606" s="177">
        <v>5.5353000000000003</v>
      </c>
      <c r="Q606" s="177">
        <v>6.0545</v>
      </c>
      <c r="R606" s="177">
        <v>8.9344000000000001</v>
      </c>
      <c r="T606" s="106"/>
      <c r="U606" s="107"/>
      <c r="V606" s="107"/>
      <c r="W606" s="107"/>
      <c r="X606" s="107"/>
      <c r="Y606" s="107"/>
      <c r="Z606" s="107"/>
      <c r="AA606" s="107"/>
      <c r="AB606" s="107"/>
      <c r="AC606" s="107"/>
      <c r="AD606" s="107"/>
      <c r="AE606" s="107"/>
      <c r="AF606" s="107"/>
      <c r="AG606" s="107"/>
      <c r="AH606" s="107"/>
    </row>
    <row r="607" spans="1:34" x14ac:dyDescent="0.3">
      <c r="A607" s="173" t="s">
        <v>368</v>
      </c>
      <c r="B607" s="173" t="s">
        <v>287</v>
      </c>
      <c r="C607" s="173">
        <v>104636</v>
      </c>
      <c r="D607" s="176">
        <v>44942</v>
      </c>
      <c r="E607" s="177">
        <v>76.7</v>
      </c>
      <c r="F607" s="177">
        <v>-0.54459999999999997</v>
      </c>
      <c r="G607" s="177">
        <v>-0.54459999999999997</v>
      </c>
      <c r="H607" s="177">
        <v>-1.4899</v>
      </c>
      <c r="I607" s="177">
        <v>-2.4420999999999999</v>
      </c>
      <c r="J607" s="177">
        <v>-2.9727999999999999</v>
      </c>
      <c r="K607" s="177">
        <v>0.44529999999999997</v>
      </c>
      <c r="L607" s="177">
        <v>6.9585999999999997</v>
      </c>
      <c r="M607" s="177">
        <v>-4.0049999999999999</v>
      </c>
      <c r="N607" s="177">
        <v>-13.048400000000001</v>
      </c>
      <c r="O607" s="177">
        <v>11.827400000000001</v>
      </c>
      <c r="P607" s="177">
        <v>8.8945000000000007</v>
      </c>
      <c r="Q607" s="177">
        <v>13.5252</v>
      </c>
      <c r="R607" s="177">
        <v>8.0853999999999999</v>
      </c>
      <c r="T607" s="106"/>
      <c r="U607" s="107"/>
      <c r="V607" s="107"/>
      <c r="W607" s="107"/>
      <c r="X607" s="107"/>
      <c r="Y607" s="107"/>
      <c r="Z607" s="107"/>
      <c r="AA607" s="107"/>
      <c r="AB607" s="107"/>
      <c r="AC607" s="107"/>
      <c r="AD607" s="107"/>
      <c r="AE607" s="107"/>
      <c r="AF607" s="107"/>
      <c r="AG607" s="107"/>
      <c r="AH607" s="107"/>
    </row>
    <row r="608" spans="1:34" x14ac:dyDescent="0.3">
      <c r="A608" s="173" t="s">
        <v>368</v>
      </c>
      <c r="B608" s="173" t="s">
        <v>184</v>
      </c>
      <c r="C608" s="173">
        <v>120416</v>
      </c>
      <c r="D608" s="176">
        <v>44942</v>
      </c>
      <c r="E608" s="177">
        <v>88.12</v>
      </c>
      <c r="F608" s="177">
        <v>-0.53049999999999997</v>
      </c>
      <c r="G608" s="177">
        <v>-0.53049999999999997</v>
      </c>
      <c r="H608" s="177">
        <v>-1.4758</v>
      </c>
      <c r="I608" s="177">
        <v>-2.4034</v>
      </c>
      <c r="J608" s="177">
        <v>-2.8767</v>
      </c>
      <c r="K608" s="177">
        <v>0.74309999999999998</v>
      </c>
      <c r="L608" s="177">
        <v>7.6078000000000001</v>
      </c>
      <c r="M608" s="177">
        <v>-3.1009000000000002</v>
      </c>
      <c r="N608" s="177">
        <v>-11.9152</v>
      </c>
      <c r="O608" s="177">
        <v>13.2173</v>
      </c>
      <c r="P608" s="177">
        <v>10.3331</v>
      </c>
      <c r="Q608" s="177">
        <v>16.056999999999999</v>
      </c>
      <c r="R608" s="177">
        <v>9.4588999999999999</v>
      </c>
      <c r="T608" s="106"/>
      <c r="U608" s="107"/>
      <c r="V608" s="107"/>
      <c r="W608" s="107"/>
      <c r="X608" s="107"/>
      <c r="Y608" s="107"/>
      <c r="Z608" s="107"/>
      <c r="AA608" s="107"/>
      <c r="AB608" s="107"/>
      <c r="AC608" s="107"/>
      <c r="AD608" s="107"/>
      <c r="AE608" s="107"/>
      <c r="AF608" s="107"/>
      <c r="AG608" s="107"/>
      <c r="AH608" s="107"/>
    </row>
    <row r="609" spans="1:34" x14ac:dyDescent="0.3">
      <c r="A609" s="173" t="s">
        <v>368</v>
      </c>
      <c r="B609" s="173" t="s">
        <v>185</v>
      </c>
      <c r="C609" s="173">
        <v>147541</v>
      </c>
      <c r="D609" s="176">
        <v>44942</v>
      </c>
      <c r="E609" s="177">
        <v>15.1882</v>
      </c>
      <c r="F609" s="177">
        <v>-0.35039999999999999</v>
      </c>
      <c r="G609" s="177">
        <v>-0.35039999999999999</v>
      </c>
      <c r="H609" s="177">
        <v>-0.87390000000000001</v>
      </c>
      <c r="I609" s="177">
        <v>-1.5154000000000001</v>
      </c>
      <c r="J609" s="177">
        <v>-1.5294000000000001</v>
      </c>
      <c r="K609" s="177">
        <v>3.4597000000000002</v>
      </c>
      <c r="L609" s="177">
        <v>13.2248</v>
      </c>
      <c r="M609" s="177">
        <v>7.3400999999999996</v>
      </c>
      <c r="N609" s="177">
        <v>0.28589999999999999</v>
      </c>
      <c r="O609" s="177">
        <v>11.517899999999999</v>
      </c>
      <c r="P609" s="177"/>
      <c r="Q609" s="177">
        <v>13.726000000000001</v>
      </c>
      <c r="R609" s="177">
        <v>9.6219000000000001</v>
      </c>
      <c r="T609" s="106"/>
      <c r="U609" s="107"/>
      <c r="V609" s="107"/>
      <c r="W609" s="107"/>
      <c r="X609" s="107"/>
      <c r="Y609" s="107"/>
      <c r="Z609" s="107"/>
      <c r="AA609" s="107"/>
      <c r="AB609" s="107"/>
      <c r="AC609" s="107"/>
      <c r="AD609" s="107"/>
      <c r="AE609" s="107"/>
      <c r="AF609" s="107"/>
      <c r="AG609" s="107"/>
      <c r="AH609" s="107"/>
    </row>
    <row r="610" spans="1:34" x14ac:dyDescent="0.3">
      <c r="A610" s="173" t="s">
        <v>368</v>
      </c>
      <c r="B610" s="173" t="s">
        <v>288</v>
      </c>
      <c r="C610" s="173">
        <v>147544</v>
      </c>
      <c r="D610" s="176">
        <v>44942</v>
      </c>
      <c r="E610" s="177">
        <v>14.1686</v>
      </c>
      <c r="F610" s="177">
        <v>-0.3664</v>
      </c>
      <c r="G610" s="177">
        <v>-0.3664</v>
      </c>
      <c r="H610" s="177">
        <v>-0.9113</v>
      </c>
      <c r="I610" s="177">
        <v>-1.5905</v>
      </c>
      <c r="J610" s="177">
        <v>-1.635</v>
      </c>
      <c r="K610" s="177">
        <v>2.9882</v>
      </c>
      <c r="L610" s="177">
        <v>12.12</v>
      </c>
      <c r="M610" s="177">
        <v>5.7011000000000003</v>
      </c>
      <c r="N610" s="177">
        <v>-1.7426999999999999</v>
      </c>
      <c r="O610" s="177">
        <v>9.1609999999999996</v>
      </c>
      <c r="P610" s="177"/>
      <c r="Q610" s="177">
        <v>11.319699999999999</v>
      </c>
      <c r="R610" s="177">
        <v>7.3353999999999999</v>
      </c>
      <c r="T610" s="106"/>
      <c r="U610" s="107"/>
      <c r="V610" s="107"/>
      <c r="W610" s="107"/>
      <c r="X610" s="107"/>
      <c r="Y610" s="107"/>
      <c r="Z610" s="107"/>
      <c r="AA610" s="107"/>
      <c r="AB610" s="107"/>
      <c r="AC610" s="107"/>
      <c r="AD610" s="107"/>
      <c r="AE610" s="107"/>
      <c r="AF610" s="107"/>
      <c r="AG610" s="107"/>
      <c r="AH610" s="107"/>
    </row>
    <row r="611" spans="1:34" x14ac:dyDescent="0.3">
      <c r="A611" s="173" t="s">
        <v>368</v>
      </c>
      <c r="B611" s="173" t="s">
        <v>289</v>
      </c>
      <c r="C611" s="173">
        <v>107288</v>
      </c>
      <c r="D611" s="176">
        <v>44942</v>
      </c>
      <c r="E611" s="177">
        <v>28.597200000000001</v>
      </c>
      <c r="F611" s="177">
        <v>-0.45290000000000002</v>
      </c>
      <c r="G611" s="177">
        <v>-0.45290000000000002</v>
      </c>
      <c r="H611" s="177">
        <v>-1.0952999999999999</v>
      </c>
      <c r="I611" s="177">
        <v>-1.6700999999999999</v>
      </c>
      <c r="J611" s="177">
        <v>-2.4674999999999998</v>
      </c>
      <c r="K611" s="177">
        <v>3.2669000000000001</v>
      </c>
      <c r="L611" s="177">
        <v>10.3215</v>
      </c>
      <c r="M611" s="177">
        <v>1.5944</v>
      </c>
      <c r="N611" s="177">
        <v>-5.7317999999999998</v>
      </c>
      <c r="O611" s="177">
        <v>14.5655</v>
      </c>
      <c r="P611" s="177">
        <v>11.273999999999999</v>
      </c>
      <c r="Q611" s="177">
        <v>7.3547000000000002</v>
      </c>
      <c r="R611" s="177">
        <v>12.973100000000001</v>
      </c>
      <c r="T611" s="106"/>
      <c r="U611" s="107"/>
      <c r="V611" s="107"/>
      <c r="W611" s="107"/>
      <c r="X611" s="107"/>
      <c r="Y611" s="107"/>
      <c r="Z611" s="107"/>
      <c r="AA611" s="107"/>
      <c r="AB611" s="107"/>
      <c r="AC611" s="107"/>
      <c r="AD611" s="107"/>
      <c r="AE611" s="107"/>
      <c r="AF611" s="107"/>
      <c r="AG611" s="107"/>
      <c r="AH611" s="107"/>
    </row>
    <row r="612" spans="1:34" x14ac:dyDescent="0.3">
      <c r="A612" s="173" t="s">
        <v>368</v>
      </c>
      <c r="B612" s="173" t="s">
        <v>186</v>
      </c>
      <c r="C612" s="173">
        <v>120494</v>
      </c>
      <c r="D612" s="176">
        <v>44942</v>
      </c>
      <c r="E612" s="177">
        <v>31.7361</v>
      </c>
      <c r="F612" s="177">
        <v>-0.44540000000000002</v>
      </c>
      <c r="G612" s="177">
        <v>-0.44540000000000002</v>
      </c>
      <c r="H612" s="177">
        <v>-1.0779000000000001</v>
      </c>
      <c r="I612" s="177">
        <v>-1.6355999999999999</v>
      </c>
      <c r="J612" s="177">
        <v>-2.3925000000000001</v>
      </c>
      <c r="K612" s="177">
        <v>3.5070999999999999</v>
      </c>
      <c r="L612" s="177">
        <v>10.8627</v>
      </c>
      <c r="M612" s="177">
        <v>2.3262999999999998</v>
      </c>
      <c r="N612" s="177">
        <v>-4.8597999999999999</v>
      </c>
      <c r="O612" s="177">
        <v>15.496499999999999</v>
      </c>
      <c r="P612" s="177">
        <v>12.150600000000001</v>
      </c>
      <c r="Q612" s="177">
        <v>15.9971</v>
      </c>
      <c r="R612" s="177">
        <v>13.924799999999999</v>
      </c>
      <c r="T612" s="106"/>
      <c r="U612" s="107"/>
      <c r="V612" s="107"/>
      <c r="W612" s="107"/>
      <c r="X612" s="107"/>
      <c r="Y612" s="107"/>
      <c r="Z612" s="107"/>
      <c r="AA612" s="107"/>
      <c r="AB612" s="107"/>
      <c r="AC612" s="107"/>
      <c r="AD612" s="107"/>
      <c r="AE612" s="107"/>
      <c r="AF612" s="107"/>
      <c r="AG612" s="107"/>
      <c r="AH612" s="107"/>
    </row>
    <row r="613" spans="1:34" x14ac:dyDescent="0.3">
      <c r="A613" s="173" t="s">
        <v>368</v>
      </c>
      <c r="B613" s="173" t="s">
        <v>290</v>
      </c>
      <c r="C613" s="173">
        <v>103339</v>
      </c>
      <c r="D613" s="176">
        <v>44942</v>
      </c>
      <c r="E613" s="177">
        <v>76.116</v>
      </c>
      <c r="F613" s="177">
        <v>-0.35220000000000001</v>
      </c>
      <c r="G613" s="177">
        <v>-0.35220000000000001</v>
      </c>
      <c r="H613" s="177">
        <v>-0.89970000000000006</v>
      </c>
      <c r="I613" s="177">
        <v>-1.2185999999999999</v>
      </c>
      <c r="J613" s="177">
        <v>-1.3748</v>
      </c>
      <c r="K613" s="177">
        <v>4.4215</v>
      </c>
      <c r="L613" s="177">
        <v>13.602600000000001</v>
      </c>
      <c r="M613" s="177">
        <v>3.7201</v>
      </c>
      <c r="N613" s="177">
        <v>0.57350000000000001</v>
      </c>
      <c r="O613" s="177">
        <v>16.232700000000001</v>
      </c>
      <c r="P613" s="177">
        <v>12.0139</v>
      </c>
      <c r="Q613" s="177">
        <v>12.556699999999999</v>
      </c>
      <c r="R613" s="177">
        <v>16.853999999999999</v>
      </c>
      <c r="T613" s="106"/>
      <c r="U613" s="107"/>
      <c r="V613" s="107"/>
      <c r="W613" s="107"/>
      <c r="X613" s="107"/>
      <c r="Y613" s="107"/>
      <c r="Z613" s="107"/>
      <c r="AA613" s="107"/>
      <c r="AB613" s="107"/>
      <c r="AC613" s="107"/>
      <c r="AD613" s="107"/>
      <c r="AE613" s="107"/>
      <c r="AF613" s="107"/>
      <c r="AG613" s="107"/>
      <c r="AH613" s="107"/>
    </row>
    <row r="614" spans="1:34" x14ac:dyDescent="0.3">
      <c r="A614" s="173" t="s">
        <v>368</v>
      </c>
      <c r="B614" s="173" t="s">
        <v>187</v>
      </c>
      <c r="C614" s="173">
        <v>119773</v>
      </c>
      <c r="D614" s="176">
        <v>44942</v>
      </c>
      <c r="E614" s="177">
        <v>86.504000000000005</v>
      </c>
      <c r="F614" s="177">
        <v>-0.34100000000000003</v>
      </c>
      <c r="G614" s="177">
        <v>-0.34100000000000003</v>
      </c>
      <c r="H614" s="177">
        <v>-0.87209999999999999</v>
      </c>
      <c r="I614" s="177">
        <v>-1.1665000000000001</v>
      </c>
      <c r="J614" s="177">
        <v>-1.2567999999999999</v>
      </c>
      <c r="K614" s="177">
        <v>4.7885999999999997</v>
      </c>
      <c r="L614" s="177">
        <v>14.3764</v>
      </c>
      <c r="M614" s="177">
        <v>4.7808999999999999</v>
      </c>
      <c r="N614" s="177">
        <v>1.9504999999999999</v>
      </c>
      <c r="O614" s="177">
        <v>17.7836</v>
      </c>
      <c r="P614" s="177">
        <v>13.4269</v>
      </c>
      <c r="Q614" s="177">
        <v>15.508900000000001</v>
      </c>
      <c r="R614" s="177">
        <v>18.4434</v>
      </c>
      <c r="T614" s="106"/>
      <c r="U614" s="107"/>
      <c r="V614" s="107"/>
      <c r="W614" s="107"/>
      <c r="X614" s="107"/>
      <c r="Y614" s="107"/>
      <c r="Z614" s="107"/>
      <c r="AA614" s="107"/>
      <c r="AB614" s="107"/>
      <c r="AC614" s="107"/>
      <c r="AD614" s="107"/>
      <c r="AE614" s="107"/>
      <c r="AF614" s="107"/>
      <c r="AG614" s="107"/>
      <c r="AH614" s="107"/>
    </row>
    <row r="615" spans="1:34" x14ac:dyDescent="0.3">
      <c r="A615" s="173" t="s">
        <v>368</v>
      </c>
      <c r="B615" s="173" t="s">
        <v>189</v>
      </c>
      <c r="C615" s="173">
        <v>120270</v>
      </c>
      <c r="D615" s="176">
        <v>44942</v>
      </c>
      <c r="E615" s="177">
        <v>106.7544</v>
      </c>
      <c r="F615" s="177">
        <v>-0.40699999999999997</v>
      </c>
      <c r="G615" s="177">
        <v>-0.40699999999999997</v>
      </c>
      <c r="H615" s="177">
        <v>-1.3001</v>
      </c>
      <c r="I615" s="177">
        <v>-2.8216999999999999</v>
      </c>
      <c r="J615" s="177">
        <v>-3.3222999999999998</v>
      </c>
      <c r="K615" s="177">
        <v>-2.8755000000000002</v>
      </c>
      <c r="L615" s="177">
        <v>5.8792999999999997</v>
      </c>
      <c r="M615" s="177">
        <v>-2.0983000000000001</v>
      </c>
      <c r="N615" s="177">
        <v>-7.3021000000000003</v>
      </c>
      <c r="O615" s="177">
        <v>10.1113</v>
      </c>
      <c r="P615" s="177">
        <v>8.9474</v>
      </c>
      <c r="Q615" s="177">
        <v>13.467700000000001</v>
      </c>
      <c r="R615" s="177">
        <v>10.0321</v>
      </c>
      <c r="T615" s="106"/>
      <c r="U615" s="107"/>
      <c r="V615" s="107"/>
      <c r="W615" s="107"/>
      <c r="X615" s="107"/>
      <c r="Y615" s="107"/>
      <c r="Z615" s="107"/>
      <c r="AA615" s="107"/>
      <c r="AB615" s="107"/>
      <c r="AC615" s="107"/>
      <c r="AD615" s="107"/>
      <c r="AE615" s="107"/>
      <c r="AF615" s="107"/>
      <c r="AG615" s="107"/>
      <c r="AH615" s="107"/>
    </row>
    <row r="616" spans="1:34" x14ac:dyDescent="0.3">
      <c r="A616" s="173" t="s">
        <v>368</v>
      </c>
      <c r="B616" s="173" t="s">
        <v>1831</v>
      </c>
      <c r="C616" s="173">
        <v>100865</v>
      </c>
      <c r="D616" s="176">
        <v>44942</v>
      </c>
      <c r="E616" s="177">
        <v>96.253900000000002</v>
      </c>
      <c r="F616" s="177">
        <v>-0.41539999999999999</v>
      </c>
      <c r="G616" s="177">
        <v>-0.41539999999999999</v>
      </c>
      <c r="H616" s="177">
        <v>-1.3194999999999999</v>
      </c>
      <c r="I616" s="177">
        <v>-2.8599000000000001</v>
      </c>
      <c r="J616" s="177">
        <v>-3.4062000000000001</v>
      </c>
      <c r="K616" s="177">
        <v>-3.1294</v>
      </c>
      <c r="L616" s="177">
        <v>5.3315000000000001</v>
      </c>
      <c r="M616" s="177">
        <v>-2.8803000000000001</v>
      </c>
      <c r="N616" s="177">
        <v>-8.3207000000000004</v>
      </c>
      <c r="O616" s="177">
        <v>8.7872000000000003</v>
      </c>
      <c r="P616" s="177">
        <v>7.6836000000000002</v>
      </c>
      <c r="Q616" s="177">
        <v>9.4116999999999997</v>
      </c>
      <c r="R616" s="177">
        <v>8.7385000000000002</v>
      </c>
      <c r="T616" s="106"/>
      <c r="U616" s="107"/>
      <c r="V616" s="107"/>
      <c r="W616" s="107"/>
      <c r="X616" s="107"/>
      <c r="Y616" s="107"/>
      <c r="Z616" s="107"/>
      <c r="AA616" s="107"/>
      <c r="AB616" s="107"/>
      <c r="AC616" s="107"/>
      <c r="AD616" s="107"/>
      <c r="AE616" s="107"/>
      <c r="AF616" s="107"/>
      <c r="AG616" s="107"/>
      <c r="AH616" s="107"/>
    </row>
    <row r="617" spans="1:34" x14ac:dyDescent="0.3">
      <c r="A617" s="173" t="s">
        <v>368</v>
      </c>
      <c r="B617" s="173" t="s">
        <v>430</v>
      </c>
      <c r="C617" s="173">
        <v>139781</v>
      </c>
      <c r="D617" s="176">
        <v>44942</v>
      </c>
      <c r="E617" s="177">
        <v>21.5075</v>
      </c>
      <c r="F617" s="177">
        <v>-0.3327</v>
      </c>
      <c r="G617" s="177">
        <v>-0.3327</v>
      </c>
      <c r="H617" s="177">
        <v>-0.66879999999999995</v>
      </c>
      <c r="I617" s="177">
        <v>-1.1508</v>
      </c>
      <c r="J617" s="177">
        <v>-1.7474000000000001</v>
      </c>
      <c r="K617" s="177">
        <v>2.887</v>
      </c>
      <c r="L617" s="177">
        <v>10.8674</v>
      </c>
      <c r="M617" s="177">
        <v>2.5285000000000002</v>
      </c>
      <c r="N617" s="177">
        <v>-1.7815000000000001</v>
      </c>
      <c r="O617" s="177">
        <v>18.5441</v>
      </c>
      <c r="P617" s="177">
        <v>10.805899999999999</v>
      </c>
      <c r="Q617" s="177">
        <v>13.036899999999999</v>
      </c>
      <c r="R617" s="177">
        <v>18.616700000000002</v>
      </c>
      <c r="T617" s="106"/>
      <c r="U617" s="107"/>
      <c r="V617" s="107"/>
      <c r="W617" s="107"/>
      <c r="X617" s="107"/>
      <c r="Y617" s="107"/>
      <c r="Z617" s="107"/>
      <c r="AA617" s="107"/>
      <c r="AB617" s="107"/>
      <c r="AC617" s="107"/>
      <c r="AD617" s="107"/>
      <c r="AE617" s="107"/>
      <c r="AF617" s="107"/>
      <c r="AG617" s="107"/>
      <c r="AH617" s="107"/>
    </row>
    <row r="618" spans="1:34" x14ac:dyDescent="0.3">
      <c r="A618" s="173" t="s">
        <v>368</v>
      </c>
      <c r="B618" s="173" t="s">
        <v>431</v>
      </c>
      <c r="C618" s="173">
        <v>139783</v>
      </c>
      <c r="D618" s="176">
        <v>44942</v>
      </c>
      <c r="E618" s="177">
        <v>19.081800000000001</v>
      </c>
      <c r="F618" s="177">
        <v>-0.3468</v>
      </c>
      <c r="G618" s="177">
        <v>-0.3468</v>
      </c>
      <c r="H618" s="177">
        <v>-0.70199999999999996</v>
      </c>
      <c r="I618" s="177">
        <v>-1.2165999999999999</v>
      </c>
      <c r="J618" s="177">
        <v>-1.8920999999999999</v>
      </c>
      <c r="K618" s="177">
        <v>2.4268000000000001</v>
      </c>
      <c r="L618" s="177">
        <v>9.8948</v>
      </c>
      <c r="M618" s="177">
        <v>1.1722999999999999</v>
      </c>
      <c r="N618" s="177">
        <v>-3.4897999999999998</v>
      </c>
      <c r="O618" s="177">
        <v>16.552600000000002</v>
      </c>
      <c r="P618" s="177">
        <v>8.8388000000000009</v>
      </c>
      <c r="Q618" s="177">
        <v>10.893000000000001</v>
      </c>
      <c r="R618" s="177">
        <v>16.618300000000001</v>
      </c>
      <c r="T618" s="106"/>
      <c r="U618" s="107"/>
      <c r="V618" s="107"/>
      <c r="W618" s="107"/>
      <c r="X618" s="107"/>
      <c r="Y618" s="107"/>
      <c r="Z618" s="107"/>
      <c r="AA618" s="107"/>
      <c r="AB618" s="107"/>
      <c r="AC618" s="107"/>
      <c r="AD618" s="107"/>
      <c r="AE618" s="107"/>
      <c r="AF618" s="107"/>
      <c r="AG618" s="107"/>
      <c r="AH618" s="107"/>
    </row>
    <row r="619" spans="1:34" x14ac:dyDescent="0.3">
      <c r="A619" s="173" t="s">
        <v>368</v>
      </c>
      <c r="B619" s="173" t="s">
        <v>191</v>
      </c>
      <c r="C619" s="173">
        <v>135781</v>
      </c>
      <c r="D619" s="176">
        <v>44942</v>
      </c>
      <c r="E619" s="177">
        <v>34.357999999999997</v>
      </c>
      <c r="F619" s="177">
        <v>-0.2989</v>
      </c>
      <c r="G619" s="177">
        <v>-0.2989</v>
      </c>
      <c r="H619" s="177">
        <v>-1.0056</v>
      </c>
      <c r="I619" s="177">
        <v>-1.1167</v>
      </c>
      <c r="J619" s="177">
        <v>-2.0246</v>
      </c>
      <c r="K619" s="177">
        <v>3.7035</v>
      </c>
      <c r="L619" s="177">
        <v>9.5006000000000004</v>
      </c>
      <c r="M619" s="177">
        <v>1.0469999999999999</v>
      </c>
      <c r="N619" s="177">
        <v>-3.7753000000000001</v>
      </c>
      <c r="O619" s="177">
        <v>18.2546</v>
      </c>
      <c r="P619" s="177">
        <v>14.0525</v>
      </c>
      <c r="Q619" s="177">
        <v>19.110800000000001</v>
      </c>
      <c r="R619" s="177">
        <v>14.897600000000001</v>
      </c>
      <c r="T619" s="106"/>
      <c r="U619" s="107"/>
      <c r="V619" s="107"/>
      <c r="W619" s="107"/>
      <c r="X619" s="107"/>
      <c r="Y619" s="107"/>
      <c r="Z619" s="107"/>
      <c r="AA619" s="107"/>
      <c r="AB619" s="107"/>
      <c r="AC619" s="107"/>
      <c r="AD619" s="107"/>
      <c r="AE619" s="107"/>
      <c r="AF619" s="107"/>
      <c r="AG619" s="107"/>
      <c r="AH619" s="107"/>
    </row>
    <row r="620" spans="1:34" x14ac:dyDescent="0.3">
      <c r="A620" s="173" t="s">
        <v>368</v>
      </c>
      <c r="B620" s="173" t="s">
        <v>294</v>
      </c>
      <c r="C620" s="173">
        <v>135784</v>
      </c>
      <c r="D620" s="176">
        <v>44942</v>
      </c>
      <c r="E620" s="177">
        <v>31.135000000000002</v>
      </c>
      <c r="F620" s="177">
        <v>-0.31059999999999999</v>
      </c>
      <c r="G620" s="177">
        <v>-0.31059999999999999</v>
      </c>
      <c r="H620" s="177">
        <v>-1.0299</v>
      </c>
      <c r="I620" s="177">
        <v>-1.1618999999999999</v>
      </c>
      <c r="J620" s="177">
        <v>-2.1189</v>
      </c>
      <c r="K620" s="177">
        <v>3.3973</v>
      </c>
      <c r="L620" s="177">
        <v>8.8635999999999999</v>
      </c>
      <c r="M620" s="177">
        <v>0.1673</v>
      </c>
      <c r="N620" s="177">
        <v>-4.9023000000000003</v>
      </c>
      <c r="O620" s="177">
        <v>16.675799999999999</v>
      </c>
      <c r="P620" s="177">
        <v>12.485900000000001</v>
      </c>
      <c r="Q620" s="177">
        <v>17.459900000000001</v>
      </c>
      <c r="R620" s="177">
        <v>13.4567</v>
      </c>
      <c r="T620" s="106"/>
      <c r="U620" s="107"/>
      <c r="V620" s="107"/>
      <c r="W620" s="107"/>
      <c r="X620" s="107"/>
      <c r="Y620" s="107"/>
      <c r="Z620" s="107"/>
      <c r="AA620" s="107"/>
      <c r="AB620" s="107"/>
      <c r="AC620" s="107"/>
      <c r="AD620" s="107"/>
      <c r="AE620" s="107"/>
      <c r="AF620" s="107"/>
      <c r="AG620" s="107"/>
      <c r="AH620" s="107"/>
    </row>
    <row r="621" spans="1:34" x14ac:dyDescent="0.3">
      <c r="A621" s="173" t="s">
        <v>368</v>
      </c>
      <c r="B621" s="173" t="s">
        <v>192</v>
      </c>
      <c r="C621" s="173">
        <v>133386</v>
      </c>
      <c r="D621" s="176">
        <v>44942</v>
      </c>
      <c r="E621" s="177">
        <v>30.059100000000001</v>
      </c>
      <c r="F621" s="177">
        <v>-0.62190000000000001</v>
      </c>
      <c r="G621" s="177">
        <v>-0.62190000000000001</v>
      </c>
      <c r="H621" s="177">
        <v>-0.79139999999999999</v>
      </c>
      <c r="I621" s="177">
        <v>-1.6120000000000001</v>
      </c>
      <c r="J621" s="177">
        <v>-2.4855999999999998</v>
      </c>
      <c r="K621" s="177">
        <v>3.9007000000000001</v>
      </c>
      <c r="L621" s="177">
        <v>13.7224</v>
      </c>
      <c r="M621" s="177">
        <v>6.1952999999999996</v>
      </c>
      <c r="N621" s="177">
        <v>-3.1467000000000001</v>
      </c>
      <c r="O621" s="177">
        <v>13.3306</v>
      </c>
      <c r="P621" s="177">
        <v>9.6005000000000003</v>
      </c>
      <c r="Q621" s="177">
        <v>14.764699999999999</v>
      </c>
      <c r="R621" s="177">
        <v>14.728300000000001</v>
      </c>
      <c r="T621" s="106"/>
      <c r="U621" s="107"/>
      <c r="V621" s="107"/>
      <c r="W621" s="107"/>
      <c r="X621" s="107"/>
      <c r="Y621" s="107"/>
      <c r="Z621" s="107"/>
      <c r="AA621" s="107"/>
      <c r="AB621" s="107"/>
      <c r="AC621" s="107"/>
      <c r="AD621" s="107"/>
      <c r="AE621" s="107"/>
      <c r="AF621" s="107"/>
      <c r="AG621" s="107"/>
      <c r="AH621" s="107"/>
    </row>
    <row r="622" spans="1:34" x14ac:dyDescent="0.3">
      <c r="A622" s="173" t="s">
        <v>368</v>
      </c>
      <c r="B622" s="173" t="s">
        <v>295</v>
      </c>
      <c r="C622" s="173">
        <v>133385</v>
      </c>
      <c r="D622" s="176">
        <v>44942</v>
      </c>
      <c r="E622" s="177">
        <v>27.033999999999999</v>
      </c>
      <c r="F622" s="177">
        <v>-0.63180000000000003</v>
      </c>
      <c r="G622" s="177">
        <v>-0.63180000000000003</v>
      </c>
      <c r="H622" s="177">
        <v>-0.81489999999999996</v>
      </c>
      <c r="I622" s="177">
        <v>-1.6584000000000001</v>
      </c>
      <c r="J622" s="177">
        <v>-2.5876000000000001</v>
      </c>
      <c r="K622" s="177">
        <v>3.5666000000000002</v>
      </c>
      <c r="L622" s="177">
        <v>12.995200000000001</v>
      </c>
      <c r="M622" s="177">
        <v>5.1874000000000002</v>
      </c>
      <c r="N622" s="177">
        <v>-4.3342000000000001</v>
      </c>
      <c r="O622" s="177">
        <v>11.875999999999999</v>
      </c>
      <c r="P622" s="177">
        <v>8.2080000000000002</v>
      </c>
      <c r="Q622" s="177">
        <v>13.2516</v>
      </c>
      <c r="R622" s="177">
        <v>13.297599999999999</v>
      </c>
      <c r="T622" s="106"/>
      <c r="U622" s="107"/>
      <c r="V622" s="107"/>
      <c r="W622" s="107"/>
      <c r="X622" s="107"/>
      <c r="Y622" s="107"/>
      <c r="Z622" s="107"/>
      <c r="AA622" s="107"/>
      <c r="AB622" s="107"/>
      <c r="AC622" s="107"/>
      <c r="AD622" s="107"/>
      <c r="AE622" s="107"/>
      <c r="AF622" s="107"/>
      <c r="AG622" s="107"/>
      <c r="AH622" s="107"/>
    </row>
    <row r="623" spans="1:34" x14ac:dyDescent="0.3">
      <c r="A623" s="173" t="s">
        <v>368</v>
      </c>
      <c r="B623" s="173" t="s">
        <v>1900</v>
      </c>
      <c r="C623" s="173">
        <v>135654</v>
      </c>
      <c r="D623" s="176">
        <v>44942</v>
      </c>
      <c r="E623" s="177">
        <v>23.128599999999999</v>
      </c>
      <c r="F623" s="177">
        <v>-0.1132</v>
      </c>
      <c r="G623" s="177">
        <v>-0.1132</v>
      </c>
      <c r="H623" s="177">
        <v>-0.77569999999999995</v>
      </c>
      <c r="I623" s="177">
        <v>-0.80969999999999998</v>
      </c>
      <c r="J623" s="177">
        <v>-1.6054999999999999</v>
      </c>
      <c r="K623" s="177">
        <v>3.0558000000000001</v>
      </c>
      <c r="L623" s="177">
        <v>12.1213</v>
      </c>
      <c r="M623" s="177">
        <v>2.3679000000000001</v>
      </c>
      <c r="N623" s="177">
        <v>-4.4935999999999998</v>
      </c>
      <c r="O623" s="177">
        <v>12.404400000000001</v>
      </c>
      <c r="P623" s="177">
        <v>9.0305999999999997</v>
      </c>
      <c r="Q623" s="177">
        <v>12.6257</v>
      </c>
      <c r="R623" s="177">
        <v>12.3955</v>
      </c>
      <c r="T623" s="106"/>
      <c r="U623" s="107"/>
      <c r="V623" s="107"/>
      <c r="W623" s="107"/>
      <c r="X623" s="107"/>
      <c r="Y623" s="107"/>
      <c r="Z623" s="107"/>
      <c r="AA623" s="107"/>
      <c r="AB623" s="107"/>
      <c r="AC623" s="107"/>
      <c r="AD623" s="107"/>
      <c r="AE623" s="107"/>
      <c r="AF623" s="107"/>
      <c r="AG623" s="107"/>
      <c r="AH623" s="107"/>
    </row>
    <row r="624" spans="1:34" x14ac:dyDescent="0.3">
      <c r="A624" s="173" t="s">
        <v>368</v>
      </c>
      <c r="B624" s="173" t="s">
        <v>1901</v>
      </c>
      <c r="C624" s="173">
        <v>135655</v>
      </c>
      <c r="D624" s="176">
        <v>44942</v>
      </c>
      <c r="E624" s="177">
        <v>20.4575</v>
      </c>
      <c r="F624" s="177">
        <v>-0.12889999999999999</v>
      </c>
      <c r="G624" s="177">
        <v>-0.12889999999999999</v>
      </c>
      <c r="H624" s="177">
        <v>-0.81259999999999999</v>
      </c>
      <c r="I624" s="177">
        <v>-0.88319999999999999</v>
      </c>
      <c r="J624" s="177">
        <v>-1.7675000000000001</v>
      </c>
      <c r="K624" s="177">
        <v>2.5428000000000002</v>
      </c>
      <c r="L624" s="177">
        <v>11.039</v>
      </c>
      <c r="M624" s="177">
        <v>0.84789999999999999</v>
      </c>
      <c r="N624" s="177">
        <v>-6.3575999999999997</v>
      </c>
      <c r="O624" s="177">
        <v>10.318199999999999</v>
      </c>
      <c r="P624" s="177">
        <v>7.0922000000000001</v>
      </c>
      <c r="Q624" s="177">
        <v>10.682700000000001</v>
      </c>
      <c r="R624" s="177">
        <v>10.2455</v>
      </c>
      <c r="T624" s="106"/>
      <c r="U624" s="107"/>
      <c r="V624" s="107"/>
      <c r="W624" s="107"/>
      <c r="X624" s="107"/>
      <c r="Y624" s="107"/>
      <c r="Z624" s="107"/>
      <c r="AA624" s="107"/>
      <c r="AB624" s="107"/>
      <c r="AC624" s="107"/>
      <c r="AD624" s="107"/>
      <c r="AE624" s="107"/>
      <c r="AF624" s="107"/>
      <c r="AG624" s="107"/>
      <c r="AH624" s="107"/>
    </row>
    <row r="625" spans="1:34" x14ac:dyDescent="0.3">
      <c r="A625" s="173" t="s">
        <v>368</v>
      </c>
      <c r="B625" s="173" t="s">
        <v>296</v>
      </c>
      <c r="C625" s="173">
        <v>103196</v>
      </c>
      <c r="D625" s="176">
        <v>44942</v>
      </c>
      <c r="E625" s="177">
        <v>80.753</v>
      </c>
      <c r="F625" s="177">
        <v>-0.74480000000000002</v>
      </c>
      <c r="G625" s="177">
        <v>-0.74480000000000002</v>
      </c>
      <c r="H625" s="177">
        <v>-1.0305</v>
      </c>
      <c r="I625" s="177">
        <v>-1.524</v>
      </c>
      <c r="J625" s="177">
        <v>-2.0548999999999999</v>
      </c>
      <c r="K625" s="177">
        <v>4.5180999999999996</v>
      </c>
      <c r="L625" s="177">
        <v>12.1668</v>
      </c>
      <c r="M625" s="177">
        <v>3.3839999999999999</v>
      </c>
      <c r="N625" s="177">
        <v>0.187</v>
      </c>
      <c r="O625" s="177">
        <v>12.2202</v>
      </c>
      <c r="P625" s="177">
        <v>3.2044999999999999</v>
      </c>
      <c r="Q625" s="177">
        <v>12.808400000000001</v>
      </c>
      <c r="R625" s="177">
        <v>17.906099999999999</v>
      </c>
      <c r="T625" s="106"/>
      <c r="U625" s="107"/>
      <c r="V625" s="107"/>
      <c r="W625" s="107"/>
      <c r="X625" s="107"/>
      <c r="Y625" s="107"/>
      <c r="Z625" s="107"/>
      <c r="AA625" s="107"/>
      <c r="AB625" s="107"/>
      <c r="AC625" s="107"/>
      <c r="AD625" s="107"/>
      <c r="AE625" s="107"/>
      <c r="AF625" s="107"/>
      <c r="AG625" s="107"/>
      <c r="AH625" s="107"/>
    </row>
    <row r="626" spans="1:34" x14ac:dyDescent="0.3">
      <c r="A626" s="173" t="s">
        <v>368</v>
      </c>
      <c r="B626" s="173" t="s">
        <v>193</v>
      </c>
      <c r="C626" s="173">
        <v>118803</v>
      </c>
      <c r="D626" s="176">
        <v>44942</v>
      </c>
      <c r="E626" s="177">
        <v>87.161000000000001</v>
      </c>
      <c r="F626" s="177">
        <v>-0.73880000000000001</v>
      </c>
      <c r="G626" s="177">
        <v>-0.73880000000000001</v>
      </c>
      <c r="H626" s="177">
        <v>-1.018</v>
      </c>
      <c r="I626" s="177">
        <v>-1.5007999999999999</v>
      </c>
      <c r="J626" s="177">
        <v>-2.004</v>
      </c>
      <c r="K626" s="177">
        <v>4.6870000000000003</v>
      </c>
      <c r="L626" s="177">
        <v>12.571400000000001</v>
      </c>
      <c r="M626" s="177">
        <v>3.9820000000000002</v>
      </c>
      <c r="N626" s="177">
        <v>0.94110000000000005</v>
      </c>
      <c r="O626" s="177">
        <v>13.0375</v>
      </c>
      <c r="P626" s="177">
        <v>3.9881000000000002</v>
      </c>
      <c r="Q626" s="177">
        <v>13.328900000000001</v>
      </c>
      <c r="R626" s="177">
        <v>18.767199999999999</v>
      </c>
      <c r="T626" s="106"/>
      <c r="U626" s="107"/>
      <c r="V626" s="107"/>
      <c r="W626" s="107"/>
      <c r="X626" s="107"/>
      <c r="Y626" s="107"/>
      <c r="Z626" s="107"/>
      <c r="AA626" s="107"/>
      <c r="AB626" s="107"/>
      <c r="AC626" s="107"/>
      <c r="AD626" s="107"/>
      <c r="AE626" s="107"/>
      <c r="AF626" s="107"/>
      <c r="AG626" s="107"/>
      <c r="AH626" s="107"/>
    </row>
    <row r="627" spans="1:34" x14ac:dyDescent="0.3">
      <c r="A627" s="173" t="s">
        <v>368</v>
      </c>
      <c r="B627" s="173" t="s">
        <v>194</v>
      </c>
      <c r="C627" s="173">
        <v>147481</v>
      </c>
      <c r="D627" s="176">
        <v>44942</v>
      </c>
      <c r="E627" s="177">
        <v>20.751200000000001</v>
      </c>
      <c r="F627" s="177">
        <v>-0.3372</v>
      </c>
      <c r="G627" s="177">
        <v>-0.3372</v>
      </c>
      <c r="H627" s="177">
        <v>-0.10299999999999999</v>
      </c>
      <c r="I627" s="177">
        <v>-0.27779999999999999</v>
      </c>
      <c r="J627" s="177">
        <v>-0.87509999999999999</v>
      </c>
      <c r="K627" s="177">
        <v>2.3910999999999998</v>
      </c>
      <c r="L627" s="177">
        <v>12.8249</v>
      </c>
      <c r="M627" s="177">
        <v>6.3150000000000004</v>
      </c>
      <c r="N627" s="177">
        <v>4.2092999999999998</v>
      </c>
      <c r="O627" s="177">
        <v>23.235900000000001</v>
      </c>
      <c r="P627" s="177"/>
      <c r="Q627" s="177">
        <v>23.3035</v>
      </c>
      <c r="R627" s="177">
        <v>19.323</v>
      </c>
      <c r="T627" s="106"/>
      <c r="U627" s="107"/>
      <c r="V627" s="107"/>
      <c r="W627" s="107"/>
      <c r="X627" s="107"/>
      <c r="Y627" s="107"/>
      <c r="Z627" s="107"/>
      <c r="AA627" s="107"/>
      <c r="AB627" s="107"/>
      <c r="AC627" s="107"/>
      <c r="AD627" s="107"/>
      <c r="AE627" s="107"/>
      <c r="AF627" s="107"/>
      <c r="AG627" s="107"/>
      <c r="AH627" s="107"/>
    </row>
    <row r="628" spans="1:34" x14ac:dyDescent="0.3">
      <c r="A628" s="173" t="s">
        <v>368</v>
      </c>
      <c r="B628" s="173" t="s">
        <v>297</v>
      </c>
      <c r="C628" s="173">
        <v>147482</v>
      </c>
      <c r="D628" s="176">
        <v>44942</v>
      </c>
      <c r="E628" s="177">
        <v>19.8508</v>
      </c>
      <c r="F628" s="177">
        <v>-0.34839999999999999</v>
      </c>
      <c r="G628" s="177">
        <v>-0.34839999999999999</v>
      </c>
      <c r="H628" s="177">
        <v>-0.1293</v>
      </c>
      <c r="I628" s="177">
        <v>-0.32990000000000003</v>
      </c>
      <c r="J628" s="177">
        <v>-0.99099999999999999</v>
      </c>
      <c r="K628" s="177">
        <v>2.0255000000000001</v>
      </c>
      <c r="L628" s="177">
        <v>12.035600000000001</v>
      </c>
      <c r="M628" s="177">
        <v>5.1993</v>
      </c>
      <c r="N628" s="177">
        <v>2.7856999999999998</v>
      </c>
      <c r="O628" s="177">
        <v>21.661000000000001</v>
      </c>
      <c r="P628" s="177"/>
      <c r="Q628" s="177">
        <v>21.7439</v>
      </c>
      <c r="R628" s="177">
        <v>17.763300000000001</v>
      </c>
      <c r="T628" s="106"/>
      <c r="U628" s="107"/>
      <c r="V628" s="107"/>
      <c r="W628" s="107"/>
      <c r="X628" s="107"/>
      <c r="Y628" s="107"/>
      <c r="Z628" s="107"/>
      <c r="AA628" s="107"/>
      <c r="AB628" s="107"/>
      <c r="AC628" s="107"/>
      <c r="AD628" s="107"/>
      <c r="AE628" s="107"/>
      <c r="AF628" s="107"/>
      <c r="AG628" s="107"/>
      <c r="AH628" s="107"/>
    </row>
    <row r="629" spans="1:34" x14ac:dyDescent="0.3">
      <c r="A629" s="173" t="s">
        <v>368</v>
      </c>
      <c r="B629" s="173" t="s">
        <v>1876</v>
      </c>
      <c r="C629" s="173">
        <v>135601</v>
      </c>
      <c r="D629" s="176">
        <v>44942</v>
      </c>
      <c r="E629" s="177">
        <v>27.3</v>
      </c>
      <c r="F629" s="177">
        <v>-7.3200000000000001E-2</v>
      </c>
      <c r="G629" s="177">
        <v>-7.3200000000000001E-2</v>
      </c>
      <c r="H629" s="177">
        <v>-0.94340000000000002</v>
      </c>
      <c r="I629" s="177">
        <v>-0.69120000000000004</v>
      </c>
      <c r="J629" s="177">
        <v>-1.1586000000000001</v>
      </c>
      <c r="K629" s="177">
        <v>4.8789999999999996</v>
      </c>
      <c r="L629" s="177">
        <v>13.184100000000001</v>
      </c>
      <c r="M629" s="177">
        <v>2.98</v>
      </c>
      <c r="N629" s="177">
        <v>0.2203</v>
      </c>
      <c r="O629" s="177">
        <v>19.524799999999999</v>
      </c>
      <c r="P629" s="177">
        <v>12.9732</v>
      </c>
      <c r="Q629" s="177">
        <v>15.185</v>
      </c>
      <c r="R629" s="177">
        <v>18.720700000000001</v>
      </c>
      <c r="T629" s="106"/>
      <c r="U629" s="107"/>
      <c r="V629" s="107"/>
      <c r="W629" s="107"/>
      <c r="X629" s="107"/>
      <c r="Y629" s="107"/>
      <c r="Z629" s="107"/>
      <c r="AA629" s="107"/>
      <c r="AB629" s="107"/>
      <c r="AC629" s="107"/>
      <c r="AD629" s="107"/>
      <c r="AE629" s="107"/>
      <c r="AF629" s="107"/>
      <c r="AG629" s="107"/>
      <c r="AH629" s="107"/>
    </row>
    <row r="630" spans="1:34" x14ac:dyDescent="0.3">
      <c r="A630" s="173" t="s">
        <v>368</v>
      </c>
      <c r="B630" s="173" t="s">
        <v>1877</v>
      </c>
      <c r="C630" s="173">
        <v>135598</v>
      </c>
      <c r="D630" s="176">
        <v>44942</v>
      </c>
      <c r="E630" s="177">
        <v>24.77</v>
      </c>
      <c r="F630" s="177">
        <v>-8.0699999999999994E-2</v>
      </c>
      <c r="G630" s="177">
        <v>-8.0699999999999994E-2</v>
      </c>
      <c r="H630" s="177">
        <v>-0.95960000000000001</v>
      </c>
      <c r="I630" s="177">
        <v>-0.76119999999999999</v>
      </c>
      <c r="J630" s="177">
        <v>-1.2754000000000001</v>
      </c>
      <c r="K630" s="177">
        <v>4.4706999999999999</v>
      </c>
      <c r="L630" s="177">
        <v>12.335599999999999</v>
      </c>
      <c r="M630" s="177">
        <v>1.8085</v>
      </c>
      <c r="N630" s="177">
        <v>-1.236</v>
      </c>
      <c r="O630" s="177">
        <v>17.9712</v>
      </c>
      <c r="P630" s="177">
        <v>11.297700000000001</v>
      </c>
      <c r="Q630" s="177">
        <v>13.6189</v>
      </c>
      <c r="R630" s="177">
        <v>17.152200000000001</v>
      </c>
      <c r="T630" s="106"/>
      <c r="U630" s="107"/>
      <c r="V630" s="107"/>
      <c r="W630" s="107"/>
      <c r="X630" s="107"/>
      <c r="Y630" s="107"/>
      <c r="Z630" s="107"/>
      <c r="AA630" s="107"/>
      <c r="AB630" s="107"/>
      <c r="AC630" s="107"/>
      <c r="AD630" s="107"/>
      <c r="AE630" s="107"/>
      <c r="AF630" s="107"/>
      <c r="AG630" s="107"/>
      <c r="AH630" s="107"/>
    </row>
    <row r="631" spans="1:34" x14ac:dyDescent="0.3">
      <c r="A631" s="173" t="s">
        <v>368</v>
      </c>
      <c r="B631" s="173" t="s">
        <v>299</v>
      </c>
      <c r="C631" s="173">
        <v>101815</v>
      </c>
      <c r="D631" s="176"/>
      <c r="E631" s="177"/>
      <c r="F631" s="177"/>
      <c r="G631" s="177"/>
      <c r="H631" s="177"/>
      <c r="I631" s="177"/>
      <c r="J631" s="177"/>
      <c r="K631" s="177"/>
      <c r="L631" s="177"/>
      <c r="M631" s="177"/>
      <c r="N631" s="177"/>
      <c r="O631" s="177"/>
      <c r="P631" s="177"/>
      <c r="Q631" s="177"/>
      <c r="R631" s="177"/>
      <c r="T631" s="106"/>
      <c r="U631" s="107"/>
      <c r="V631" s="107"/>
      <c r="W631" s="107"/>
      <c r="X631" s="107"/>
      <c r="Y631" s="107"/>
      <c r="Z631" s="107"/>
      <c r="AA631" s="107"/>
      <c r="AB631" s="107"/>
      <c r="AC631" s="107"/>
      <c r="AD631" s="107"/>
      <c r="AE631" s="107"/>
      <c r="AF631" s="107"/>
      <c r="AG631" s="107"/>
      <c r="AH631" s="107"/>
    </row>
    <row r="632" spans="1:34" x14ac:dyDescent="0.3">
      <c r="A632" s="173" t="s">
        <v>368</v>
      </c>
      <c r="B632" s="173" t="s">
        <v>196</v>
      </c>
      <c r="C632" s="173">
        <v>119486</v>
      </c>
      <c r="D632" s="176"/>
      <c r="E632" s="177"/>
      <c r="F632" s="177"/>
      <c r="G632" s="177"/>
      <c r="H632" s="177"/>
      <c r="I632" s="177"/>
      <c r="J632" s="177"/>
      <c r="K632" s="177"/>
      <c r="L632" s="177"/>
      <c r="M632" s="177"/>
      <c r="N632" s="177"/>
      <c r="O632" s="177"/>
      <c r="P632" s="177"/>
      <c r="Q632" s="177"/>
      <c r="R632" s="177"/>
      <c r="T632" s="106"/>
      <c r="U632" s="107"/>
      <c r="V632" s="107"/>
      <c r="W632" s="107"/>
      <c r="X632" s="107"/>
      <c r="Y632" s="107"/>
      <c r="Z632" s="107"/>
      <c r="AA632" s="107"/>
      <c r="AB632" s="107"/>
      <c r="AC632" s="107"/>
      <c r="AD632" s="107"/>
      <c r="AE632" s="107"/>
      <c r="AF632" s="107"/>
      <c r="AG632" s="107"/>
      <c r="AH632" s="107"/>
    </row>
    <row r="633" spans="1:34" x14ac:dyDescent="0.3">
      <c r="A633" s="173" t="s">
        <v>368</v>
      </c>
      <c r="B633" s="173" t="s">
        <v>301</v>
      </c>
      <c r="C633" s="173">
        <v>100175</v>
      </c>
      <c r="D633" s="176">
        <v>44942</v>
      </c>
      <c r="E633" s="177">
        <v>245.63399999999999</v>
      </c>
      <c r="F633" s="177">
        <v>-4.5699999999999998E-2</v>
      </c>
      <c r="G633" s="177">
        <v>-4.5699999999999998E-2</v>
      </c>
      <c r="H633" s="177">
        <v>-1.1638999999999999</v>
      </c>
      <c r="I633" s="177">
        <v>-1.7155</v>
      </c>
      <c r="J633" s="177">
        <v>-2.7000999999999999</v>
      </c>
      <c r="K633" s="177">
        <v>3.0144000000000002</v>
      </c>
      <c r="L633" s="177">
        <v>16.104800000000001</v>
      </c>
      <c r="M633" s="177">
        <v>3.7719</v>
      </c>
      <c r="N633" s="177">
        <v>4.5533999999999999</v>
      </c>
      <c r="O633" s="177">
        <v>36.894399999999997</v>
      </c>
      <c r="P633" s="177">
        <v>20.541</v>
      </c>
      <c r="Q633" s="177">
        <v>15.0663</v>
      </c>
      <c r="R633" s="177">
        <v>28.673200000000001</v>
      </c>
      <c r="T633" s="106"/>
      <c r="U633" s="107"/>
      <c r="V633" s="107"/>
      <c r="W633" s="107"/>
      <c r="X633" s="107"/>
      <c r="Y633" s="107"/>
      <c r="Z633" s="107"/>
      <c r="AA633" s="107"/>
      <c r="AB633" s="107"/>
      <c r="AC633" s="107"/>
      <c r="AD633" s="107"/>
      <c r="AE633" s="107"/>
      <c r="AF633" s="107"/>
      <c r="AG633" s="107"/>
      <c r="AH633" s="107"/>
    </row>
    <row r="634" spans="1:34" x14ac:dyDescent="0.3">
      <c r="A634" s="173" t="s">
        <v>368</v>
      </c>
      <c r="B634" s="173" t="s">
        <v>198</v>
      </c>
      <c r="C634" s="173">
        <v>120847</v>
      </c>
      <c r="D634" s="176">
        <v>44942</v>
      </c>
      <c r="E634" s="177">
        <v>267.27159999999998</v>
      </c>
      <c r="F634" s="177">
        <v>-3.2399999999999998E-2</v>
      </c>
      <c r="G634" s="177">
        <v>-3.2399999999999998E-2</v>
      </c>
      <c r="H634" s="177">
        <v>-1.133</v>
      </c>
      <c r="I634" s="177">
        <v>-1.6538999999999999</v>
      </c>
      <c r="J634" s="177">
        <v>-2.5651999999999999</v>
      </c>
      <c r="K634" s="177">
        <v>3.4203999999999999</v>
      </c>
      <c r="L634" s="177">
        <v>17.0258</v>
      </c>
      <c r="M634" s="177">
        <v>5.0795000000000003</v>
      </c>
      <c r="N634" s="177">
        <v>6.3498999999999999</v>
      </c>
      <c r="O634" s="177">
        <v>39.507399999999997</v>
      </c>
      <c r="P634" s="177">
        <v>22.370200000000001</v>
      </c>
      <c r="Q634" s="177">
        <v>21.106999999999999</v>
      </c>
      <c r="R634" s="177">
        <v>31.139500000000002</v>
      </c>
      <c r="T634" s="106"/>
      <c r="U634" s="107"/>
      <c r="V634" s="107"/>
      <c r="W634" s="107"/>
      <c r="X634" s="107"/>
      <c r="Y634" s="107"/>
      <c r="Z634" s="107"/>
      <c r="AA634" s="107"/>
      <c r="AB634" s="107"/>
      <c r="AC634" s="107"/>
      <c r="AD634" s="107"/>
      <c r="AE634" s="107"/>
      <c r="AF634" s="107"/>
      <c r="AG634" s="107"/>
      <c r="AH634" s="107"/>
    </row>
    <row r="635" spans="1:34" x14ac:dyDescent="0.3">
      <c r="A635" s="173" t="s">
        <v>368</v>
      </c>
      <c r="B635" s="173" t="s">
        <v>199</v>
      </c>
      <c r="C635" s="173">
        <v>111549</v>
      </c>
      <c r="D635" s="176">
        <v>44942</v>
      </c>
      <c r="E635" s="177">
        <v>81.349999999999994</v>
      </c>
      <c r="F635" s="177">
        <v>-4.9099999999999998E-2</v>
      </c>
      <c r="G635" s="177">
        <v>-4.9099999999999998E-2</v>
      </c>
      <c r="H635" s="177">
        <v>-0.46489999999999998</v>
      </c>
      <c r="I635" s="177">
        <v>-0.75639999999999996</v>
      </c>
      <c r="J635" s="177">
        <v>-0.623</v>
      </c>
      <c r="K635" s="177">
        <v>5.7317</v>
      </c>
      <c r="L635" s="177">
        <v>11.7752</v>
      </c>
      <c r="M635" s="177">
        <v>5.7042999999999999</v>
      </c>
      <c r="N635" s="177">
        <v>3.1444000000000001</v>
      </c>
      <c r="O635" s="177">
        <v>14.692600000000001</v>
      </c>
      <c r="P635" s="177">
        <v>8.3838000000000008</v>
      </c>
      <c r="Q635" s="177">
        <v>16.060300000000002</v>
      </c>
      <c r="R635" s="177">
        <v>12.4701</v>
      </c>
      <c r="T635" s="106"/>
      <c r="U635" s="107"/>
      <c r="V635" s="107"/>
      <c r="W635" s="107"/>
      <c r="X635" s="107"/>
      <c r="Y635" s="107"/>
      <c r="Z635" s="107"/>
      <c r="AA635" s="107"/>
      <c r="AB635" s="107"/>
      <c r="AC635" s="107"/>
      <c r="AD635" s="107"/>
      <c r="AE635" s="107"/>
      <c r="AF635" s="107"/>
      <c r="AG635" s="107"/>
      <c r="AH635" s="107"/>
    </row>
    <row r="636" spans="1:34" x14ac:dyDescent="0.3">
      <c r="A636" s="173" t="s">
        <v>368</v>
      </c>
      <c r="B636" s="173" t="s">
        <v>302</v>
      </c>
      <c r="C636" s="173">
        <v>141070</v>
      </c>
      <c r="D636" s="176">
        <v>44942</v>
      </c>
      <c r="E636" s="177">
        <v>79.53</v>
      </c>
      <c r="F636" s="177">
        <v>-5.0299999999999997E-2</v>
      </c>
      <c r="G636" s="177">
        <v>-5.0299999999999997E-2</v>
      </c>
      <c r="H636" s="177">
        <v>-0.47549999999999998</v>
      </c>
      <c r="I636" s="177">
        <v>-0.77349999999999997</v>
      </c>
      <c r="J636" s="177">
        <v>-0.66200000000000003</v>
      </c>
      <c r="K636" s="177">
        <v>5.5895000000000001</v>
      </c>
      <c r="L636" s="177">
        <v>11.495900000000001</v>
      </c>
      <c r="M636" s="177">
        <v>5.2958999999999996</v>
      </c>
      <c r="N636" s="177">
        <v>2.6326000000000001</v>
      </c>
      <c r="O636" s="177">
        <v>14.1356</v>
      </c>
      <c r="P636" s="177">
        <v>7.9264999999999999</v>
      </c>
      <c r="Q636" s="177">
        <v>15.7029</v>
      </c>
      <c r="R636" s="177">
        <v>11.9217</v>
      </c>
      <c r="T636" s="106"/>
      <c r="U636" s="107"/>
      <c r="V636" s="107"/>
      <c r="W636" s="107"/>
      <c r="X636" s="107"/>
      <c r="Y636" s="107"/>
      <c r="Z636" s="107"/>
      <c r="AA636" s="107"/>
      <c r="AB636" s="107"/>
      <c r="AC636" s="107"/>
      <c r="AD636" s="107"/>
      <c r="AE636" s="107"/>
      <c r="AF636" s="107"/>
      <c r="AG636" s="107"/>
      <c r="AH636" s="107"/>
    </row>
    <row r="637" spans="1:34" x14ac:dyDescent="0.3">
      <c r="A637" s="173" t="s">
        <v>368</v>
      </c>
      <c r="B637" s="173" t="s">
        <v>370</v>
      </c>
      <c r="C637" s="173">
        <v>119723</v>
      </c>
      <c r="D637" s="176">
        <v>44942</v>
      </c>
      <c r="E637" s="177">
        <v>253.8501</v>
      </c>
      <c r="F637" s="177">
        <v>-0.1714</v>
      </c>
      <c r="G637" s="177">
        <v>-0.1714</v>
      </c>
      <c r="H637" s="177">
        <v>-0.51470000000000005</v>
      </c>
      <c r="I637" s="177">
        <v>-0.35959999999999998</v>
      </c>
      <c r="J637" s="177">
        <v>-1.1848000000000001</v>
      </c>
      <c r="K637" s="177">
        <v>6.6016000000000004</v>
      </c>
      <c r="L637" s="177">
        <v>13.945499999999999</v>
      </c>
      <c r="M637" s="177">
        <v>7.4245000000000001</v>
      </c>
      <c r="N637" s="177">
        <v>2.9390000000000001</v>
      </c>
      <c r="O637" s="177">
        <v>18.066299999999998</v>
      </c>
      <c r="P637" s="177">
        <v>10.229900000000001</v>
      </c>
      <c r="Q637" s="177">
        <v>14.083299999999999</v>
      </c>
      <c r="R637" s="177">
        <v>16.503499999999999</v>
      </c>
      <c r="T637" s="106"/>
      <c r="U637" s="107"/>
      <c r="V637" s="107"/>
      <c r="W637" s="107"/>
      <c r="X637" s="107"/>
      <c r="Y637" s="107"/>
      <c r="Z637" s="107"/>
      <c r="AA637" s="107"/>
      <c r="AB637" s="107"/>
      <c r="AC637" s="107"/>
      <c r="AD637" s="107"/>
      <c r="AE637" s="107"/>
      <c r="AF637" s="107"/>
      <c r="AG637" s="107"/>
      <c r="AH637" s="107"/>
    </row>
    <row r="638" spans="1:34" x14ac:dyDescent="0.3">
      <c r="A638" s="173" t="s">
        <v>368</v>
      </c>
      <c r="B638" s="173" t="s">
        <v>373</v>
      </c>
      <c r="C638" s="173">
        <v>105628</v>
      </c>
      <c r="D638" s="176">
        <v>44942</v>
      </c>
      <c r="E638" s="177">
        <v>741.94959952610702</v>
      </c>
      <c r="F638" s="177">
        <v>-0.17630000000000001</v>
      </c>
      <c r="G638" s="177">
        <v>-0.17630000000000001</v>
      </c>
      <c r="H638" s="177">
        <v>-0.5262</v>
      </c>
      <c r="I638" s="177">
        <v>-0.38250000000000001</v>
      </c>
      <c r="J638" s="177">
        <v>-1.2347999999999999</v>
      </c>
      <c r="K638" s="177">
        <v>6.4347000000000003</v>
      </c>
      <c r="L638" s="177">
        <v>13.597799999999999</v>
      </c>
      <c r="M638" s="177">
        <v>6.9443999999999999</v>
      </c>
      <c r="N638" s="177">
        <v>2.3096000000000001</v>
      </c>
      <c r="O638" s="177">
        <v>17.3401</v>
      </c>
      <c r="P638" s="177">
        <v>9.5246999999999993</v>
      </c>
      <c r="Q638" s="177">
        <v>15.539300000000001</v>
      </c>
      <c r="R638" s="177">
        <v>15.785399999999999</v>
      </c>
      <c r="T638" s="106"/>
      <c r="U638" s="107"/>
      <c r="V638" s="107"/>
      <c r="W638" s="107"/>
      <c r="X638" s="107"/>
      <c r="Y638" s="107"/>
      <c r="Z638" s="107"/>
      <c r="AA638" s="107"/>
      <c r="AB638" s="107"/>
      <c r="AC638" s="107"/>
      <c r="AD638" s="107"/>
      <c r="AE638" s="107"/>
      <c r="AF638" s="107"/>
      <c r="AG638" s="107"/>
      <c r="AH638" s="107"/>
    </row>
    <row r="639" spans="1:34" x14ac:dyDescent="0.3">
      <c r="A639" s="173" t="s">
        <v>368</v>
      </c>
      <c r="B639" s="173" t="s">
        <v>201</v>
      </c>
      <c r="C639" s="173">
        <v>132933</v>
      </c>
      <c r="D639" s="176">
        <v>44942</v>
      </c>
      <c r="E639" s="177">
        <v>27.488499999999998</v>
      </c>
      <c r="F639" s="177">
        <v>-0.25440000000000002</v>
      </c>
      <c r="G639" s="177">
        <v>-0.25440000000000002</v>
      </c>
      <c r="H639" s="177">
        <v>-0.3014</v>
      </c>
      <c r="I639" s="177">
        <v>-0.99260000000000004</v>
      </c>
      <c r="J639" s="177">
        <v>-2.1535000000000002</v>
      </c>
      <c r="K639" s="177">
        <v>0.1399</v>
      </c>
      <c r="L639" s="177">
        <v>10.987500000000001</v>
      </c>
      <c r="M639" s="177">
        <v>3.3778999999999999</v>
      </c>
      <c r="N639" s="177">
        <v>-0.65990000000000004</v>
      </c>
      <c r="O639" s="177">
        <v>23.310099999999998</v>
      </c>
      <c r="P639" s="177">
        <v>12.0883</v>
      </c>
      <c r="Q639" s="177">
        <v>13.645899999999999</v>
      </c>
      <c r="R639" s="177">
        <v>22.082699999999999</v>
      </c>
      <c r="T639" s="106"/>
      <c r="U639" s="107"/>
      <c r="V639" s="107"/>
      <c r="W639" s="107"/>
      <c r="X639" s="107"/>
      <c r="Y639" s="107"/>
      <c r="Z639" s="107"/>
      <c r="AA639" s="107"/>
      <c r="AB639" s="107"/>
      <c r="AC639" s="107"/>
      <c r="AD639" s="107"/>
      <c r="AE639" s="107"/>
      <c r="AF639" s="107"/>
      <c r="AG639" s="107"/>
      <c r="AH639" s="107"/>
    </row>
    <row r="640" spans="1:34" x14ac:dyDescent="0.3">
      <c r="A640" s="173" t="s">
        <v>368</v>
      </c>
      <c r="B640" s="173" t="s">
        <v>306</v>
      </c>
      <c r="C640" s="173">
        <v>132924</v>
      </c>
      <c r="D640" s="176">
        <v>44942</v>
      </c>
      <c r="E640" s="177">
        <v>26.668299999999999</v>
      </c>
      <c r="F640" s="177">
        <v>-0.25690000000000002</v>
      </c>
      <c r="G640" s="177">
        <v>-0.25690000000000002</v>
      </c>
      <c r="H640" s="177">
        <v>-0.308</v>
      </c>
      <c r="I640" s="177">
        <v>-1.006</v>
      </c>
      <c r="J640" s="177">
        <v>-2.1823999999999999</v>
      </c>
      <c r="K640" s="177">
        <v>4.99E-2</v>
      </c>
      <c r="L640" s="177">
        <v>10.7906</v>
      </c>
      <c r="M640" s="177">
        <v>3.1053000000000002</v>
      </c>
      <c r="N640" s="177">
        <v>-1.01</v>
      </c>
      <c r="O640" s="177">
        <v>22.878900000000002</v>
      </c>
      <c r="P640" s="177">
        <v>11.507400000000001</v>
      </c>
      <c r="Q640" s="177">
        <v>13.212999999999999</v>
      </c>
      <c r="R640" s="177">
        <v>21.6554</v>
      </c>
      <c r="T640" s="106"/>
      <c r="U640" s="107"/>
      <c r="V640" s="107"/>
      <c r="W640" s="107"/>
      <c r="X640" s="107"/>
      <c r="Y640" s="107"/>
      <c r="Z640" s="107"/>
      <c r="AA640" s="107"/>
      <c r="AB640" s="107"/>
      <c r="AC640" s="107"/>
      <c r="AD640" s="107"/>
      <c r="AE640" s="107"/>
      <c r="AF640" s="107"/>
      <c r="AG640" s="107"/>
      <c r="AH640" s="107"/>
    </row>
    <row r="641" spans="1:34" x14ac:dyDescent="0.3">
      <c r="A641" s="173" t="s">
        <v>368</v>
      </c>
      <c r="B641" s="173" t="s">
        <v>202</v>
      </c>
      <c r="C641" s="173">
        <v>133364</v>
      </c>
      <c r="D641" s="176">
        <v>44942</v>
      </c>
      <c r="E641" s="177">
        <v>28.766100000000002</v>
      </c>
      <c r="F641" s="177">
        <v>-0.25069999999999998</v>
      </c>
      <c r="G641" s="177">
        <v>-0.25069999999999998</v>
      </c>
      <c r="H641" s="177">
        <v>-0.2666</v>
      </c>
      <c r="I641" s="177">
        <v>-0.98780000000000001</v>
      </c>
      <c r="J641" s="177">
        <v>-2.1684000000000001</v>
      </c>
      <c r="K641" s="177">
        <v>-5.3499999999999999E-2</v>
      </c>
      <c r="L641" s="177">
        <v>10.424799999999999</v>
      </c>
      <c r="M641" s="177">
        <v>2.7926000000000002</v>
      </c>
      <c r="N641" s="177">
        <v>-1.5119</v>
      </c>
      <c r="O641" s="177">
        <v>23.742999999999999</v>
      </c>
      <c r="P641" s="177">
        <v>12.924099999999999</v>
      </c>
      <c r="Q641" s="177">
        <v>14.4711</v>
      </c>
      <c r="R641" s="177">
        <v>21.1599</v>
      </c>
      <c r="T641" s="106"/>
      <c r="U641" s="107"/>
      <c r="V641" s="107"/>
      <c r="W641" s="107"/>
      <c r="X641" s="107"/>
      <c r="Y641" s="107"/>
      <c r="Z641" s="107"/>
      <c r="AA641" s="107"/>
      <c r="AB641" s="107"/>
      <c r="AC641" s="107"/>
      <c r="AD641" s="107"/>
      <c r="AE641" s="107"/>
      <c r="AF641" s="107"/>
      <c r="AG641" s="107"/>
      <c r="AH641" s="107"/>
    </row>
    <row r="642" spans="1:34" x14ac:dyDescent="0.3">
      <c r="A642" s="173" t="s">
        <v>368</v>
      </c>
      <c r="B642" s="173" t="s">
        <v>305</v>
      </c>
      <c r="C642" s="173">
        <v>133361</v>
      </c>
      <c r="D642" s="176">
        <v>44942</v>
      </c>
      <c r="E642" s="177">
        <v>27.917100000000001</v>
      </c>
      <c r="F642" s="177">
        <v>-0.25369999999999998</v>
      </c>
      <c r="G642" s="177">
        <v>-0.25369999999999998</v>
      </c>
      <c r="H642" s="177">
        <v>-0.27329999999999999</v>
      </c>
      <c r="I642" s="177">
        <v>-1.0011000000000001</v>
      </c>
      <c r="J642" s="177">
        <v>-2.1972999999999998</v>
      </c>
      <c r="K642" s="177">
        <v>-0.1434</v>
      </c>
      <c r="L642" s="177">
        <v>10.2301</v>
      </c>
      <c r="M642" s="177">
        <v>2.5222000000000002</v>
      </c>
      <c r="N642" s="177">
        <v>-1.8548</v>
      </c>
      <c r="O642" s="177">
        <v>23.315799999999999</v>
      </c>
      <c r="P642" s="177">
        <v>12.3523</v>
      </c>
      <c r="Q642" s="177">
        <v>14.032500000000001</v>
      </c>
      <c r="R642" s="177">
        <v>20.7393</v>
      </c>
      <c r="T642" s="106"/>
      <c r="U642" s="107"/>
      <c r="V642" s="107"/>
      <c r="W642" s="107"/>
      <c r="X642" s="107"/>
      <c r="Y642" s="107"/>
      <c r="Z642" s="107"/>
      <c r="AA642" s="107"/>
      <c r="AB642" s="107"/>
      <c r="AC642" s="107"/>
      <c r="AD642" s="107"/>
      <c r="AE642" s="107"/>
      <c r="AF642" s="107"/>
      <c r="AG642" s="107"/>
      <c r="AH642" s="107"/>
    </row>
    <row r="643" spans="1:34" x14ac:dyDescent="0.3">
      <c r="A643" s="173" t="s">
        <v>368</v>
      </c>
      <c r="B643" s="173" t="s">
        <v>203</v>
      </c>
      <c r="C643" s="173">
        <v>136007</v>
      </c>
      <c r="D643" s="176">
        <v>44942</v>
      </c>
      <c r="E643" s="177">
        <v>29.0258</v>
      </c>
      <c r="F643" s="177">
        <v>-0.23480000000000001</v>
      </c>
      <c r="G643" s="177">
        <v>-0.23480000000000001</v>
      </c>
      <c r="H643" s="177">
        <v>-0.28029999999999999</v>
      </c>
      <c r="I643" s="177">
        <v>-0.97470000000000001</v>
      </c>
      <c r="J643" s="177">
        <v>-2.1160999999999999</v>
      </c>
      <c r="K643" s="177">
        <v>0.21229999999999999</v>
      </c>
      <c r="L643" s="177">
        <v>11.087400000000001</v>
      </c>
      <c r="M643" s="177">
        <v>3.7850999999999999</v>
      </c>
      <c r="N643" s="177">
        <v>0.1363</v>
      </c>
      <c r="O643" s="177">
        <v>24.4709</v>
      </c>
      <c r="P643" s="177">
        <v>13.715400000000001</v>
      </c>
      <c r="Q643" s="177">
        <v>16.965199999999999</v>
      </c>
      <c r="R643" s="177">
        <v>22.750800000000002</v>
      </c>
      <c r="T643" s="106"/>
      <c r="U643" s="107"/>
      <c r="V643" s="107"/>
      <c r="W643" s="107"/>
      <c r="X643" s="107"/>
      <c r="Y643" s="107"/>
      <c r="Z643" s="107"/>
      <c r="AA643" s="107"/>
      <c r="AB643" s="107"/>
      <c r="AC643" s="107"/>
      <c r="AD643" s="107"/>
      <c r="AE643" s="107"/>
      <c r="AF643" s="107"/>
      <c r="AG643" s="107"/>
      <c r="AH643" s="107"/>
    </row>
    <row r="644" spans="1:34" x14ac:dyDescent="0.3">
      <c r="A644" s="173" t="s">
        <v>368</v>
      </c>
      <c r="B644" s="173" t="s">
        <v>304</v>
      </c>
      <c r="C644" s="173">
        <v>136004</v>
      </c>
      <c r="D644" s="176">
        <v>44942</v>
      </c>
      <c r="E644" s="177">
        <v>27.496600000000001</v>
      </c>
      <c r="F644" s="177">
        <v>-0.2384</v>
      </c>
      <c r="G644" s="177">
        <v>-0.2384</v>
      </c>
      <c r="H644" s="177">
        <v>-0.28899999999999998</v>
      </c>
      <c r="I644" s="177">
        <v>-0.99199999999999999</v>
      </c>
      <c r="J644" s="177">
        <v>-2.1533000000000002</v>
      </c>
      <c r="K644" s="177">
        <v>9.6500000000000002E-2</v>
      </c>
      <c r="L644" s="177">
        <v>10.834099999999999</v>
      </c>
      <c r="M644" s="177">
        <v>3.4306000000000001</v>
      </c>
      <c r="N644" s="177">
        <v>-0.31469999999999998</v>
      </c>
      <c r="O644" s="177">
        <v>23.8977</v>
      </c>
      <c r="P644" s="177">
        <v>13.0221</v>
      </c>
      <c r="Q644" s="177">
        <v>16.0379</v>
      </c>
      <c r="R644" s="177">
        <v>22.2</v>
      </c>
      <c r="T644" s="106"/>
      <c r="U644" s="107"/>
      <c r="V644" s="107"/>
      <c r="W644" s="107"/>
      <c r="X644" s="107"/>
      <c r="Y644" s="107"/>
      <c r="Z644" s="107"/>
      <c r="AA644" s="107"/>
      <c r="AB644" s="107"/>
      <c r="AC644" s="107"/>
      <c r="AD644" s="107"/>
      <c r="AE644" s="107"/>
      <c r="AF644" s="107"/>
      <c r="AG644" s="107"/>
      <c r="AH644" s="107"/>
    </row>
    <row r="645" spans="1:34" x14ac:dyDescent="0.3">
      <c r="A645" s="173" t="s">
        <v>368</v>
      </c>
      <c r="B645" s="173" t="s">
        <v>204</v>
      </c>
      <c r="C645" s="173">
        <v>140487</v>
      </c>
      <c r="D645" s="176">
        <v>44942</v>
      </c>
      <c r="E645" s="177">
        <v>32.201099999999997</v>
      </c>
      <c r="F645" s="177">
        <v>-0.13</v>
      </c>
      <c r="G645" s="177">
        <v>-0.13</v>
      </c>
      <c r="H645" s="177">
        <v>-1.2597</v>
      </c>
      <c r="I645" s="177">
        <v>-1.8911</v>
      </c>
      <c r="J645" s="177">
        <v>-2.5535000000000001</v>
      </c>
      <c r="K645" s="177">
        <v>-1.5778000000000001</v>
      </c>
      <c r="L645" s="177">
        <v>8.2982999999999993</v>
      </c>
      <c r="M645" s="177">
        <v>0.71660000000000001</v>
      </c>
      <c r="N645" s="177">
        <v>-1.5407</v>
      </c>
      <c r="O645" s="177">
        <v>29.026700000000002</v>
      </c>
      <c r="P645" s="177">
        <v>17.709299999999999</v>
      </c>
      <c r="Q645" s="177">
        <v>22.338699999999999</v>
      </c>
      <c r="R645" s="177">
        <v>27.9818</v>
      </c>
      <c r="T645" s="106"/>
      <c r="U645" s="107"/>
      <c r="V645" s="107"/>
      <c r="W645" s="107"/>
      <c r="X645" s="107"/>
      <c r="Y645" s="107"/>
      <c r="Z645" s="107"/>
      <c r="AA645" s="107"/>
      <c r="AB645" s="107"/>
      <c r="AC645" s="107"/>
      <c r="AD645" s="107"/>
      <c r="AE645" s="107"/>
      <c r="AF645" s="107"/>
      <c r="AG645" s="107"/>
      <c r="AH645" s="107"/>
    </row>
    <row r="646" spans="1:34" x14ac:dyDescent="0.3">
      <c r="A646" s="173" t="s">
        <v>368</v>
      </c>
      <c r="B646" s="173" t="s">
        <v>307</v>
      </c>
      <c r="C646" s="173">
        <v>140488</v>
      </c>
      <c r="D646" s="176">
        <v>44942</v>
      </c>
      <c r="E646" s="177">
        <v>31.015999999999998</v>
      </c>
      <c r="F646" s="177">
        <v>-0.1336</v>
      </c>
      <c r="G646" s="177">
        <v>-0.1336</v>
      </c>
      <c r="H646" s="177">
        <v>-1.2682</v>
      </c>
      <c r="I646" s="177">
        <v>-1.9079999999999999</v>
      </c>
      <c r="J646" s="177">
        <v>-2.5907</v>
      </c>
      <c r="K646" s="177">
        <v>-1.6916</v>
      </c>
      <c r="L646" s="177">
        <v>8.0511999999999997</v>
      </c>
      <c r="M646" s="177">
        <v>0.37219999999999998</v>
      </c>
      <c r="N646" s="177">
        <v>-1.9845999999999999</v>
      </c>
      <c r="O646" s="177">
        <v>28.425000000000001</v>
      </c>
      <c r="P646" s="177">
        <v>16.999600000000001</v>
      </c>
      <c r="Q646" s="177">
        <v>21.5503</v>
      </c>
      <c r="R646" s="177">
        <v>27.4071</v>
      </c>
      <c r="T646" s="106"/>
      <c r="U646" s="107"/>
      <c r="V646" s="107"/>
      <c r="W646" s="107"/>
      <c r="X646" s="107"/>
      <c r="Y646" s="107"/>
      <c r="Z646" s="107"/>
      <c r="AA646" s="107"/>
      <c r="AB646" s="107"/>
      <c r="AC646" s="107"/>
      <c r="AD646" s="107"/>
      <c r="AE646" s="107"/>
      <c r="AF646" s="107"/>
      <c r="AG646" s="107"/>
      <c r="AH646" s="107"/>
    </row>
    <row r="647" spans="1:34" x14ac:dyDescent="0.3">
      <c r="A647" s="173" t="s">
        <v>368</v>
      </c>
      <c r="B647" s="173" t="s">
        <v>205</v>
      </c>
      <c r="C647" s="173">
        <v>142138</v>
      </c>
      <c r="D647" s="176">
        <v>44942</v>
      </c>
      <c r="E647" s="177">
        <v>17.099599999999999</v>
      </c>
      <c r="F647" s="177">
        <v>-0.2351</v>
      </c>
      <c r="G647" s="177">
        <v>-0.2351</v>
      </c>
      <c r="H647" s="177">
        <v>-1.2161</v>
      </c>
      <c r="I647" s="177">
        <v>-2.1533000000000002</v>
      </c>
      <c r="J647" s="177">
        <v>-2.2187000000000001</v>
      </c>
      <c r="K647" s="177">
        <v>0.60540000000000005</v>
      </c>
      <c r="L647" s="177">
        <v>8.1007999999999996</v>
      </c>
      <c r="M647" s="177">
        <v>2.3400000000000001E-2</v>
      </c>
      <c r="N647" s="177">
        <v>-3.9499</v>
      </c>
      <c r="O647" s="177">
        <v>15.2583</v>
      </c>
      <c r="P647" s="177"/>
      <c r="Q647" s="177">
        <v>11.7965</v>
      </c>
      <c r="R647" s="177">
        <v>14.984500000000001</v>
      </c>
      <c r="T647" s="106"/>
      <c r="U647" s="107"/>
      <c r="V647" s="107"/>
      <c r="W647" s="107"/>
      <c r="X647" s="107"/>
      <c r="Y647" s="107"/>
      <c r="Z647" s="107"/>
      <c r="AA647" s="107"/>
      <c r="AB647" s="107"/>
      <c r="AC647" s="107"/>
      <c r="AD647" s="107"/>
      <c r="AE647" s="107"/>
      <c r="AF647" s="107"/>
      <c r="AG647" s="107"/>
      <c r="AH647" s="107"/>
    </row>
    <row r="648" spans="1:34" x14ac:dyDescent="0.3">
      <c r="A648" s="173" t="s">
        <v>368</v>
      </c>
      <c r="B648" s="173" t="s">
        <v>309</v>
      </c>
      <c r="C648" s="173">
        <v>142139</v>
      </c>
      <c r="D648" s="176">
        <v>44942</v>
      </c>
      <c r="E648" s="177">
        <v>16.6065</v>
      </c>
      <c r="F648" s="177">
        <v>-0.23849999999999999</v>
      </c>
      <c r="G648" s="177">
        <v>-0.23849999999999999</v>
      </c>
      <c r="H648" s="177">
        <v>-1.2241</v>
      </c>
      <c r="I648" s="177">
        <v>-2.1684999999999999</v>
      </c>
      <c r="J648" s="177">
        <v>-2.2519999999999998</v>
      </c>
      <c r="K648" s="177">
        <v>0.50170000000000003</v>
      </c>
      <c r="L648" s="177">
        <v>7.8821000000000003</v>
      </c>
      <c r="M648" s="177">
        <v>-0.27979999999999999</v>
      </c>
      <c r="N648" s="177">
        <v>-4.3343999999999996</v>
      </c>
      <c r="O648" s="177">
        <v>14.741400000000001</v>
      </c>
      <c r="P648" s="177"/>
      <c r="Q648" s="177">
        <v>11.118600000000001</v>
      </c>
      <c r="R648" s="177">
        <v>14.5524</v>
      </c>
      <c r="T648" s="106"/>
      <c r="U648" s="107"/>
      <c r="V648" s="107"/>
      <c r="W648" s="107"/>
      <c r="X648" s="107"/>
      <c r="Y648" s="107"/>
      <c r="Z648" s="107"/>
      <c r="AA648" s="107"/>
      <c r="AB648" s="107"/>
      <c r="AC648" s="107"/>
      <c r="AD648" s="107"/>
      <c r="AE648" s="107"/>
      <c r="AF648" s="107"/>
      <c r="AG648" s="107"/>
      <c r="AH648" s="107"/>
    </row>
    <row r="649" spans="1:34" x14ac:dyDescent="0.3">
      <c r="A649" s="173" t="s">
        <v>368</v>
      </c>
      <c r="B649" s="173" t="s">
        <v>206</v>
      </c>
      <c r="C649" s="173">
        <v>143178</v>
      </c>
      <c r="D649" s="176">
        <v>44942</v>
      </c>
      <c r="E649" s="177">
        <v>18.6875</v>
      </c>
      <c r="F649" s="177">
        <v>-0.15490000000000001</v>
      </c>
      <c r="G649" s="177">
        <v>-0.15490000000000001</v>
      </c>
      <c r="H649" s="177">
        <v>-0.92300000000000004</v>
      </c>
      <c r="I649" s="177">
        <v>-0.91149999999999998</v>
      </c>
      <c r="J649" s="177">
        <v>-1.7027000000000001</v>
      </c>
      <c r="K649" s="177">
        <v>9.3200000000000005E-2</v>
      </c>
      <c r="L649" s="177">
        <v>11.4627</v>
      </c>
      <c r="M649" s="177">
        <v>3.2042000000000002</v>
      </c>
      <c r="N649" s="177">
        <v>-3.2608000000000001</v>
      </c>
      <c r="O649" s="177">
        <v>17.0596</v>
      </c>
      <c r="P649" s="177"/>
      <c r="Q649" s="177">
        <v>14.891999999999999</v>
      </c>
      <c r="R649" s="177">
        <v>15.1496</v>
      </c>
      <c r="T649" s="106"/>
      <c r="U649" s="107"/>
      <c r="V649" s="107"/>
      <c r="W649" s="107"/>
      <c r="X649" s="107"/>
      <c r="Y649" s="107"/>
      <c r="Z649" s="107"/>
      <c r="AA649" s="107"/>
      <c r="AB649" s="107"/>
      <c r="AC649" s="107"/>
      <c r="AD649" s="107"/>
      <c r="AE649" s="107"/>
      <c r="AF649" s="107"/>
      <c r="AG649" s="107"/>
      <c r="AH649" s="107"/>
    </row>
    <row r="650" spans="1:34" x14ac:dyDescent="0.3">
      <c r="A650" s="173" t="s">
        <v>368</v>
      </c>
      <c r="B650" s="173" t="s">
        <v>308</v>
      </c>
      <c r="C650" s="173">
        <v>143176</v>
      </c>
      <c r="D650" s="176">
        <v>44942</v>
      </c>
      <c r="E650" s="177">
        <v>18.1539</v>
      </c>
      <c r="F650" s="177">
        <v>-0.15840000000000001</v>
      </c>
      <c r="G650" s="177">
        <v>-0.15840000000000001</v>
      </c>
      <c r="H650" s="177">
        <v>-0.93100000000000005</v>
      </c>
      <c r="I650" s="177">
        <v>-0.92720000000000002</v>
      </c>
      <c r="J650" s="177">
        <v>-1.7363999999999999</v>
      </c>
      <c r="K650" s="177">
        <v>-1.1599999999999999E-2</v>
      </c>
      <c r="L650" s="177">
        <v>11.235099999999999</v>
      </c>
      <c r="M650" s="177">
        <v>2.8917000000000002</v>
      </c>
      <c r="N650" s="177">
        <v>-3.6478999999999999</v>
      </c>
      <c r="O650" s="177">
        <v>16.517299999999999</v>
      </c>
      <c r="P650" s="177"/>
      <c r="Q650" s="177">
        <v>14.1554</v>
      </c>
      <c r="R650" s="177">
        <v>14.715299999999999</v>
      </c>
      <c r="T650" s="106"/>
      <c r="U650" s="107"/>
      <c r="V650" s="107"/>
      <c r="W650" s="107"/>
      <c r="X650" s="107"/>
      <c r="Y650" s="107"/>
      <c r="Z650" s="107"/>
      <c r="AA650" s="107"/>
      <c r="AB650" s="107"/>
      <c r="AC650" s="107"/>
      <c r="AD650" s="107"/>
      <c r="AE650" s="107"/>
      <c r="AF650" s="107"/>
      <c r="AG650" s="107"/>
      <c r="AH650" s="107"/>
    </row>
    <row r="651" spans="1:34" x14ac:dyDescent="0.3">
      <c r="A651" s="173" t="s">
        <v>368</v>
      </c>
      <c r="B651" s="173" t="s">
        <v>310</v>
      </c>
      <c r="C651" s="173">
        <v>116352</v>
      </c>
      <c r="D651" s="176"/>
      <c r="E651" s="177"/>
      <c r="F651" s="177"/>
      <c r="G651" s="177"/>
      <c r="H651" s="177"/>
      <c r="I651" s="177"/>
      <c r="J651" s="177"/>
      <c r="K651" s="177"/>
      <c r="L651" s="177"/>
      <c r="M651" s="177"/>
      <c r="N651" s="177"/>
      <c r="O651" s="177"/>
      <c r="P651" s="177"/>
      <c r="Q651" s="177"/>
      <c r="R651" s="177"/>
      <c r="T651" s="106"/>
      <c r="U651" s="107"/>
      <c r="V651" s="107"/>
      <c r="W651" s="107"/>
      <c r="X651" s="107"/>
      <c r="Y651" s="107"/>
      <c r="Z651" s="107"/>
      <c r="AA651" s="107"/>
      <c r="AB651" s="107"/>
      <c r="AC651" s="107"/>
      <c r="AD651" s="107"/>
      <c r="AE651" s="107"/>
      <c r="AF651" s="107"/>
      <c r="AG651" s="107"/>
      <c r="AH651" s="107"/>
    </row>
    <row r="652" spans="1:34" x14ac:dyDescent="0.3">
      <c r="A652" s="173" t="s">
        <v>368</v>
      </c>
      <c r="B652" s="173" t="s">
        <v>207</v>
      </c>
      <c r="C652" s="173">
        <v>126279</v>
      </c>
      <c r="D652" s="176">
        <v>44942</v>
      </c>
      <c r="E652" s="177">
        <v>63.545999999999999</v>
      </c>
      <c r="F652" s="177">
        <v>-0.17219999999999999</v>
      </c>
      <c r="G652" s="177">
        <v>-0.17219999999999999</v>
      </c>
      <c r="H652" s="177">
        <v>-1.3062</v>
      </c>
      <c r="I652" s="177">
        <v>-2.3755000000000002</v>
      </c>
      <c r="J652" s="177">
        <v>-3.0270000000000001</v>
      </c>
      <c r="K652" s="177">
        <v>-2.0247000000000002</v>
      </c>
      <c r="L652" s="177">
        <v>8.7954000000000008</v>
      </c>
      <c r="M652" s="177">
        <v>3.6962999999999999</v>
      </c>
      <c r="N652" s="177">
        <v>1.9661</v>
      </c>
      <c r="O652" s="177">
        <v>28.965900000000001</v>
      </c>
      <c r="P652" s="177">
        <v>20.0688</v>
      </c>
      <c r="Q652" s="177">
        <v>23.3521</v>
      </c>
      <c r="R652" s="177">
        <v>24.830300000000001</v>
      </c>
      <c r="T652" s="106"/>
      <c r="U652" s="107"/>
      <c r="V652" s="107"/>
      <c r="W652" s="107"/>
      <c r="X652" s="107"/>
      <c r="Y652" s="107"/>
      <c r="Z652" s="107"/>
      <c r="AA652" s="107"/>
      <c r="AB652" s="107"/>
      <c r="AC652" s="107"/>
      <c r="AD652" s="107"/>
      <c r="AE652" s="107"/>
      <c r="AF652" s="107"/>
      <c r="AG652" s="107"/>
      <c r="AH652" s="107"/>
    </row>
    <row r="653" spans="1:34" x14ac:dyDescent="0.3">
      <c r="A653" s="173" t="s">
        <v>368</v>
      </c>
      <c r="B653" s="173" t="s">
        <v>311</v>
      </c>
      <c r="C653" s="173">
        <v>126379</v>
      </c>
      <c r="D653" s="176">
        <v>44942</v>
      </c>
      <c r="E653" s="177">
        <v>61.3095</v>
      </c>
      <c r="F653" s="177">
        <v>-0.17549999999999999</v>
      </c>
      <c r="G653" s="177">
        <v>-0.17549999999999999</v>
      </c>
      <c r="H653" s="177">
        <v>-1.3138000000000001</v>
      </c>
      <c r="I653" s="177">
        <v>-2.3904999999999998</v>
      </c>
      <c r="J653" s="177">
        <v>-3.06</v>
      </c>
      <c r="K653" s="177">
        <v>-2.1255999999999999</v>
      </c>
      <c r="L653" s="177">
        <v>8.5752000000000006</v>
      </c>
      <c r="M653" s="177">
        <v>3.3818999999999999</v>
      </c>
      <c r="N653" s="177">
        <v>1.5590999999999999</v>
      </c>
      <c r="O653" s="177">
        <v>28.409099999999999</v>
      </c>
      <c r="P653" s="177">
        <v>19.364999999999998</v>
      </c>
      <c r="Q653" s="177">
        <v>22.851500000000001</v>
      </c>
      <c r="R653" s="177">
        <v>24.330400000000001</v>
      </c>
      <c r="T653" s="106"/>
      <c r="U653" s="107"/>
      <c r="V653" s="107"/>
      <c r="W653" s="107"/>
      <c r="X653" s="107"/>
      <c r="Y653" s="107"/>
      <c r="Z653" s="107"/>
      <c r="AA653" s="107"/>
      <c r="AB653" s="107"/>
      <c r="AC653" s="107"/>
      <c r="AD653" s="107"/>
      <c r="AE653" s="107"/>
      <c r="AF653" s="107"/>
      <c r="AG653" s="107"/>
      <c r="AH653" s="107"/>
    </row>
    <row r="654" spans="1:34" x14ac:dyDescent="0.3">
      <c r="A654" s="173" t="s">
        <v>368</v>
      </c>
      <c r="B654" s="173" t="s">
        <v>208</v>
      </c>
      <c r="C654" s="173">
        <v>145819</v>
      </c>
      <c r="D654" s="176">
        <v>44942</v>
      </c>
      <c r="E654" s="177">
        <v>16.718499999999999</v>
      </c>
      <c r="F654" s="177">
        <v>-0.25650000000000001</v>
      </c>
      <c r="G654" s="177">
        <v>-0.25650000000000001</v>
      </c>
      <c r="H654" s="177">
        <v>-0.91979999999999995</v>
      </c>
      <c r="I654" s="177">
        <v>-1.5644</v>
      </c>
      <c r="J654" s="177">
        <v>-1.8878999999999999</v>
      </c>
      <c r="K654" s="177">
        <v>1.8502000000000001</v>
      </c>
      <c r="L654" s="177">
        <v>9.9822000000000006</v>
      </c>
      <c r="M654" s="177">
        <v>3.1547999999999998</v>
      </c>
      <c r="N654" s="177">
        <v>-2.2521</v>
      </c>
      <c r="O654" s="177">
        <v>13.037000000000001</v>
      </c>
      <c r="P654" s="177"/>
      <c r="Q654" s="177">
        <v>13.790699999999999</v>
      </c>
      <c r="R654" s="177">
        <v>10.118</v>
      </c>
      <c r="T654" s="106"/>
      <c r="U654" s="107"/>
      <c r="V654" s="107"/>
      <c r="W654" s="107"/>
      <c r="X654" s="107"/>
      <c r="Y654" s="107"/>
      <c r="Z654" s="107"/>
      <c r="AA654" s="107"/>
      <c r="AB654" s="107"/>
      <c r="AC654" s="107"/>
      <c r="AD654" s="107"/>
      <c r="AE654" s="107"/>
      <c r="AF654" s="107"/>
      <c r="AG654" s="107"/>
      <c r="AH654" s="107"/>
    </row>
    <row r="655" spans="1:34" x14ac:dyDescent="0.3">
      <c r="A655" s="173" t="s">
        <v>368</v>
      </c>
      <c r="B655" s="173" t="s">
        <v>312</v>
      </c>
      <c r="C655" s="173">
        <v>145820</v>
      </c>
      <c r="D655" s="176">
        <v>44942</v>
      </c>
      <c r="E655" s="177">
        <v>15.5183</v>
      </c>
      <c r="F655" s="177">
        <v>-0.2712</v>
      </c>
      <c r="G655" s="177">
        <v>-0.2712</v>
      </c>
      <c r="H655" s="177">
        <v>-0.95420000000000005</v>
      </c>
      <c r="I655" s="177">
        <v>-1.6329</v>
      </c>
      <c r="J655" s="177">
        <v>-2.0402</v>
      </c>
      <c r="K655" s="177">
        <v>1.3771</v>
      </c>
      <c r="L655" s="177">
        <v>8.9906000000000006</v>
      </c>
      <c r="M655" s="177">
        <v>1.752</v>
      </c>
      <c r="N655" s="177">
        <v>-4.0030000000000001</v>
      </c>
      <c r="O655" s="177">
        <v>10.987</v>
      </c>
      <c r="P655" s="177"/>
      <c r="Q655" s="177">
        <v>11.679600000000001</v>
      </c>
      <c r="R655" s="177">
        <v>8.1513000000000009</v>
      </c>
      <c r="T655" s="106"/>
      <c r="U655" s="107"/>
      <c r="V655" s="107"/>
      <c r="W655" s="107"/>
      <c r="X655" s="107"/>
      <c r="Y655" s="107"/>
      <c r="Z655" s="107"/>
      <c r="AA655" s="107"/>
      <c r="AB655" s="107"/>
      <c r="AC655" s="107"/>
      <c r="AD655" s="107"/>
      <c r="AE655" s="107"/>
      <c r="AF655" s="107"/>
      <c r="AG655" s="107"/>
      <c r="AH655" s="107"/>
    </row>
    <row r="656" spans="1:34" x14ac:dyDescent="0.3">
      <c r="A656" s="173" t="s">
        <v>368</v>
      </c>
      <c r="B656" s="173" t="s">
        <v>313</v>
      </c>
      <c r="C656" s="173">
        <v>101853</v>
      </c>
      <c r="D656" s="176">
        <v>44942</v>
      </c>
      <c r="E656" s="177">
        <v>153.73089999999999</v>
      </c>
      <c r="F656" s="177">
        <v>-0.37859999999999999</v>
      </c>
      <c r="G656" s="177">
        <v>-0.37859999999999999</v>
      </c>
      <c r="H656" s="177">
        <v>-0.69879999999999998</v>
      </c>
      <c r="I656" s="177">
        <v>-1.1791</v>
      </c>
      <c r="J656" s="177">
        <v>-1.6553</v>
      </c>
      <c r="K656" s="177">
        <v>2.0390000000000001</v>
      </c>
      <c r="L656" s="177">
        <v>10.940200000000001</v>
      </c>
      <c r="M656" s="177">
        <v>3.7646000000000002</v>
      </c>
      <c r="N656" s="177">
        <v>-1.0693999999999999</v>
      </c>
      <c r="O656" s="177">
        <v>13.5783</v>
      </c>
      <c r="P656" s="177">
        <v>7.1825000000000001</v>
      </c>
      <c r="Q656" s="177">
        <v>14.857200000000001</v>
      </c>
      <c r="R656" s="177">
        <v>14.718</v>
      </c>
      <c r="T656" s="106"/>
      <c r="U656" s="107"/>
      <c r="V656" s="107"/>
      <c r="W656" s="107"/>
      <c r="X656" s="107"/>
      <c r="Y656" s="107"/>
      <c r="Z656" s="107"/>
      <c r="AA656" s="107"/>
      <c r="AB656" s="107"/>
      <c r="AC656" s="107"/>
      <c r="AD656" s="107"/>
      <c r="AE656" s="107"/>
      <c r="AF656" s="107"/>
      <c r="AG656" s="107"/>
      <c r="AH656" s="107"/>
    </row>
    <row r="657" spans="1:34" x14ac:dyDescent="0.3">
      <c r="A657" s="173" t="s">
        <v>368</v>
      </c>
      <c r="B657" s="173" t="s">
        <v>209</v>
      </c>
      <c r="C657" s="173">
        <v>119549</v>
      </c>
      <c r="D657" s="176">
        <v>44942</v>
      </c>
      <c r="E657" s="177">
        <v>160.62909999999999</v>
      </c>
      <c r="F657" s="177">
        <v>-0.37440000000000001</v>
      </c>
      <c r="G657" s="177">
        <v>-0.37440000000000001</v>
      </c>
      <c r="H657" s="177">
        <v>-0.68910000000000005</v>
      </c>
      <c r="I657" s="177">
        <v>-1.1597999999999999</v>
      </c>
      <c r="J657" s="177">
        <v>-1.6126</v>
      </c>
      <c r="K657" s="177">
        <v>2.1903999999999999</v>
      </c>
      <c r="L657" s="177">
        <v>11.287800000000001</v>
      </c>
      <c r="M657" s="177">
        <v>4.2697000000000003</v>
      </c>
      <c r="N657" s="177">
        <v>-0.43009999999999998</v>
      </c>
      <c r="O657" s="177">
        <v>14.164</v>
      </c>
      <c r="P657" s="177">
        <v>7.7145999999999999</v>
      </c>
      <c r="Q657" s="177">
        <v>12.617699999999999</v>
      </c>
      <c r="R657" s="177">
        <v>15.3948</v>
      </c>
      <c r="T657" s="106"/>
      <c r="U657" s="107"/>
      <c r="V657" s="107"/>
      <c r="W657" s="107"/>
      <c r="X657" s="107"/>
      <c r="Y657" s="107"/>
      <c r="Z657" s="107"/>
      <c r="AA657" s="107"/>
      <c r="AB657" s="107"/>
      <c r="AC657" s="107"/>
      <c r="AD657" s="107"/>
      <c r="AE657" s="107"/>
      <c r="AF657" s="107"/>
      <c r="AG657" s="107"/>
      <c r="AH657" s="107"/>
    </row>
    <row r="658" spans="1:34" x14ac:dyDescent="0.3">
      <c r="A658" s="173" t="s">
        <v>368</v>
      </c>
      <c r="B658" s="173" t="s">
        <v>210</v>
      </c>
      <c r="C658" s="173">
        <v>139711</v>
      </c>
      <c r="D658" s="176">
        <v>44942</v>
      </c>
      <c r="E658" s="177">
        <v>19.9862</v>
      </c>
      <c r="F658" s="177">
        <v>-6.2E-2</v>
      </c>
      <c r="G658" s="177">
        <v>-6.2E-2</v>
      </c>
      <c r="H658" s="177">
        <v>0.15129999999999999</v>
      </c>
      <c r="I658" s="177">
        <v>-0.80600000000000005</v>
      </c>
      <c r="J658" s="177">
        <v>-2.5106000000000002</v>
      </c>
      <c r="K658" s="177">
        <v>-1.7621</v>
      </c>
      <c r="L658" s="177">
        <v>12.196300000000001</v>
      </c>
      <c r="M658" s="177">
        <v>1.4460999999999999</v>
      </c>
      <c r="N658" s="177">
        <v>0.83040000000000003</v>
      </c>
      <c r="O658" s="177">
        <v>25.8064</v>
      </c>
      <c r="P658" s="177">
        <v>5.7737999999999996</v>
      </c>
      <c r="Q658" s="177">
        <v>11.888400000000001</v>
      </c>
      <c r="R658" s="177">
        <v>31.508099999999999</v>
      </c>
      <c r="T658" s="106"/>
      <c r="U658" s="107"/>
      <c r="V658" s="107"/>
      <c r="W658" s="107"/>
      <c r="X658" s="107"/>
      <c r="Y658" s="107"/>
      <c r="Z658" s="107"/>
      <c r="AA658" s="107"/>
      <c r="AB658" s="107"/>
      <c r="AC658" s="107"/>
      <c r="AD658" s="107"/>
      <c r="AE658" s="107"/>
      <c r="AF658" s="107"/>
      <c r="AG658" s="107"/>
      <c r="AH658" s="107"/>
    </row>
    <row r="659" spans="1:34" x14ac:dyDescent="0.3">
      <c r="A659" s="173" t="s">
        <v>368</v>
      </c>
      <c r="B659" s="173" t="s">
        <v>314</v>
      </c>
      <c r="C659" s="173">
        <v>139709</v>
      </c>
      <c r="D659" s="176">
        <v>44942</v>
      </c>
      <c r="E659" s="177">
        <v>19.497</v>
      </c>
      <c r="F659" s="177">
        <v>-6.3E-2</v>
      </c>
      <c r="G659" s="177">
        <v>-6.3E-2</v>
      </c>
      <c r="H659" s="177">
        <v>0.1479</v>
      </c>
      <c r="I659" s="177">
        <v>-0.81240000000000001</v>
      </c>
      <c r="J659" s="177">
        <v>-2.5247000000000002</v>
      </c>
      <c r="K659" s="177">
        <v>-1.8050999999999999</v>
      </c>
      <c r="L659" s="177">
        <v>12.099399999999999</v>
      </c>
      <c r="M659" s="177">
        <v>1.3230999999999999</v>
      </c>
      <c r="N659" s="177">
        <v>0.66659999999999997</v>
      </c>
      <c r="O659" s="177">
        <v>25.603999999999999</v>
      </c>
      <c r="P659" s="177">
        <v>5.5189000000000004</v>
      </c>
      <c r="Q659" s="177">
        <v>11.439500000000001</v>
      </c>
      <c r="R659" s="177">
        <v>31.299600000000002</v>
      </c>
      <c r="T659" s="106"/>
      <c r="U659" s="107"/>
      <c r="V659" s="107"/>
      <c r="W659" s="107"/>
      <c r="X659" s="107"/>
      <c r="Y659" s="107"/>
      <c r="Z659" s="107"/>
      <c r="AA659" s="107"/>
      <c r="AB659" s="107"/>
      <c r="AC659" s="107"/>
      <c r="AD659" s="107"/>
      <c r="AE659" s="107"/>
      <c r="AF659" s="107"/>
      <c r="AG659" s="107"/>
      <c r="AH659" s="107"/>
    </row>
    <row r="660" spans="1:34" x14ac:dyDescent="0.3">
      <c r="A660" s="173" t="s">
        <v>368</v>
      </c>
      <c r="B660" s="173" t="s">
        <v>211</v>
      </c>
      <c r="C660" s="173">
        <v>139990</v>
      </c>
      <c r="D660" s="176">
        <v>44942</v>
      </c>
      <c r="E660" s="177">
        <v>17.172999999999998</v>
      </c>
      <c r="F660" s="177">
        <v>-3.2599999999999997E-2</v>
      </c>
      <c r="G660" s="177">
        <v>-3.2599999999999997E-2</v>
      </c>
      <c r="H660" s="177">
        <v>0.13469999999999999</v>
      </c>
      <c r="I660" s="177">
        <v>-0.8115</v>
      </c>
      <c r="J660" s="177">
        <v>-2.4754999999999998</v>
      </c>
      <c r="K660" s="177">
        <v>-1.7917000000000001</v>
      </c>
      <c r="L660" s="177">
        <v>11.8405</v>
      </c>
      <c r="M660" s="177">
        <v>1.3957999999999999</v>
      </c>
      <c r="N660" s="177">
        <v>0.64580000000000004</v>
      </c>
      <c r="O660" s="177">
        <v>26.294599999999999</v>
      </c>
      <c r="P660" s="177">
        <v>6.0121000000000002</v>
      </c>
      <c r="Q660" s="177">
        <v>9.7380999999999993</v>
      </c>
      <c r="R660" s="177">
        <v>32.180700000000002</v>
      </c>
      <c r="T660" s="106"/>
      <c r="U660" s="107"/>
      <c r="V660" s="107"/>
      <c r="W660" s="107"/>
      <c r="X660" s="107"/>
      <c r="Y660" s="107"/>
      <c r="Z660" s="107"/>
      <c r="AA660" s="107"/>
      <c r="AB660" s="107"/>
      <c r="AC660" s="107"/>
      <c r="AD660" s="107"/>
      <c r="AE660" s="107"/>
      <c r="AF660" s="107"/>
      <c r="AG660" s="107"/>
      <c r="AH660" s="107"/>
    </row>
    <row r="661" spans="1:34" x14ac:dyDescent="0.3">
      <c r="A661" s="173" t="s">
        <v>368</v>
      </c>
      <c r="B661" s="173" t="s">
        <v>315</v>
      </c>
      <c r="C661" s="173">
        <v>139992</v>
      </c>
      <c r="D661" s="176">
        <v>44942</v>
      </c>
      <c r="E661" s="177">
        <v>16.842099999999999</v>
      </c>
      <c r="F661" s="177">
        <v>-3.3799999999999997E-2</v>
      </c>
      <c r="G661" s="177">
        <v>-3.3799999999999997E-2</v>
      </c>
      <c r="H661" s="177">
        <v>0.1326</v>
      </c>
      <c r="I661" s="177">
        <v>-0.81559999999999999</v>
      </c>
      <c r="J661" s="177">
        <v>-2.4845000000000002</v>
      </c>
      <c r="K661" s="177">
        <v>-1.8193999999999999</v>
      </c>
      <c r="L661" s="177">
        <v>11.777699999999999</v>
      </c>
      <c r="M661" s="177">
        <v>1.3162</v>
      </c>
      <c r="N661" s="177">
        <v>0.53959999999999997</v>
      </c>
      <c r="O661" s="177">
        <v>26.160699999999999</v>
      </c>
      <c r="P661" s="177">
        <v>5.7232000000000003</v>
      </c>
      <c r="Q661" s="177">
        <v>9.3718000000000004</v>
      </c>
      <c r="R661" s="177">
        <v>32.037500000000001</v>
      </c>
      <c r="T661" s="106"/>
      <c r="U661" s="107"/>
      <c r="V661" s="107"/>
      <c r="W661" s="107"/>
      <c r="X661" s="107"/>
      <c r="Y661" s="107"/>
      <c r="Z661" s="107"/>
      <c r="AA661" s="107"/>
      <c r="AB661" s="107"/>
      <c r="AC661" s="107"/>
      <c r="AD661" s="107"/>
      <c r="AE661" s="107"/>
      <c r="AF661" s="107"/>
      <c r="AG661" s="107"/>
      <c r="AH661" s="107"/>
    </row>
    <row r="662" spans="1:34" x14ac:dyDescent="0.3">
      <c r="A662" s="173" t="s">
        <v>368</v>
      </c>
      <c r="B662" s="173" t="s">
        <v>212</v>
      </c>
      <c r="C662" s="173">
        <v>141141</v>
      </c>
      <c r="D662" s="176">
        <v>44942</v>
      </c>
      <c r="E662" s="177">
        <v>16.7455</v>
      </c>
      <c r="F662" s="177">
        <v>-0.20019999999999999</v>
      </c>
      <c r="G662" s="177">
        <v>-0.20019999999999999</v>
      </c>
      <c r="H662" s="177">
        <v>-1.7299999999999999E-2</v>
      </c>
      <c r="I662" s="177">
        <v>-1.0261</v>
      </c>
      <c r="J662" s="177">
        <v>-2.6650999999999998</v>
      </c>
      <c r="K662" s="177">
        <v>-2.3113000000000001</v>
      </c>
      <c r="L662" s="177">
        <v>10.766</v>
      </c>
      <c r="M662" s="177">
        <v>-0.13420000000000001</v>
      </c>
      <c r="N662" s="177">
        <v>-0.58420000000000005</v>
      </c>
      <c r="O662" s="177">
        <v>26.037500000000001</v>
      </c>
      <c r="P662" s="177">
        <v>6.9375999999999998</v>
      </c>
      <c r="Q662" s="177">
        <v>9.7582000000000004</v>
      </c>
      <c r="R662" s="177">
        <v>31.827999999999999</v>
      </c>
      <c r="T662" s="106"/>
      <c r="U662" s="107"/>
      <c r="V662" s="107"/>
      <c r="W662" s="107"/>
      <c r="X662" s="107"/>
      <c r="Y662" s="107"/>
      <c r="Z662" s="107"/>
      <c r="AA662" s="107"/>
      <c r="AB662" s="107"/>
      <c r="AC662" s="107"/>
      <c r="AD662" s="107"/>
      <c r="AE662" s="107"/>
      <c r="AF662" s="107"/>
      <c r="AG662" s="107"/>
      <c r="AH662" s="107"/>
    </row>
    <row r="663" spans="1:34" x14ac:dyDescent="0.3">
      <c r="A663" s="173" t="s">
        <v>368</v>
      </c>
      <c r="B663" s="173" t="s">
        <v>317</v>
      </c>
      <c r="C663" s="173">
        <v>141139</v>
      </c>
      <c r="D663" s="176">
        <v>44942</v>
      </c>
      <c r="E663" s="177">
        <v>16.376999999999999</v>
      </c>
      <c r="F663" s="177">
        <v>-0.20169999999999999</v>
      </c>
      <c r="G663" s="177">
        <v>-0.20169999999999999</v>
      </c>
      <c r="H663" s="177">
        <v>-2.0799999999999999E-2</v>
      </c>
      <c r="I663" s="177">
        <v>-1.0327999999999999</v>
      </c>
      <c r="J663" s="177">
        <v>-2.6806000000000001</v>
      </c>
      <c r="K663" s="177">
        <v>-2.3586</v>
      </c>
      <c r="L663" s="177">
        <v>10.6599</v>
      </c>
      <c r="M663" s="177">
        <v>-0.29039999999999999</v>
      </c>
      <c r="N663" s="177">
        <v>-0.78569999999999995</v>
      </c>
      <c r="O663" s="177">
        <v>25.725200000000001</v>
      </c>
      <c r="P663" s="177">
        <v>6.5568999999999997</v>
      </c>
      <c r="Q663" s="177">
        <v>9.3179999999999996</v>
      </c>
      <c r="R663" s="177">
        <v>31.550799999999999</v>
      </c>
      <c r="T663" s="106"/>
      <c r="U663" s="107"/>
      <c r="V663" s="107"/>
      <c r="W663" s="107"/>
      <c r="X663" s="107"/>
      <c r="Y663" s="107"/>
      <c r="Z663" s="107"/>
      <c r="AA663" s="107"/>
      <c r="AB663" s="107"/>
      <c r="AC663" s="107"/>
      <c r="AD663" s="107"/>
      <c r="AE663" s="107"/>
      <c r="AF663" s="107"/>
      <c r="AG663" s="107"/>
      <c r="AH663" s="107"/>
    </row>
    <row r="664" spans="1:34" x14ac:dyDescent="0.3">
      <c r="A664" s="173" t="s">
        <v>368</v>
      </c>
      <c r="B664" s="173" t="s">
        <v>213</v>
      </c>
      <c r="C664" s="173">
        <v>141564</v>
      </c>
      <c r="D664" s="176">
        <v>44942</v>
      </c>
      <c r="E664" s="177">
        <v>16.076799999999999</v>
      </c>
      <c r="F664" s="177">
        <v>-0.21970000000000001</v>
      </c>
      <c r="G664" s="177">
        <v>-0.21970000000000001</v>
      </c>
      <c r="H664" s="177">
        <v>-0.2364</v>
      </c>
      <c r="I664" s="177">
        <v>-1.4092</v>
      </c>
      <c r="J664" s="177">
        <v>-2.9020000000000001</v>
      </c>
      <c r="K664" s="177">
        <v>-2.6084999999999998</v>
      </c>
      <c r="L664" s="177">
        <v>10.482100000000001</v>
      </c>
      <c r="M664" s="177">
        <v>0.6694</v>
      </c>
      <c r="N664" s="177">
        <v>0.1938</v>
      </c>
      <c r="O664" s="177">
        <v>26.180800000000001</v>
      </c>
      <c r="P664" s="177">
        <v>7.2175000000000002</v>
      </c>
      <c r="Q664" s="177">
        <v>9.3643000000000001</v>
      </c>
      <c r="R664" s="177">
        <v>33.548099999999998</v>
      </c>
      <c r="T664" s="106"/>
      <c r="U664" s="107"/>
      <c r="V664" s="107"/>
      <c r="W664" s="107"/>
      <c r="X664" s="107"/>
      <c r="Y664" s="107"/>
      <c r="Z664" s="107"/>
      <c r="AA664" s="107"/>
      <c r="AB664" s="107"/>
      <c r="AC664" s="107"/>
      <c r="AD664" s="107"/>
      <c r="AE664" s="107"/>
      <c r="AF664" s="107"/>
      <c r="AG664" s="107"/>
      <c r="AH664" s="107"/>
    </row>
    <row r="665" spans="1:34" x14ac:dyDescent="0.3">
      <c r="A665" s="173" t="s">
        <v>368</v>
      </c>
      <c r="B665" s="173" t="s">
        <v>316</v>
      </c>
      <c r="C665" s="173">
        <v>141565</v>
      </c>
      <c r="D665" s="176">
        <v>44942</v>
      </c>
      <c r="E665" s="177">
        <v>15.4368</v>
      </c>
      <c r="F665" s="177">
        <v>-0.22040000000000001</v>
      </c>
      <c r="G665" s="177">
        <v>-0.22040000000000001</v>
      </c>
      <c r="H665" s="177">
        <v>-0.23910000000000001</v>
      </c>
      <c r="I665" s="177">
        <v>-1.4157999999999999</v>
      </c>
      <c r="J665" s="177">
        <v>-2.9163000000000001</v>
      </c>
      <c r="K665" s="177">
        <v>-2.653</v>
      </c>
      <c r="L665" s="177">
        <v>10.3819</v>
      </c>
      <c r="M665" s="177">
        <v>0.50719999999999998</v>
      </c>
      <c r="N665" s="177">
        <v>-1.17E-2</v>
      </c>
      <c r="O665" s="177">
        <v>25.892299999999999</v>
      </c>
      <c r="P665" s="177">
        <v>6.4984999999999999</v>
      </c>
      <c r="Q665" s="177">
        <v>8.5298999999999996</v>
      </c>
      <c r="R665" s="177">
        <v>33.277000000000001</v>
      </c>
      <c r="T665" s="106"/>
      <c r="U665" s="107"/>
      <c r="V665" s="107"/>
      <c r="W665" s="107"/>
      <c r="X665" s="107"/>
      <c r="Y665" s="107"/>
      <c r="Z665" s="107"/>
      <c r="AA665" s="107"/>
      <c r="AB665" s="107"/>
      <c r="AC665" s="107"/>
      <c r="AD665" s="107"/>
      <c r="AE665" s="107"/>
      <c r="AF665" s="107"/>
      <c r="AG665" s="107"/>
      <c r="AH665" s="107"/>
    </row>
    <row r="666" spans="1:34" x14ac:dyDescent="0.3">
      <c r="A666" s="173" t="s">
        <v>368</v>
      </c>
      <c r="B666" s="173" t="s">
        <v>214</v>
      </c>
      <c r="C666" s="173">
        <v>133324</v>
      </c>
      <c r="D666" s="176">
        <v>44942</v>
      </c>
      <c r="E666" s="177">
        <v>23.540800000000001</v>
      </c>
      <c r="F666" s="177">
        <v>-0.36990000000000001</v>
      </c>
      <c r="G666" s="177">
        <v>-0.36990000000000001</v>
      </c>
      <c r="H666" s="177">
        <v>-0.84699999999999998</v>
      </c>
      <c r="I666" s="177">
        <v>-1.2810999999999999</v>
      </c>
      <c r="J666" s="177">
        <v>-1.7299</v>
      </c>
      <c r="K666" s="177">
        <v>4.4420000000000002</v>
      </c>
      <c r="L666" s="177">
        <v>13.635300000000001</v>
      </c>
      <c r="M666" s="177">
        <v>6.0377000000000001</v>
      </c>
      <c r="N666" s="177">
        <v>2.9569999999999999</v>
      </c>
      <c r="O666" s="177">
        <v>16.983499999999999</v>
      </c>
      <c r="P666" s="177">
        <v>10.847099999999999</v>
      </c>
      <c r="Q666" s="177">
        <v>11.5756</v>
      </c>
      <c r="R666" s="177">
        <v>16.522300000000001</v>
      </c>
      <c r="T666" s="106"/>
      <c r="U666" s="107"/>
      <c r="V666" s="107"/>
      <c r="W666" s="107"/>
      <c r="X666" s="107"/>
      <c r="Y666" s="107"/>
      <c r="Z666" s="107"/>
      <c r="AA666" s="107"/>
      <c r="AB666" s="107"/>
      <c r="AC666" s="107"/>
      <c r="AD666" s="107"/>
      <c r="AE666" s="107"/>
      <c r="AF666" s="107"/>
      <c r="AG666" s="107"/>
      <c r="AH666" s="107"/>
    </row>
    <row r="667" spans="1:34" x14ac:dyDescent="0.3">
      <c r="A667" s="173" t="s">
        <v>368</v>
      </c>
      <c r="B667" s="173" t="s">
        <v>320</v>
      </c>
      <c r="C667" s="173">
        <v>133322</v>
      </c>
      <c r="D667" s="176">
        <v>44942</v>
      </c>
      <c r="E667" s="177">
        <v>22.9541</v>
      </c>
      <c r="F667" s="177">
        <v>-0.37280000000000002</v>
      </c>
      <c r="G667" s="177">
        <v>-0.37280000000000002</v>
      </c>
      <c r="H667" s="177">
        <v>-0.85350000000000004</v>
      </c>
      <c r="I667" s="177">
        <v>-1.2948</v>
      </c>
      <c r="J667" s="177">
        <v>-1.7595000000000001</v>
      </c>
      <c r="K667" s="177">
        <v>4.3463000000000003</v>
      </c>
      <c r="L667" s="177">
        <v>13.430899999999999</v>
      </c>
      <c r="M667" s="177">
        <v>5.9070999999999998</v>
      </c>
      <c r="N667" s="177">
        <v>2.7410999999999999</v>
      </c>
      <c r="O667" s="177">
        <v>16.785599999999999</v>
      </c>
      <c r="P667" s="177">
        <v>10.567600000000001</v>
      </c>
      <c r="Q667" s="177">
        <v>11.2159</v>
      </c>
      <c r="R667" s="177">
        <v>16.2987</v>
      </c>
      <c r="T667" s="106"/>
      <c r="U667" s="107"/>
      <c r="V667" s="107"/>
      <c r="W667" s="107"/>
      <c r="X667" s="107"/>
      <c r="Y667" s="107"/>
      <c r="Z667" s="107"/>
      <c r="AA667" s="107"/>
      <c r="AB667" s="107"/>
      <c r="AC667" s="107"/>
      <c r="AD667" s="107"/>
      <c r="AE667" s="107"/>
      <c r="AF667" s="107"/>
      <c r="AG667" s="107"/>
      <c r="AH667" s="107"/>
    </row>
    <row r="668" spans="1:34" x14ac:dyDescent="0.3">
      <c r="A668" s="173" t="s">
        <v>368</v>
      </c>
      <c r="B668" s="173" t="s">
        <v>215</v>
      </c>
      <c r="C668" s="173">
        <v>135682</v>
      </c>
      <c r="D668" s="176">
        <v>44942</v>
      </c>
      <c r="E668" s="177">
        <v>25.5989</v>
      </c>
      <c r="F668" s="177">
        <v>-0.3841</v>
      </c>
      <c r="G668" s="177">
        <v>-0.3841</v>
      </c>
      <c r="H668" s="177">
        <v>-0.83250000000000002</v>
      </c>
      <c r="I668" s="177">
        <v>-1.3218000000000001</v>
      </c>
      <c r="J668" s="177">
        <v>-1.7837000000000001</v>
      </c>
      <c r="K668" s="177">
        <v>4.6955999999999998</v>
      </c>
      <c r="L668" s="177">
        <v>13.3934</v>
      </c>
      <c r="M668" s="177">
        <v>5.9211</v>
      </c>
      <c r="N668" s="177">
        <v>2.4857999999999998</v>
      </c>
      <c r="O668" s="177">
        <v>16.8657</v>
      </c>
      <c r="P668" s="177">
        <v>11.1647</v>
      </c>
      <c r="Q668" s="177">
        <v>14.760300000000001</v>
      </c>
      <c r="R668" s="177">
        <v>16.273900000000001</v>
      </c>
      <c r="T668" s="106"/>
      <c r="U668" s="107"/>
      <c r="V668" s="107"/>
      <c r="W668" s="107"/>
      <c r="X668" s="107"/>
      <c r="Y668" s="107"/>
      <c r="Z668" s="107"/>
      <c r="AA668" s="107"/>
      <c r="AB668" s="107"/>
      <c r="AC668" s="107"/>
      <c r="AD668" s="107"/>
      <c r="AE668" s="107"/>
      <c r="AF668" s="107"/>
      <c r="AG668" s="107"/>
      <c r="AH668" s="107"/>
    </row>
    <row r="669" spans="1:34" x14ac:dyDescent="0.3">
      <c r="A669" s="173" t="s">
        <v>368</v>
      </c>
      <c r="B669" s="173" t="s">
        <v>319</v>
      </c>
      <c r="C669" s="173">
        <v>135684</v>
      </c>
      <c r="D669" s="176">
        <v>44942</v>
      </c>
      <c r="E669" s="177">
        <v>24.968399999999999</v>
      </c>
      <c r="F669" s="177">
        <v>-0.38540000000000002</v>
      </c>
      <c r="G669" s="177">
        <v>-0.38540000000000002</v>
      </c>
      <c r="H669" s="177">
        <v>-0.83560000000000001</v>
      </c>
      <c r="I669" s="177">
        <v>-1.3282</v>
      </c>
      <c r="J669" s="177">
        <v>-1.7986</v>
      </c>
      <c r="K669" s="177">
        <v>4.6471999999999998</v>
      </c>
      <c r="L669" s="177">
        <v>13.2898</v>
      </c>
      <c r="M669" s="177">
        <v>5.7723000000000004</v>
      </c>
      <c r="N669" s="177">
        <v>2.2964000000000002</v>
      </c>
      <c r="O669" s="177">
        <v>16.653600000000001</v>
      </c>
      <c r="P669" s="177">
        <v>10.7935</v>
      </c>
      <c r="Q669" s="177">
        <v>14.341900000000001</v>
      </c>
      <c r="R669" s="177">
        <v>16.067299999999999</v>
      </c>
      <c r="T669" s="106"/>
      <c r="U669" s="107"/>
      <c r="V669" s="107"/>
      <c r="W669" s="107"/>
      <c r="X669" s="107"/>
      <c r="Y669" s="107"/>
      <c r="Z669" s="107"/>
      <c r="AA669" s="107"/>
      <c r="AB669" s="107"/>
      <c r="AC669" s="107"/>
      <c r="AD669" s="107"/>
      <c r="AE669" s="107"/>
      <c r="AF669" s="107"/>
      <c r="AG669" s="107"/>
      <c r="AH669" s="107"/>
    </row>
    <row r="670" spans="1:34" x14ac:dyDescent="0.3">
      <c r="A670" s="173" t="s">
        <v>368</v>
      </c>
      <c r="B670" s="173" t="s">
        <v>216</v>
      </c>
      <c r="C670" s="173">
        <v>142153</v>
      </c>
      <c r="D670" s="176">
        <v>44942</v>
      </c>
      <c r="E670" s="177">
        <v>16.8612</v>
      </c>
      <c r="F670" s="177">
        <v>-0.26200000000000001</v>
      </c>
      <c r="G670" s="177">
        <v>-0.26200000000000001</v>
      </c>
      <c r="H670" s="177">
        <v>-9.8900000000000002E-2</v>
      </c>
      <c r="I670" s="177">
        <v>-0.92659999999999998</v>
      </c>
      <c r="J670" s="177">
        <v>-2.2997999999999998</v>
      </c>
      <c r="K670" s="177">
        <v>-1.7178</v>
      </c>
      <c r="L670" s="177">
        <v>10.6836</v>
      </c>
      <c r="M670" s="177">
        <v>3.4106000000000001</v>
      </c>
      <c r="N670" s="177">
        <v>2.4230999999999998</v>
      </c>
      <c r="O670" s="177">
        <v>25.719200000000001</v>
      </c>
      <c r="P670" s="177"/>
      <c r="Q670" s="177">
        <v>11.477600000000001</v>
      </c>
      <c r="R670" s="177">
        <v>32.791200000000003</v>
      </c>
      <c r="T670" s="106"/>
      <c r="U670" s="107"/>
      <c r="V670" s="107"/>
      <c r="W670" s="107"/>
      <c r="X670" s="107"/>
      <c r="Y670" s="107"/>
      <c r="Z670" s="107"/>
      <c r="AA670" s="107"/>
      <c r="AB670" s="107"/>
      <c r="AC670" s="107"/>
      <c r="AD670" s="107"/>
      <c r="AE670" s="107"/>
      <c r="AF670" s="107"/>
      <c r="AG670" s="107"/>
      <c r="AH670" s="107"/>
    </row>
    <row r="671" spans="1:34" x14ac:dyDescent="0.3">
      <c r="A671" s="173" t="s">
        <v>368</v>
      </c>
      <c r="B671" s="173" t="s">
        <v>318</v>
      </c>
      <c r="C671" s="173">
        <v>142151</v>
      </c>
      <c r="D671" s="176">
        <v>44942</v>
      </c>
      <c r="E671" s="177">
        <v>16.402699999999999</v>
      </c>
      <c r="F671" s="177">
        <v>-0.2651</v>
      </c>
      <c r="G671" s="177">
        <v>-0.2651</v>
      </c>
      <c r="H671" s="177">
        <v>-0.1066</v>
      </c>
      <c r="I671" s="177">
        <v>-0.9415</v>
      </c>
      <c r="J671" s="177">
        <v>-2.3329</v>
      </c>
      <c r="K671" s="177">
        <v>-1.8185</v>
      </c>
      <c r="L671" s="177">
        <v>10.4596</v>
      </c>
      <c r="M671" s="177">
        <v>3.1772</v>
      </c>
      <c r="N671" s="177">
        <v>2.0918999999999999</v>
      </c>
      <c r="O671" s="177">
        <v>25.3795</v>
      </c>
      <c r="P671" s="177"/>
      <c r="Q671" s="177">
        <v>10.840199999999999</v>
      </c>
      <c r="R671" s="177">
        <v>32.392699999999998</v>
      </c>
      <c r="T671" s="106"/>
      <c r="U671" s="107"/>
      <c r="V671" s="107"/>
      <c r="W671" s="107"/>
      <c r="X671" s="107"/>
      <c r="Y671" s="107"/>
      <c r="Z671" s="107"/>
      <c r="AA671" s="107"/>
      <c r="AB671" s="107"/>
      <c r="AC671" s="107"/>
      <c r="AD671" s="107"/>
      <c r="AE671" s="107"/>
      <c r="AF671" s="107"/>
      <c r="AG671" s="107"/>
      <c r="AH671" s="107"/>
    </row>
    <row r="672" spans="1:34" x14ac:dyDescent="0.3">
      <c r="A672" s="173" t="s">
        <v>368</v>
      </c>
      <c r="B672" s="173" t="s">
        <v>217</v>
      </c>
      <c r="C672" s="173">
        <v>143079</v>
      </c>
      <c r="D672" s="176">
        <v>44942</v>
      </c>
      <c r="E672" s="177">
        <v>19.1953</v>
      </c>
      <c r="F672" s="177">
        <v>-0.23130000000000001</v>
      </c>
      <c r="G672" s="177">
        <v>-0.23130000000000001</v>
      </c>
      <c r="H672" s="177">
        <v>-4.2700000000000002E-2</v>
      </c>
      <c r="I672" s="177">
        <v>-0.80310000000000004</v>
      </c>
      <c r="J672" s="177">
        <v>-2.2414000000000001</v>
      </c>
      <c r="K672" s="177">
        <v>-1.7951999999999999</v>
      </c>
      <c r="L672" s="177">
        <v>10.5274</v>
      </c>
      <c r="M672" s="177">
        <v>2.9127999999999998</v>
      </c>
      <c r="N672" s="177">
        <v>1.3340000000000001</v>
      </c>
      <c r="O672" s="177">
        <v>25.4069</v>
      </c>
      <c r="P672" s="177"/>
      <c r="Q672" s="177">
        <v>15.396800000000001</v>
      </c>
      <c r="R672" s="177">
        <v>31.319800000000001</v>
      </c>
      <c r="T672" s="106"/>
      <c r="U672" s="107"/>
      <c r="V672" s="107"/>
      <c r="W672" s="107"/>
      <c r="X672" s="107"/>
      <c r="Y672" s="107"/>
      <c r="Z672" s="107"/>
      <c r="AA672" s="107"/>
      <c r="AB672" s="107"/>
      <c r="AC672" s="107"/>
      <c r="AD672" s="107"/>
      <c r="AE672" s="107"/>
      <c r="AF672" s="107"/>
      <c r="AG672" s="107"/>
      <c r="AH672" s="107"/>
    </row>
    <row r="673" spans="1:34" x14ac:dyDescent="0.3">
      <c r="A673" s="173" t="s">
        <v>368</v>
      </c>
      <c r="B673" s="173" t="s">
        <v>321</v>
      </c>
      <c r="C673" s="173">
        <v>143077</v>
      </c>
      <c r="D673" s="176">
        <v>44942</v>
      </c>
      <c r="E673" s="177">
        <v>18.941199999999998</v>
      </c>
      <c r="F673" s="177">
        <v>-0.23230000000000001</v>
      </c>
      <c r="G673" s="177">
        <v>-0.23230000000000001</v>
      </c>
      <c r="H673" s="177">
        <v>-4.4900000000000002E-2</v>
      </c>
      <c r="I673" s="177">
        <v>-0.8075</v>
      </c>
      <c r="J673" s="177">
        <v>-2.2511000000000001</v>
      </c>
      <c r="K673" s="177">
        <v>-1.8254999999999999</v>
      </c>
      <c r="L673" s="177">
        <v>10.4604</v>
      </c>
      <c r="M673" s="177">
        <v>2.8212000000000002</v>
      </c>
      <c r="N673" s="177">
        <v>1.2141</v>
      </c>
      <c r="O673" s="177">
        <v>25.1294</v>
      </c>
      <c r="P673" s="177"/>
      <c r="Q673" s="177">
        <v>15.0596</v>
      </c>
      <c r="R673" s="177">
        <v>31.074100000000001</v>
      </c>
      <c r="T673" s="106"/>
      <c r="U673" s="107"/>
      <c r="V673" s="107"/>
      <c r="W673" s="107"/>
      <c r="X673" s="107"/>
      <c r="Y673" s="107"/>
      <c r="Z673" s="107"/>
      <c r="AA673" s="107"/>
      <c r="AB673" s="107"/>
      <c r="AC673" s="107"/>
      <c r="AD673" s="107"/>
      <c r="AE673" s="107"/>
      <c r="AF673" s="107"/>
      <c r="AG673" s="107"/>
      <c r="AH673" s="107"/>
    </row>
    <row r="674" spans="1:34" x14ac:dyDescent="0.3">
      <c r="A674" s="173" t="s">
        <v>368</v>
      </c>
      <c r="B674" s="173" t="s">
        <v>371</v>
      </c>
      <c r="C674" s="173"/>
      <c r="D674" s="176"/>
      <c r="E674" s="177"/>
      <c r="F674" s="177"/>
      <c r="G674" s="177"/>
      <c r="H674" s="177"/>
      <c r="I674" s="177"/>
      <c r="J674" s="177"/>
      <c r="K674" s="177"/>
      <c r="L674" s="177"/>
      <c r="M674" s="177"/>
      <c r="N674" s="177"/>
      <c r="O674" s="177"/>
      <c r="P674" s="177"/>
      <c r="Q674" s="177"/>
      <c r="R674" s="177"/>
      <c r="T674" s="106"/>
      <c r="U674" s="107"/>
      <c r="V674" s="107"/>
      <c r="W674" s="107"/>
      <c r="X674" s="107"/>
      <c r="Y674" s="107"/>
      <c r="Z674" s="107"/>
      <c r="AA674" s="107"/>
      <c r="AB674" s="107"/>
      <c r="AC674" s="107"/>
      <c r="AD674" s="107"/>
      <c r="AE674" s="107"/>
      <c r="AF674" s="107"/>
      <c r="AG674" s="107"/>
      <c r="AH674" s="107"/>
    </row>
    <row r="675" spans="1:34" x14ac:dyDescent="0.3">
      <c r="A675" s="173" t="s">
        <v>368</v>
      </c>
      <c r="B675" s="173" t="s">
        <v>375</v>
      </c>
      <c r="C675" s="173"/>
      <c r="D675" s="176"/>
      <c r="E675" s="177"/>
      <c r="F675" s="177"/>
      <c r="G675" s="177"/>
      <c r="H675" s="177"/>
      <c r="I675" s="177"/>
      <c r="J675" s="177"/>
      <c r="K675" s="177"/>
      <c r="L675" s="177"/>
      <c r="M675" s="177"/>
      <c r="N675" s="177"/>
      <c r="O675" s="177"/>
      <c r="P675" s="177"/>
      <c r="Q675" s="177"/>
      <c r="R675" s="177"/>
      <c r="T675" s="106"/>
      <c r="U675" s="107"/>
      <c r="V675" s="107"/>
      <c r="W675" s="107"/>
      <c r="X675" s="107"/>
      <c r="Y675" s="107"/>
      <c r="Z675" s="107"/>
      <c r="AA675" s="107"/>
      <c r="AB675" s="107"/>
      <c r="AC675" s="107"/>
      <c r="AD675" s="107"/>
      <c r="AE675" s="107"/>
      <c r="AF675" s="107"/>
      <c r="AG675" s="107"/>
      <c r="AH675" s="107"/>
    </row>
    <row r="676" spans="1:34" x14ac:dyDescent="0.3">
      <c r="A676" s="173" t="s">
        <v>368</v>
      </c>
      <c r="B676" s="173" t="s">
        <v>372</v>
      </c>
      <c r="C676" s="173"/>
      <c r="D676" s="176"/>
      <c r="E676" s="177"/>
      <c r="F676" s="177"/>
      <c r="G676" s="177"/>
      <c r="H676" s="177"/>
      <c r="I676" s="177"/>
      <c r="J676" s="177"/>
      <c r="K676" s="177"/>
      <c r="L676" s="177"/>
      <c r="M676" s="177"/>
      <c r="N676" s="177"/>
      <c r="O676" s="177"/>
      <c r="P676" s="177"/>
      <c r="Q676" s="177"/>
      <c r="R676" s="177"/>
      <c r="T676" s="106"/>
      <c r="U676" s="107"/>
      <c r="V676" s="107"/>
      <c r="W676" s="107"/>
      <c r="X676" s="107"/>
      <c r="Y676" s="107"/>
      <c r="Z676" s="107"/>
      <c r="AA676" s="107"/>
      <c r="AB676" s="107"/>
      <c r="AC676" s="107"/>
      <c r="AD676" s="107"/>
      <c r="AE676" s="107"/>
      <c r="AF676" s="107"/>
      <c r="AG676" s="107"/>
      <c r="AH676" s="107"/>
    </row>
    <row r="677" spans="1:34" x14ac:dyDescent="0.3">
      <c r="A677" s="173" t="s">
        <v>368</v>
      </c>
      <c r="B677" s="173" t="s">
        <v>374</v>
      </c>
      <c r="C677" s="173"/>
      <c r="D677" s="176"/>
      <c r="E677" s="177"/>
      <c r="F677" s="177"/>
      <c r="G677" s="177"/>
      <c r="H677" s="177"/>
      <c r="I677" s="177"/>
      <c r="J677" s="177"/>
      <c r="K677" s="177"/>
      <c r="L677" s="177"/>
      <c r="M677" s="177"/>
      <c r="N677" s="177"/>
      <c r="O677" s="177"/>
      <c r="P677" s="177"/>
      <c r="Q677" s="177"/>
      <c r="R677" s="177"/>
      <c r="T677" s="106"/>
      <c r="U677" s="107"/>
      <c r="V677" s="107"/>
      <c r="W677" s="107"/>
      <c r="X677" s="107"/>
      <c r="Y677" s="107"/>
      <c r="Z677" s="107"/>
      <c r="AA677" s="107"/>
      <c r="AB677" s="107"/>
      <c r="AC677" s="107"/>
      <c r="AD677" s="107"/>
      <c r="AE677" s="107"/>
      <c r="AF677" s="107"/>
      <c r="AG677" s="107"/>
      <c r="AH677" s="107"/>
    </row>
    <row r="678" spans="1:34" x14ac:dyDescent="0.3">
      <c r="A678" s="173" t="s">
        <v>368</v>
      </c>
      <c r="B678" s="173" t="s">
        <v>1856</v>
      </c>
      <c r="C678" s="173">
        <v>149570</v>
      </c>
      <c r="D678" s="176">
        <v>44942</v>
      </c>
      <c r="E678" s="177">
        <v>357.93689999999998</v>
      </c>
      <c r="F678" s="177">
        <v>-0.48649999999999999</v>
      </c>
      <c r="G678" s="177">
        <v>-0.48649999999999999</v>
      </c>
      <c r="H678" s="177">
        <v>-0.67349999999999999</v>
      </c>
      <c r="I678" s="177">
        <v>-1.1482000000000001</v>
      </c>
      <c r="J678" s="177">
        <v>-1.6005</v>
      </c>
      <c r="K678" s="177">
        <v>2.0737000000000001</v>
      </c>
      <c r="L678" s="177">
        <v>10.7194</v>
      </c>
      <c r="M678" s="177">
        <v>3.1957</v>
      </c>
      <c r="N678" s="177">
        <v>-0.90400000000000003</v>
      </c>
      <c r="O678" s="177">
        <v>17.488800000000001</v>
      </c>
      <c r="P678" s="177">
        <v>8.9289000000000005</v>
      </c>
      <c r="Q678" s="177">
        <v>15.292199999999999</v>
      </c>
      <c r="R678" s="177">
        <v>15.646000000000001</v>
      </c>
      <c r="T678" s="106"/>
      <c r="U678" s="107"/>
      <c r="V678" s="107"/>
      <c r="W678" s="107"/>
      <c r="X678" s="107"/>
      <c r="Y678" s="107"/>
      <c r="Z678" s="107"/>
      <c r="AA678" s="107"/>
      <c r="AB678" s="107"/>
      <c r="AC678" s="107"/>
      <c r="AD678" s="107"/>
      <c r="AE678" s="107"/>
      <c r="AF678" s="107"/>
      <c r="AG678" s="107"/>
      <c r="AH678" s="107"/>
    </row>
    <row r="679" spans="1:34" x14ac:dyDescent="0.3">
      <c r="A679" s="173" t="s">
        <v>368</v>
      </c>
      <c r="B679" s="173" t="s">
        <v>1857</v>
      </c>
      <c r="C679" s="173">
        <v>149569</v>
      </c>
      <c r="D679" s="176">
        <v>44942</v>
      </c>
      <c r="E679" s="177">
        <v>512.02711289418301</v>
      </c>
      <c r="F679" s="177">
        <v>-0.49149999999999999</v>
      </c>
      <c r="G679" s="177">
        <v>-0.49149999999999999</v>
      </c>
      <c r="H679" s="177">
        <v>-0.68510000000000004</v>
      </c>
      <c r="I679" s="177">
        <v>-1.1711</v>
      </c>
      <c r="J679" s="177">
        <v>-1.6512</v>
      </c>
      <c r="K679" s="177">
        <v>1.9157999999999999</v>
      </c>
      <c r="L679" s="177">
        <v>10.3812</v>
      </c>
      <c r="M679" s="177">
        <v>2.7290000000000001</v>
      </c>
      <c r="N679" s="177">
        <v>-1.5105999999999999</v>
      </c>
      <c r="O679" s="177">
        <v>16.845600000000001</v>
      </c>
      <c r="P679" s="177">
        <v>8.2693999999999992</v>
      </c>
      <c r="Q679" s="177">
        <v>15.8103</v>
      </c>
      <c r="R679" s="177">
        <v>14.9907</v>
      </c>
      <c r="T679" s="106"/>
      <c r="U679" s="107"/>
      <c r="V679" s="107"/>
      <c r="W679" s="107"/>
      <c r="X679" s="107"/>
      <c r="Y679" s="107"/>
      <c r="Z679" s="107"/>
      <c r="AA679" s="107"/>
      <c r="AB679" s="107"/>
      <c r="AC679" s="107"/>
      <c r="AD679" s="107"/>
      <c r="AE679" s="107"/>
      <c r="AF679" s="107"/>
      <c r="AG679" s="107"/>
      <c r="AH679" s="107"/>
    </row>
    <row r="680" spans="1:34" x14ac:dyDescent="0.3">
      <c r="A680" s="173" t="s">
        <v>368</v>
      </c>
      <c r="B680" s="173" t="s">
        <v>218</v>
      </c>
      <c r="C680" s="173">
        <v>132756</v>
      </c>
      <c r="D680" s="176">
        <v>44942</v>
      </c>
      <c r="E680" s="177">
        <v>32.775399999999998</v>
      </c>
      <c r="F680" s="177">
        <v>-0.36449999999999999</v>
      </c>
      <c r="G680" s="177">
        <v>-0.36449999999999999</v>
      </c>
      <c r="H680" s="177">
        <v>-1.0862000000000001</v>
      </c>
      <c r="I680" s="177">
        <v>-1.4943</v>
      </c>
      <c r="J680" s="177">
        <v>-2.0724</v>
      </c>
      <c r="K680" s="177">
        <v>4.1993999999999998</v>
      </c>
      <c r="L680" s="177">
        <v>13.808199999999999</v>
      </c>
      <c r="M680" s="177">
        <v>4.7625999999999999</v>
      </c>
      <c r="N680" s="177">
        <v>1.1387</v>
      </c>
      <c r="O680" s="177">
        <v>16.088100000000001</v>
      </c>
      <c r="P680" s="177">
        <v>11.186999999999999</v>
      </c>
      <c r="Q680" s="177">
        <v>15.444100000000001</v>
      </c>
      <c r="R680" s="177">
        <v>16.086400000000001</v>
      </c>
      <c r="T680" s="106"/>
      <c r="U680" s="107"/>
      <c r="V680" s="107"/>
      <c r="W680" s="107"/>
      <c r="X680" s="107"/>
      <c r="Y680" s="107"/>
      <c r="Z680" s="107"/>
      <c r="AA680" s="107"/>
      <c r="AB680" s="107"/>
      <c r="AC680" s="107"/>
      <c r="AD680" s="107"/>
      <c r="AE680" s="107"/>
      <c r="AF680" s="107"/>
      <c r="AG680" s="107"/>
      <c r="AH680" s="107"/>
    </row>
    <row r="681" spans="1:34" x14ac:dyDescent="0.3">
      <c r="A681" s="173" t="s">
        <v>368</v>
      </c>
      <c r="B681" s="173" t="s">
        <v>322</v>
      </c>
      <c r="C681" s="173">
        <v>132757</v>
      </c>
      <c r="D681" s="176">
        <v>44942</v>
      </c>
      <c r="E681" s="177">
        <v>29.450700000000001</v>
      </c>
      <c r="F681" s="177">
        <v>-0.3745</v>
      </c>
      <c r="G681" s="177">
        <v>-0.3745</v>
      </c>
      <c r="H681" s="177">
        <v>-1.1091</v>
      </c>
      <c r="I681" s="177">
        <v>-1.5402</v>
      </c>
      <c r="J681" s="177">
        <v>-2.1749999999999998</v>
      </c>
      <c r="K681" s="177">
        <v>3.8719000000000001</v>
      </c>
      <c r="L681" s="177">
        <v>13.107900000000001</v>
      </c>
      <c r="M681" s="177">
        <v>3.7896000000000001</v>
      </c>
      <c r="N681" s="177">
        <v>-0.1119</v>
      </c>
      <c r="O681" s="177">
        <v>14.5703</v>
      </c>
      <c r="P681" s="177">
        <v>9.7236999999999991</v>
      </c>
      <c r="Q681" s="177">
        <v>13.9598</v>
      </c>
      <c r="R681" s="177">
        <v>14.6427</v>
      </c>
      <c r="T681" s="106"/>
      <c r="U681" s="107"/>
      <c r="V681" s="107"/>
      <c r="W681" s="107"/>
      <c r="X681" s="107"/>
      <c r="Y681" s="107"/>
      <c r="Z681" s="107"/>
      <c r="AA681" s="107"/>
      <c r="AB681" s="107"/>
      <c r="AC681" s="107"/>
      <c r="AD681" s="107"/>
      <c r="AE681" s="107"/>
      <c r="AF681" s="107"/>
      <c r="AG681" s="107"/>
      <c r="AH681" s="107"/>
    </row>
    <row r="682" spans="1:34" x14ac:dyDescent="0.3">
      <c r="A682" s="173" t="s">
        <v>368</v>
      </c>
      <c r="B682" s="173" t="s">
        <v>219</v>
      </c>
      <c r="C682" s="173">
        <v>118866</v>
      </c>
      <c r="D682" s="176">
        <v>44942</v>
      </c>
      <c r="E682" s="177">
        <v>126.56</v>
      </c>
      <c r="F682" s="177">
        <v>-0.17349999999999999</v>
      </c>
      <c r="G682" s="177">
        <v>-0.17349999999999999</v>
      </c>
      <c r="H682" s="177">
        <v>-0.33860000000000001</v>
      </c>
      <c r="I682" s="177">
        <v>-0.43269999999999997</v>
      </c>
      <c r="J682" s="177">
        <v>-1.0786</v>
      </c>
      <c r="K682" s="177">
        <v>3.9251</v>
      </c>
      <c r="L682" s="177">
        <v>13.212300000000001</v>
      </c>
      <c r="M682" s="177">
        <v>3.23</v>
      </c>
      <c r="N682" s="177">
        <v>0.99750000000000005</v>
      </c>
      <c r="O682" s="177">
        <v>13.2254</v>
      </c>
      <c r="P682" s="177">
        <v>9.5530000000000008</v>
      </c>
      <c r="Q682" s="177">
        <v>12.5204</v>
      </c>
      <c r="R682" s="177">
        <v>12.084099999999999</v>
      </c>
      <c r="T682" s="106"/>
      <c r="U682" s="107"/>
      <c r="V682" s="107"/>
      <c r="W682" s="107"/>
      <c r="X682" s="107"/>
      <c r="Y682" s="107"/>
      <c r="Z682" s="107"/>
      <c r="AA682" s="107"/>
      <c r="AB682" s="107"/>
      <c r="AC682" s="107"/>
      <c r="AD682" s="107"/>
      <c r="AE682" s="107"/>
      <c r="AF682" s="107"/>
      <c r="AG682" s="107"/>
      <c r="AH682" s="107"/>
    </row>
    <row r="683" spans="1:34" x14ac:dyDescent="0.3">
      <c r="A683" s="173" t="s">
        <v>368</v>
      </c>
      <c r="B683" s="173" t="s">
        <v>323</v>
      </c>
      <c r="C683" s="173">
        <v>100480</v>
      </c>
      <c r="D683" s="176">
        <v>44942</v>
      </c>
      <c r="E683" s="177">
        <v>179.14967188652</v>
      </c>
      <c r="F683" s="177">
        <v>-0.18609999999999999</v>
      </c>
      <c r="G683" s="177">
        <v>-0.18609999999999999</v>
      </c>
      <c r="H683" s="177">
        <v>-0.3548</v>
      </c>
      <c r="I683" s="177">
        <v>-0.46410000000000001</v>
      </c>
      <c r="J683" s="177">
        <v>-1.1396999999999999</v>
      </c>
      <c r="K683" s="177">
        <v>3.7372000000000001</v>
      </c>
      <c r="L683" s="177">
        <v>12.825200000000001</v>
      </c>
      <c r="M683" s="177">
        <v>2.7075999999999998</v>
      </c>
      <c r="N683" s="177">
        <v>0.33169999999999999</v>
      </c>
      <c r="O683" s="177">
        <v>12.3995</v>
      </c>
      <c r="P683" s="177">
        <v>8.7977000000000007</v>
      </c>
      <c r="Q683" s="177">
        <v>11.3622</v>
      </c>
      <c r="R683" s="177">
        <v>11.3314</v>
      </c>
      <c r="T683" s="106"/>
      <c r="U683" s="107"/>
      <c r="V683" s="107"/>
      <c r="W683" s="107"/>
      <c r="X683" s="107"/>
      <c r="Y683" s="107"/>
      <c r="Z683" s="107"/>
      <c r="AA683" s="107"/>
      <c r="AB683" s="107"/>
      <c r="AC683" s="107"/>
      <c r="AD683" s="107"/>
      <c r="AE683" s="107"/>
      <c r="AF683" s="107"/>
      <c r="AG683" s="107"/>
      <c r="AH683" s="107"/>
    </row>
    <row r="684" spans="1:34" x14ac:dyDescent="0.3">
      <c r="A684" s="173" t="s">
        <v>368</v>
      </c>
      <c r="B684" s="173" t="s">
        <v>324</v>
      </c>
      <c r="C684" s="173">
        <v>116051</v>
      </c>
      <c r="D684" s="176">
        <v>44942</v>
      </c>
      <c r="E684" s="177">
        <v>42.52</v>
      </c>
      <c r="F684" s="177">
        <v>-0.37490000000000001</v>
      </c>
      <c r="G684" s="177">
        <v>-0.37490000000000001</v>
      </c>
      <c r="H684" s="177">
        <v>-1.0242</v>
      </c>
      <c r="I684" s="177">
        <v>-1.6651</v>
      </c>
      <c r="J684" s="177">
        <v>-2.3651</v>
      </c>
      <c r="K684" s="177">
        <v>1.3588</v>
      </c>
      <c r="L684" s="177">
        <v>10.069900000000001</v>
      </c>
      <c r="M684" s="177">
        <v>2.4085000000000001</v>
      </c>
      <c r="N684" s="177">
        <v>-3.2097000000000002</v>
      </c>
      <c r="O684" s="177">
        <v>17.349799999999998</v>
      </c>
      <c r="P684" s="177">
        <v>11.3788</v>
      </c>
      <c r="Q684" s="177">
        <v>13.9628</v>
      </c>
      <c r="R684" s="177">
        <v>14.9267</v>
      </c>
      <c r="T684" s="106"/>
      <c r="U684" s="107"/>
      <c r="V684" s="107"/>
      <c r="W684" s="107"/>
      <c r="X684" s="107"/>
      <c r="Y684" s="107"/>
      <c r="Z684" s="107"/>
      <c r="AA684" s="107"/>
      <c r="AB684" s="107"/>
      <c r="AC684" s="107"/>
      <c r="AD684" s="107"/>
      <c r="AE684" s="107"/>
      <c r="AF684" s="107"/>
      <c r="AG684" s="107"/>
      <c r="AH684" s="107"/>
    </row>
    <row r="685" spans="1:34" x14ac:dyDescent="0.3">
      <c r="A685" s="173" t="s">
        <v>368</v>
      </c>
      <c r="B685" s="173" t="s">
        <v>220</v>
      </c>
      <c r="C685" s="173">
        <v>119307</v>
      </c>
      <c r="D685" s="176">
        <v>44942</v>
      </c>
      <c r="E685" s="177">
        <v>45.16</v>
      </c>
      <c r="F685" s="177">
        <v>-0.375</v>
      </c>
      <c r="G685" s="177">
        <v>-0.375</v>
      </c>
      <c r="H685" s="177">
        <v>-1.0083</v>
      </c>
      <c r="I685" s="177">
        <v>-1.6122000000000001</v>
      </c>
      <c r="J685" s="177">
        <v>-2.2934000000000001</v>
      </c>
      <c r="K685" s="177">
        <v>1.5972999999999999</v>
      </c>
      <c r="L685" s="177">
        <v>10.5779</v>
      </c>
      <c r="M685" s="177">
        <v>3.1286</v>
      </c>
      <c r="N685" s="177">
        <v>-2.3355999999999999</v>
      </c>
      <c r="O685" s="177">
        <v>18.119399999999999</v>
      </c>
      <c r="P685" s="177">
        <v>12.0236</v>
      </c>
      <c r="Q685" s="177">
        <v>13.0838</v>
      </c>
      <c r="R685" s="177">
        <v>15.789199999999999</v>
      </c>
      <c r="T685" s="106"/>
      <c r="U685" s="107"/>
      <c r="V685" s="107"/>
      <c r="W685" s="107"/>
      <c r="X685" s="107"/>
      <c r="Y685" s="107"/>
      <c r="Z685" s="107"/>
      <c r="AA685" s="107"/>
      <c r="AB685" s="107"/>
      <c r="AC685" s="107"/>
      <c r="AD685" s="107"/>
      <c r="AE685" s="107"/>
      <c r="AF685" s="107"/>
      <c r="AG685" s="107"/>
      <c r="AH685" s="107"/>
    </row>
    <row r="686" spans="1:34" x14ac:dyDescent="0.3">
      <c r="A686" s="173" t="s">
        <v>368</v>
      </c>
      <c r="B686" s="173" t="s">
        <v>325</v>
      </c>
      <c r="C686" s="173">
        <v>135964</v>
      </c>
      <c r="D686" s="176"/>
      <c r="E686" s="177"/>
      <c r="F686" s="177"/>
      <c r="G686" s="177"/>
      <c r="H686" s="177"/>
      <c r="I686" s="177"/>
      <c r="J686" s="177"/>
      <c r="K686" s="177"/>
      <c r="L686" s="177"/>
      <c r="M686" s="177"/>
      <c r="N686" s="177"/>
      <c r="O686" s="177"/>
      <c r="P686" s="177"/>
      <c r="Q686" s="177"/>
      <c r="R686" s="177"/>
      <c r="T686" s="106"/>
      <c r="U686" s="107"/>
      <c r="V686" s="107"/>
      <c r="W686" s="107"/>
      <c r="X686" s="107"/>
      <c r="Y686" s="107"/>
      <c r="Z686" s="107"/>
      <c r="AA686" s="107"/>
      <c r="AB686" s="107"/>
      <c r="AC686" s="107"/>
      <c r="AD686" s="107"/>
      <c r="AE686" s="107"/>
      <c r="AF686" s="107"/>
      <c r="AG686" s="107"/>
      <c r="AH686" s="107"/>
    </row>
    <row r="687" spans="1:34" x14ac:dyDescent="0.3">
      <c r="A687" s="173" t="s">
        <v>368</v>
      </c>
      <c r="B687" s="173" t="s">
        <v>221</v>
      </c>
      <c r="C687" s="173">
        <v>135962</v>
      </c>
      <c r="D687" s="176"/>
      <c r="E687" s="177"/>
      <c r="F687" s="177"/>
      <c r="G687" s="177"/>
      <c r="H687" s="177"/>
      <c r="I687" s="177"/>
      <c r="J687" s="177"/>
      <c r="K687" s="177"/>
      <c r="L687" s="177"/>
      <c r="M687" s="177"/>
      <c r="N687" s="177"/>
      <c r="O687" s="177"/>
      <c r="P687" s="177"/>
      <c r="Q687" s="177"/>
      <c r="R687" s="177"/>
      <c r="T687" s="106"/>
      <c r="U687" s="107"/>
      <c r="V687" s="107"/>
      <c r="W687" s="107"/>
      <c r="X687" s="107"/>
      <c r="Y687" s="107"/>
      <c r="Z687" s="107"/>
      <c r="AA687" s="107"/>
      <c r="AB687" s="107"/>
      <c r="AC687" s="107"/>
      <c r="AD687" s="107"/>
      <c r="AE687" s="107"/>
      <c r="AF687" s="107"/>
      <c r="AG687" s="107"/>
      <c r="AH687" s="107"/>
    </row>
    <row r="688" spans="1:34" x14ac:dyDescent="0.3">
      <c r="A688" s="173" t="s">
        <v>368</v>
      </c>
      <c r="B688" s="173" t="s">
        <v>326</v>
      </c>
      <c r="C688" s="173">
        <v>140045</v>
      </c>
      <c r="D688" s="176"/>
      <c r="E688" s="177"/>
      <c r="F688" s="177"/>
      <c r="G688" s="177"/>
      <c r="H688" s="177"/>
      <c r="I688" s="177"/>
      <c r="J688" s="177"/>
      <c r="K688" s="177"/>
      <c r="L688" s="177"/>
      <c r="M688" s="177"/>
      <c r="N688" s="177"/>
      <c r="O688" s="177"/>
      <c r="P688" s="177"/>
      <c r="Q688" s="177"/>
      <c r="R688" s="177"/>
      <c r="T688" s="106"/>
      <c r="U688" s="107"/>
      <c r="V688" s="107"/>
      <c r="W688" s="107"/>
      <c r="X688" s="107"/>
      <c r="Y688" s="107"/>
      <c r="Z688" s="107"/>
      <c r="AA688" s="107"/>
      <c r="AB688" s="107"/>
      <c r="AC688" s="107"/>
      <c r="AD688" s="107"/>
      <c r="AE688" s="107"/>
      <c r="AF688" s="107"/>
      <c r="AG688" s="107"/>
      <c r="AH688" s="107"/>
    </row>
    <row r="689" spans="1:34" x14ac:dyDescent="0.3">
      <c r="A689" s="173" t="s">
        <v>368</v>
      </c>
      <c r="B689" s="173" t="s">
        <v>222</v>
      </c>
      <c r="C689" s="173">
        <v>140046</v>
      </c>
      <c r="D689" s="176"/>
      <c r="E689" s="177"/>
      <c r="F689" s="177"/>
      <c r="G689" s="177"/>
      <c r="H689" s="177"/>
      <c r="I689" s="177"/>
      <c r="J689" s="177"/>
      <c r="K689" s="177"/>
      <c r="L689" s="177"/>
      <c r="M689" s="177"/>
      <c r="N689" s="177"/>
      <c r="O689" s="177"/>
      <c r="P689" s="177"/>
      <c r="Q689" s="177"/>
      <c r="R689" s="177"/>
      <c r="T689" s="106"/>
      <c r="U689" s="107"/>
      <c r="V689" s="107"/>
      <c r="W689" s="107"/>
      <c r="X689" s="107"/>
      <c r="Y689" s="107"/>
      <c r="Z689" s="107"/>
      <c r="AA689" s="107"/>
      <c r="AB689" s="107"/>
      <c r="AC689" s="107"/>
      <c r="AD689" s="107"/>
      <c r="AE689" s="107"/>
      <c r="AF689" s="107"/>
      <c r="AG689" s="107"/>
      <c r="AH689" s="107"/>
    </row>
    <row r="690" spans="1:34" x14ac:dyDescent="0.3">
      <c r="A690" s="173" t="s">
        <v>368</v>
      </c>
      <c r="B690" s="173" t="s">
        <v>327</v>
      </c>
      <c r="C690" s="173">
        <v>140455</v>
      </c>
      <c r="D690" s="176"/>
      <c r="E690" s="177"/>
      <c r="F690" s="177"/>
      <c r="G690" s="177"/>
      <c r="H690" s="177"/>
      <c r="I690" s="177"/>
      <c r="J690" s="177"/>
      <c r="K690" s="177"/>
      <c r="L690" s="177"/>
      <c r="M690" s="177"/>
      <c r="N690" s="177"/>
      <c r="O690" s="177"/>
      <c r="P690" s="177"/>
      <c r="Q690" s="177"/>
      <c r="R690" s="177"/>
      <c r="T690" s="106"/>
      <c r="U690" s="107"/>
      <c r="V690" s="107"/>
      <c r="W690" s="107"/>
      <c r="X690" s="107"/>
      <c r="Y690" s="107"/>
      <c r="Z690" s="107"/>
      <c r="AA690" s="107"/>
      <c r="AB690" s="107"/>
      <c r="AC690" s="107"/>
      <c r="AD690" s="107"/>
      <c r="AE690" s="107"/>
      <c r="AF690" s="107"/>
      <c r="AG690" s="107"/>
      <c r="AH690" s="107"/>
    </row>
    <row r="691" spans="1:34" x14ac:dyDescent="0.3">
      <c r="A691" s="173" t="s">
        <v>368</v>
      </c>
      <c r="B691" s="173" t="s">
        <v>223</v>
      </c>
      <c r="C691" s="173">
        <v>140454</v>
      </c>
      <c r="D691" s="176"/>
      <c r="E691" s="177"/>
      <c r="F691" s="177"/>
      <c r="G691" s="177"/>
      <c r="H691" s="177"/>
      <c r="I691" s="177"/>
      <c r="J691" s="177"/>
      <c r="K691" s="177"/>
      <c r="L691" s="177"/>
      <c r="M691" s="177"/>
      <c r="N691" s="177"/>
      <c r="O691" s="177"/>
      <c r="P691" s="177"/>
      <c r="Q691" s="177"/>
      <c r="R691" s="177"/>
      <c r="T691" s="106"/>
      <c r="U691" s="107"/>
      <c r="V691" s="107"/>
      <c r="W691" s="107"/>
      <c r="X691" s="107"/>
      <c r="Y691" s="107"/>
      <c r="Z691" s="107"/>
      <c r="AA691" s="107"/>
      <c r="AB691" s="107"/>
      <c r="AC691" s="107"/>
      <c r="AD691" s="107"/>
      <c r="AE691" s="107"/>
      <c r="AF691" s="107"/>
      <c r="AG691" s="107"/>
      <c r="AH691" s="107"/>
    </row>
    <row r="692" spans="1:34" x14ac:dyDescent="0.3">
      <c r="A692" s="173" t="s">
        <v>368</v>
      </c>
      <c r="B692" s="173" t="s">
        <v>328</v>
      </c>
      <c r="C692" s="173">
        <v>141893</v>
      </c>
      <c r="D692" s="176"/>
      <c r="E692" s="177"/>
      <c r="F692" s="177"/>
      <c r="G692" s="177"/>
      <c r="H692" s="177"/>
      <c r="I692" s="177"/>
      <c r="J692" s="177"/>
      <c r="K692" s="177"/>
      <c r="L692" s="177"/>
      <c r="M692" s="177"/>
      <c r="N692" s="177"/>
      <c r="O692" s="177"/>
      <c r="P692" s="177"/>
      <c r="Q692" s="177"/>
      <c r="R692" s="177"/>
      <c r="T692" s="106"/>
      <c r="U692" s="107"/>
      <c r="V692" s="107"/>
      <c r="W692" s="107"/>
      <c r="X692" s="107"/>
      <c r="Y692" s="107"/>
      <c r="Z692" s="107"/>
      <c r="AA692" s="107"/>
      <c r="AB692" s="107"/>
      <c r="AC692" s="107"/>
      <c r="AD692" s="107"/>
      <c r="AE692" s="107"/>
      <c r="AF692" s="107"/>
      <c r="AG692" s="107"/>
      <c r="AH692" s="107"/>
    </row>
    <row r="693" spans="1:34" x14ac:dyDescent="0.3">
      <c r="A693" s="173" t="s">
        <v>368</v>
      </c>
      <c r="B693" s="173" t="s">
        <v>224</v>
      </c>
      <c r="C693" s="173">
        <v>141892</v>
      </c>
      <c r="D693" s="176"/>
      <c r="E693" s="177"/>
      <c r="F693" s="177"/>
      <c r="G693" s="177"/>
      <c r="H693" s="177"/>
      <c r="I693" s="177"/>
      <c r="J693" s="177"/>
      <c r="K693" s="177"/>
      <c r="L693" s="177"/>
      <c r="M693" s="177"/>
      <c r="N693" s="177"/>
      <c r="O693" s="177"/>
      <c r="P693" s="177"/>
      <c r="Q693" s="177"/>
      <c r="R693" s="177"/>
      <c r="T693" s="106"/>
      <c r="U693" s="107"/>
      <c r="V693" s="107"/>
      <c r="W693" s="107"/>
      <c r="X693" s="107"/>
      <c r="Y693" s="107"/>
      <c r="Z693" s="107"/>
      <c r="AA693" s="107"/>
      <c r="AB693" s="107"/>
      <c r="AC693" s="107"/>
      <c r="AD693" s="107"/>
      <c r="AE693" s="107"/>
      <c r="AF693" s="107"/>
      <c r="AG693" s="107"/>
      <c r="AH693" s="107"/>
    </row>
    <row r="694" spans="1:34" x14ac:dyDescent="0.3">
      <c r="A694" s="173" t="s">
        <v>368</v>
      </c>
      <c r="B694" s="173" t="s">
        <v>329</v>
      </c>
      <c r="C694" s="173">
        <v>142169</v>
      </c>
      <c r="D694" s="176"/>
      <c r="E694" s="177"/>
      <c r="F694" s="177"/>
      <c r="G694" s="177"/>
      <c r="H694" s="177"/>
      <c r="I694" s="177"/>
      <c r="J694" s="177"/>
      <c r="K694" s="177"/>
      <c r="L694" s="177"/>
      <c r="M694" s="177"/>
      <c r="N694" s="177"/>
      <c r="O694" s="177"/>
      <c r="P694" s="177"/>
      <c r="Q694" s="177"/>
      <c r="R694" s="177"/>
      <c r="T694" s="106"/>
      <c r="U694" s="107"/>
      <c r="V694" s="107"/>
      <c r="W694" s="107"/>
      <c r="X694" s="107"/>
      <c r="Y694" s="107"/>
      <c r="Z694" s="107"/>
      <c r="AA694" s="107"/>
      <c r="AB694" s="107"/>
      <c r="AC694" s="107"/>
      <c r="AD694" s="107"/>
      <c r="AE694" s="107"/>
      <c r="AF694" s="107"/>
      <c r="AG694" s="107"/>
      <c r="AH694" s="107"/>
    </row>
    <row r="695" spans="1:34" x14ac:dyDescent="0.3">
      <c r="A695" s="173" t="s">
        <v>368</v>
      </c>
      <c r="B695" s="173" t="s">
        <v>225</v>
      </c>
      <c r="C695" s="173">
        <v>142172</v>
      </c>
      <c r="D695" s="176"/>
      <c r="E695" s="177"/>
      <c r="F695" s="177"/>
      <c r="G695" s="177"/>
      <c r="H695" s="177"/>
      <c r="I695" s="177"/>
      <c r="J695" s="177"/>
      <c r="K695" s="177"/>
      <c r="L695" s="177"/>
      <c r="M695" s="177"/>
      <c r="N695" s="177"/>
      <c r="O695" s="177"/>
      <c r="P695" s="177"/>
      <c r="Q695" s="177"/>
      <c r="R695" s="177"/>
      <c r="T695" s="106"/>
      <c r="U695" s="107"/>
      <c r="V695" s="107"/>
      <c r="W695" s="107"/>
      <c r="X695" s="107"/>
      <c r="Y695" s="107"/>
      <c r="Z695" s="107"/>
      <c r="AA695" s="107"/>
      <c r="AB695" s="107"/>
      <c r="AC695" s="107"/>
      <c r="AD695" s="107"/>
      <c r="AE695" s="107"/>
      <c r="AF695" s="107"/>
      <c r="AG695" s="107"/>
      <c r="AH695" s="107"/>
    </row>
    <row r="696" spans="1:34" x14ac:dyDescent="0.3">
      <c r="A696" s="173" t="s">
        <v>368</v>
      </c>
      <c r="B696" s="173" t="s">
        <v>226</v>
      </c>
      <c r="C696" s="173">
        <v>120715</v>
      </c>
      <c r="D696" s="176">
        <v>44942</v>
      </c>
      <c r="E696" s="177">
        <v>152.37649999999999</v>
      </c>
      <c r="F696" s="177">
        <v>-0.59</v>
      </c>
      <c r="G696" s="177">
        <v>-0.59</v>
      </c>
      <c r="H696" s="177">
        <v>-1.2136</v>
      </c>
      <c r="I696" s="177">
        <v>-2.2776000000000001</v>
      </c>
      <c r="J696" s="177">
        <v>-3.1111</v>
      </c>
      <c r="K696" s="177">
        <v>-0.60899999999999999</v>
      </c>
      <c r="L696" s="177">
        <v>7.1992000000000003</v>
      </c>
      <c r="M696" s="177">
        <v>-1.5571999999999999</v>
      </c>
      <c r="N696" s="177">
        <v>-8.3948999999999998</v>
      </c>
      <c r="O696" s="177">
        <v>14.9412</v>
      </c>
      <c r="P696" s="177">
        <v>10.424300000000001</v>
      </c>
      <c r="Q696" s="177">
        <v>13.561500000000001</v>
      </c>
      <c r="R696" s="177">
        <v>10.942500000000001</v>
      </c>
      <c r="T696" s="106"/>
      <c r="U696" s="107"/>
      <c r="V696" s="107"/>
      <c r="W696" s="107"/>
      <c r="X696" s="107"/>
      <c r="Y696" s="107"/>
      <c r="Z696" s="107"/>
      <c r="AA696" s="107"/>
      <c r="AB696" s="107"/>
      <c r="AC696" s="107"/>
      <c r="AD696" s="107"/>
      <c r="AE696" s="107"/>
      <c r="AF696" s="107"/>
      <c r="AG696" s="107"/>
      <c r="AH696" s="107"/>
    </row>
    <row r="697" spans="1:34" x14ac:dyDescent="0.3">
      <c r="A697" s="173" t="s">
        <v>368</v>
      </c>
      <c r="B697" s="173" t="s">
        <v>330</v>
      </c>
      <c r="C697" s="173">
        <v>100821</v>
      </c>
      <c r="D697" s="176">
        <v>44942</v>
      </c>
      <c r="E697" s="177">
        <v>139.62</v>
      </c>
      <c r="F697" s="177">
        <v>-0.59870000000000001</v>
      </c>
      <c r="G697" s="177">
        <v>-0.59870000000000001</v>
      </c>
      <c r="H697" s="177">
        <v>-1.2359</v>
      </c>
      <c r="I697" s="177">
        <v>-2.3199999999999998</v>
      </c>
      <c r="J697" s="177">
        <v>-3.2029000000000001</v>
      </c>
      <c r="K697" s="177">
        <v>-0.88070000000000004</v>
      </c>
      <c r="L697" s="177">
        <v>6.6340000000000003</v>
      </c>
      <c r="M697" s="177">
        <v>-2.3062999999999998</v>
      </c>
      <c r="N697" s="177">
        <v>-9.3209999999999997</v>
      </c>
      <c r="O697" s="177">
        <v>13.8363</v>
      </c>
      <c r="P697" s="177">
        <v>9.3989999999999991</v>
      </c>
      <c r="Q697" s="177">
        <v>11.356199999999999</v>
      </c>
      <c r="R697" s="177">
        <v>9.8583999999999996</v>
      </c>
      <c r="T697" s="106"/>
      <c r="U697" s="107"/>
      <c r="V697" s="107"/>
      <c r="W697" s="107"/>
      <c r="X697" s="107"/>
      <c r="Y697" s="107"/>
      <c r="Z697" s="107"/>
      <c r="AA697" s="107"/>
      <c r="AB697" s="107"/>
      <c r="AC697" s="107"/>
      <c r="AD697" s="107"/>
      <c r="AE697" s="107"/>
      <c r="AF697" s="107"/>
      <c r="AG697" s="107"/>
      <c r="AH697" s="107"/>
    </row>
    <row r="698" spans="1:34" x14ac:dyDescent="0.3">
      <c r="A698" s="173" t="s">
        <v>368</v>
      </c>
      <c r="B698" s="173" t="s">
        <v>331</v>
      </c>
      <c r="C698" s="173">
        <v>101834</v>
      </c>
      <c r="D698" s="176">
        <v>44942</v>
      </c>
      <c r="E698" s="177">
        <v>230.35912305598401</v>
      </c>
      <c r="F698" s="177">
        <v>-0.40910000000000002</v>
      </c>
      <c r="G698" s="177">
        <v>-0.40910000000000002</v>
      </c>
      <c r="H698" s="177">
        <v>-1.044</v>
      </c>
      <c r="I698" s="177">
        <v>-1.7001999999999999</v>
      </c>
      <c r="J698" s="177">
        <v>-1.9294</v>
      </c>
      <c r="K698" s="177">
        <v>2.4401999999999999</v>
      </c>
      <c r="L698" s="177">
        <v>10.056699999999999</v>
      </c>
      <c r="M698" s="177">
        <v>0.65300000000000002</v>
      </c>
      <c r="N698" s="177">
        <v>-3.97</v>
      </c>
      <c r="O698" s="177">
        <v>12.289099999999999</v>
      </c>
      <c r="P698" s="177">
        <v>8.6864000000000008</v>
      </c>
      <c r="Q698" s="177">
        <v>17.149899999999999</v>
      </c>
      <c r="R698" s="177">
        <v>11.462999999999999</v>
      </c>
      <c r="T698" s="106"/>
      <c r="U698" s="107"/>
      <c r="V698" s="107"/>
      <c r="W698" s="107"/>
      <c r="X698" s="107"/>
      <c r="Y698" s="107"/>
      <c r="Z698" s="107"/>
      <c r="AA698" s="107"/>
      <c r="AB698" s="107"/>
      <c r="AC698" s="107"/>
      <c r="AD698" s="107"/>
      <c r="AE698" s="107"/>
      <c r="AF698" s="107"/>
      <c r="AG698" s="107"/>
      <c r="AH698" s="107"/>
    </row>
    <row r="699" spans="1:34" x14ac:dyDescent="0.3">
      <c r="A699" s="178" t="s">
        <v>27</v>
      </c>
      <c r="B699" s="173"/>
      <c r="C699" s="173"/>
      <c r="D699" s="173"/>
      <c r="E699" s="173"/>
      <c r="F699" s="179">
        <v>-0.36346956521739116</v>
      </c>
      <c r="G699" s="179">
        <v>-0.36346956521739116</v>
      </c>
      <c r="H699" s="179">
        <v>-0.85795913043478222</v>
      </c>
      <c r="I699" s="179">
        <v>-1.5008052173913045</v>
      </c>
      <c r="J699" s="179">
        <v>-2.2179869565217394</v>
      </c>
      <c r="K699" s="179">
        <v>1.5789930434782609</v>
      </c>
      <c r="L699" s="179">
        <v>10.528121739130432</v>
      </c>
      <c r="M699" s="179">
        <v>2.1343582608695653</v>
      </c>
      <c r="N699" s="179">
        <v>-2.3725965217391294</v>
      </c>
      <c r="O699" s="179">
        <v>17.277923478260867</v>
      </c>
      <c r="P699" s="179">
        <v>9.948589473684212</v>
      </c>
      <c r="Q699" s="179">
        <v>14.285156521739134</v>
      </c>
      <c r="R699" s="179">
        <v>16.509735652173916</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78" t="s">
        <v>407</v>
      </c>
      <c r="B700" s="173"/>
      <c r="C700" s="173"/>
      <c r="D700" s="173"/>
      <c r="E700" s="173"/>
      <c r="F700" s="179">
        <v>-0.34839999999999999</v>
      </c>
      <c r="G700" s="179">
        <v>-0.34839999999999999</v>
      </c>
      <c r="H700" s="179">
        <v>-0.92300000000000004</v>
      </c>
      <c r="I700" s="179">
        <v>-1.4217</v>
      </c>
      <c r="J700" s="179">
        <v>-2.1865999999999999</v>
      </c>
      <c r="K700" s="179">
        <v>2.0124</v>
      </c>
      <c r="L700" s="179">
        <v>10.6836</v>
      </c>
      <c r="M700" s="179">
        <v>2.5455000000000001</v>
      </c>
      <c r="N700" s="179">
        <v>-1.5436000000000001</v>
      </c>
      <c r="O700" s="179">
        <v>16.517299999999999</v>
      </c>
      <c r="P700" s="179">
        <v>9.5246999999999993</v>
      </c>
      <c r="Q700" s="179">
        <v>13.9598</v>
      </c>
      <c r="R700" s="179">
        <v>15.3948</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57"/>
      <c r="F701" s="104"/>
      <c r="G701" s="104"/>
      <c r="H701" s="104"/>
      <c r="I701" s="104"/>
      <c r="J701" s="104"/>
      <c r="K701" s="104"/>
      <c r="L701" s="104"/>
      <c r="M701" s="104"/>
      <c r="N701" s="104"/>
      <c r="O701" s="104"/>
      <c r="P701" s="104"/>
      <c r="Q701" s="104"/>
      <c r="R701" s="104"/>
    </row>
    <row r="702" spans="1:34" x14ac:dyDescent="0.3">
      <c r="A702" s="175" t="s">
        <v>734</v>
      </c>
      <c r="B702" s="175"/>
      <c r="C702" s="175"/>
      <c r="D702" s="175"/>
      <c r="E702" s="175"/>
      <c r="F702" s="175"/>
      <c r="G702" s="175"/>
      <c r="H702" s="175"/>
      <c r="I702" s="175"/>
      <c r="J702" s="175"/>
      <c r="K702" s="175"/>
      <c r="L702" s="175"/>
      <c r="M702" s="175"/>
      <c r="N702" s="175"/>
      <c r="O702" s="175"/>
      <c r="P702" s="175"/>
      <c r="Q702" s="175"/>
      <c r="R702" s="175"/>
      <c r="S702" s="105"/>
      <c r="T702" s="105"/>
      <c r="U702" s="105"/>
      <c r="V702" s="105"/>
      <c r="W702" s="105"/>
      <c r="X702" s="105"/>
      <c r="Y702" s="105"/>
      <c r="Z702" s="105"/>
      <c r="AA702" s="105"/>
      <c r="AB702" s="105"/>
      <c r="AC702" s="105"/>
      <c r="AD702" s="105"/>
      <c r="AE702" s="105"/>
      <c r="AF702" s="105"/>
      <c r="AG702" s="105"/>
      <c r="AH702" s="105"/>
    </row>
    <row r="703" spans="1:34" x14ac:dyDescent="0.3">
      <c r="A703" s="173" t="s">
        <v>735</v>
      </c>
      <c r="B703" s="173" t="s">
        <v>736</v>
      </c>
      <c r="C703" s="173">
        <v>132180</v>
      </c>
      <c r="D703" s="176">
        <v>44942</v>
      </c>
      <c r="E703" s="177">
        <v>34.9315</v>
      </c>
      <c r="F703" s="177">
        <v>-0.28370000000000001</v>
      </c>
      <c r="G703" s="177">
        <v>-0.28370000000000001</v>
      </c>
      <c r="H703" s="177">
        <v>-0.56159999999999999</v>
      </c>
      <c r="I703" s="177">
        <v>-0.69059999999999999</v>
      </c>
      <c r="J703" s="177">
        <v>-0.84699999999999998</v>
      </c>
      <c r="K703" s="177">
        <v>3.2945000000000002</v>
      </c>
      <c r="L703" s="177">
        <v>9.5145</v>
      </c>
      <c r="M703" s="177">
        <v>1.9322999999999999</v>
      </c>
      <c r="N703" s="177">
        <v>-0.20880000000000001</v>
      </c>
      <c r="O703" s="177">
        <v>13.3383</v>
      </c>
      <c r="P703" s="177">
        <v>9.1621000000000006</v>
      </c>
      <c r="Q703" s="177">
        <v>11.2844</v>
      </c>
      <c r="R703" s="177">
        <v>10.646000000000001</v>
      </c>
      <c r="T703" s="106"/>
      <c r="U703" s="107"/>
      <c r="V703" s="107"/>
      <c r="W703" s="107"/>
      <c r="X703" s="107"/>
      <c r="Y703" s="107"/>
      <c r="Z703" s="107"/>
      <c r="AA703" s="107"/>
      <c r="AB703" s="107"/>
      <c r="AC703" s="107"/>
      <c r="AD703" s="107"/>
      <c r="AE703" s="107"/>
      <c r="AF703" s="107"/>
      <c r="AG703" s="107"/>
      <c r="AH703" s="107"/>
    </row>
    <row r="704" spans="1:34" x14ac:dyDescent="0.3">
      <c r="A704" s="173" t="s">
        <v>735</v>
      </c>
      <c r="B704" s="173" t="s">
        <v>737</v>
      </c>
      <c r="C704" s="173">
        <v>132186</v>
      </c>
      <c r="D704" s="176">
        <v>44942</v>
      </c>
      <c r="E704" s="177">
        <v>37.638199999999998</v>
      </c>
      <c r="F704" s="177">
        <v>-0.27689999999999998</v>
      </c>
      <c r="G704" s="177">
        <v>-0.27689999999999998</v>
      </c>
      <c r="H704" s="177">
        <v>-0.54510000000000003</v>
      </c>
      <c r="I704" s="177">
        <v>-0.65749999999999997</v>
      </c>
      <c r="J704" s="177">
        <v>-0.77510000000000001</v>
      </c>
      <c r="K704" s="177">
        <v>3.5211000000000001</v>
      </c>
      <c r="L704" s="177">
        <v>10.007899999999999</v>
      </c>
      <c r="M704" s="177">
        <v>2.6</v>
      </c>
      <c r="N704" s="177">
        <v>0.621</v>
      </c>
      <c r="O704" s="177">
        <v>14.3851</v>
      </c>
      <c r="P704" s="177">
        <v>10.1069</v>
      </c>
      <c r="Q704" s="177">
        <v>12.531599999999999</v>
      </c>
      <c r="R704" s="177">
        <v>11.6456</v>
      </c>
      <c r="T704" s="106"/>
      <c r="U704" s="107"/>
      <c r="V704" s="107"/>
      <c r="W704" s="107"/>
      <c r="X704" s="107"/>
      <c r="Y704" s="107"/>
      <c r="Z704" s="107"/>
      <c r="AA704" s="107"/>
      <c r="AB704" s="107"/>
      <c r="AC704" s="107"/>
      <c r="AD704" s="107"/>
      <c r="AE704" s="107"/>
      <c r="AF704" s="107"/>
      <c r="AG704" s="107"/>
      <c r="AH704" s="107"/>
    </row>
    <row r="705" spans="1:34" x14ac:dyDescent="0.3">
      <c r="A705" s="173" t="s">
        <v>735</v>
      </c>
      <c r="B705" s="173" t="s">
        <v>738</v>
      </c>
      <c r="C705" s="173">
        <v>102107</v>
      </c>
      <c r="D705" s="176"/>
      <c r="E705" s="177"/>
      <c r="F705" s="177"/>
      <c r="G705" s="177"/>
      <c r="H705" s="177"/>
      <c r="I705" s="177"/>
      <c r="J705" s="177"/>
      <c r="K705" s="177"/>
      <c r="L705" s="177"/>
      <c r="M705" s="177"/>
      <c r="N705" s="177"/>
      <c r="O705" s="177"/>
      <c r="P705" s="177"/>
      <c r="Q705" s="177"/>
      <c r="R705" s="177"/>
      <c r="T705" s="106"/>
      <c r="U705" s="107"/>
      <c r="V705" s="107"/>
      <c r="W705" s="107"/>
      <c r="X705" s="107"/>
      <c r="Y705" s="107"/>
      <c r="Z705" s="107"/>
      <c r="AA705" s="107"/>
      <c r="AB705" s="107"/>
      <c r="AC705" s="107"/>
      <c r="AD705" s="107"/>
      <c r="AE705" s="107"/>
      <c r="AF705" s="107"/>
      <c r="AG705" s="107"/>
      <c r="AH705" s="107"/>
    </row>
    <row r="706" spans="1:34" x14ac:dyDescent="0.3">
      <c r="A706" s="173" t="s">
        <v>735</v>
      </c>
      <c r="B706" s="173" t="s">
        <v>739</v>
      </c>
      <c r="C706" s="173">
        <v>118512</v>
      </c>
      <c r="D706" s="176"/>
      <c r="E706" s="177"/>
      <c r="F706" s="177"/>
      <c r="G706" s="177"/>
      <c r="H706" s="177"/>
      <c r="I706" s="177"/>
      <c r="J706" s="177"/>
      <c r="K706" s="177"/>
      <c r="L706" s="177"/>
      <c r="M706" s="177"/>
      <c r="N706" s="177"/>
      <c r="O706" s="177"/>
      <c r="P706" s="177"/>
      <c r="Q706" s="177"/>
      <c r="R706" s="177"/>
      <c r="T706" s="106"/>
      <c r="U706" s="107"/>
      <c r="V706" s="107"/>
      <c r="W706" s="107"/>
      <c r="X706" s="107"/>
      <c r="Y706" s="107"/>
      <c r="Z706" s="107"/>
      <c r="AA706" s="107"/>
      <c r="AB706" s="107"/>
      <c r="AC706" s="107"/>
      <c r="AD706" s="107"/>
      <c r="AE706" s="107"/>
      <c r="AF706" s="107"/>
      <c r="AG706" s="107"/>
      <c r="AH706" s="107"/>
    </row>
    <row r="707" spans="1:34" x14ac:dyDescent="0.3">
      <c r="A707" s="173" t="s">
        <v>735</v>
      </c>
      <c r="B707" s="173" t="s">
        <v>740</v>
      </c>
      <c r="C707" s="173">
        <v>102109</v>
      </c>
      <c r="D707" s="176"/>
      <c r="E707" s="177"/>
      <c r="F707" s="177"/>
      <c r="G707" s="177"/>
      <c r="H707" s="177"/>
      <c r="I707" s="177"/>
      <c r="J707" s="177"/>
      <c r="K707" s="177"/>
      <c r="L707" s="177"/>
      <c r="M707" s="177"/>
      <c r="N707" s="177"/>
      <c r="O707" s="177"/>
      <c r="P707" s="177"/>
      <c r="Q707" s="177"/>
      <c r="R707" s="177"/>
      <c r="T707" s="106"/>
      <c r="U707" s="107"/>
      <c r="V707" s="107"/>
      <c r="W707" s="107"/>
      <c r="X707" s="107"/>
      <c r="Y707" s="107"/>
      <c r="Z707" s="107"/>
      <c r="AA707" s="107"/>
      <c r="AB707" s="107"/>
      <c r="AC707" s="107"/>
      <c r="AD707" s="107"/>
      <c r="AE707" s="107"/>
      <c r="AF707" s="107"/>
      <c r="AG707" s="107"/>
      <c r="AH707" s="107"/>
    </row>
    <row r="708" spans="1:34" x14ac:dyDescent="0.3">
      <c r="A708" s="173" t="s">
        <v>735</v>
      </c>
      <c r="B708" s="173" t="s">
        <v>741</v>
      </c>
      <c r="C708" s="173">
        <v>118514</v>
      </c>
      <c r="D708" s="176"/>
      <c r="E708" s="177"/>
      <c r="F708" s="177"/>
      <c r="G708" s="177"/>
      <c r="H708" s="177"/>
      <c r="I708" s="177"/>
      <c r="J708" s="177"/>
      <c r="K708" s="177"/>
      <c r="L708" s="177"/>
      <c r="M708" s="177"/>
      <c r="N708" s="177"/>
      <c r="O708" s="177"/>
      <c r="P708" s="177"/>
      <c r="Q708" s="177"/>
      <c r="R708" s="177"/>
      <c r="T708" s="106"/>
      <c r="U708" s="107"/>
      <c r="V708" s="107"/>
      <c r="W708" s="107"/>
      <c r="X708" s="107"/>
      <c r="Y708" s="107"/>
      <c r="Z708" s="107"/>
      <c r="AA708" s="107"/>
      <c r="AB708" s="107"/>
      <c r="AC708" s="107"/>
      <c r="AD708" s="107"/>
      <c r="AE708" s="107"/>
      <c r="AF708" s="107"/>
      <c r="AG708" s="107"/>
      <c r="AH708" s="107"/>
    </row>
    <row r="709" spans="1:34" x14ac:dyDescent="0.3">
      <c r="A709" s="173" t="s">
        <v>735</v>
      </c>
      <c r="B709" s="173" t="s">
        <v>742</v>
      </c>
      <c r="C709" s="173">
        <v>129065</v>
      </c>
      <c r="D709" s="176">
        <v>44942</v>
      </c>
      <c r="E709" s="177">
        <v>26.899699999999999</v>
      </c>
      <c r="F709" s="177">
        <v>-0.26579999999999998</v>
      </c>
      <c r="G709" s="177">
        <v>-0.26579999999999998</v>
      </c>
      <c r="H709" s="177">
        <v>-0.7944</v>
      </c>
      <c r="I709" s="177">
        <v>-1.2703</v>
      </c>
      <c r="J709" s="177">
        <v>-1.7621</v>
      </c>
      <c r="K709" s="177">
        <v>2.2911000000000001</v>
      </c>
      <c r="L709" s="177">
        <v>8.8528000000000002</v>
      </c>
      <c r="M709" s="177">
        <v>0.93659999999999999</v>
      </c>
      <c r="N709" s="177">
        <v>-5.0433000000000003</v>
      </c>
      <c r="O709" s="177">
        <v>12.4163</v>
      </c>
      <c r="P709" s="177">
        <v>8.0261999999999993</v>
      </c>
      <c r="Q709" s="177">
        <v>12.0159</v>
      </c>
      <c r="R709" s="177">
        <v>10.161099999999999</v>
      </c>
      <c r="S709" t="s">
        <v>1807</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73" t="s">
        <v>735</v>
      </c>
      <c r="B710" s="173" t="s">
        <v>743</v>
      </c>
      <c r="C710" s="173">
        <v>129200</v>
      </c>
      <c r="D710" s="176">
        <v>44942</v>
      </c>
      <c r="E710" s="177">
        <v>27.6264</v>
      </c>
      <c r="F710" s="177">
        <v>-0.26319999999999999</v>
      </c>
      <c r="G710" s="177">
        <v>-0.26319999999999999</v>
      </c>
      <c r="H710" s="177">
        <v>-0.78759999999999997</v>
      </c>
      <c r="I710" s="177">
        <v>-1.2566999999999999</v>
      </c>
      <c r="J710" s="177">
        <v>-1.7319</v>
      </c>
      <c r="K710" s="177">
        <v>2.3866999999999998</v>
      </c>
      <c r="L710" s="177">
        <v>9.0530000000000008</v>
      </c>
      <c r="M710" s="177">
        <v>1.2134</v>
      </c>
      <c r="N710" s="177">
        <v>-4.7011000000000003</v>
      </c>
      <c r="O710" s="177">
        <v>12.8177</v>
      </c>
      <c r="P710" s="177">
        <v>8.3856999999999999</v>
      </c>
      <c r="Q710" s="177">
        <v>12.3589</v>
      </c>
      <c r="R710" s="177">
        <v>10.5525</v>
      </c>
      <c r="S710" t="s">
        <v>1807</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73" t="s">
        <v>735</v>
      </c>
      <c r="B711" s="173" t="s">
        <v>744</v>
      </c>
      <c r="C711" s="173">
        <v>129191</v>
      </c>
      <c r="D711" s="176">
        <v>44942</v>
      </c>
      <c r="E711" s="177">
        <v>24.607700000000001</v>
      </c>
      <c r="F711" s="177">
        <v>-0.22220000000000001</v>
      </c>
      <c r="G711" s="177">
        <v>-0.22220000000000001</v>
      </c>
      <c r="H711" s="177">
        <v>-0.61629999999999996</v>
      </c>
      <c r="I711" s="177">
        <v>-0.97509999999999997</v>
      </c>
      <c r="J711" s="177">
        <v>-1.3655999999999999</v>
      </c>
      <c r="K711" s="177">
        <v>2.1650999999999998</v>
      </c>
      <c r="L711" s="177">
        <v>7.6146000000000003</v>
      </c>
      <c r="M711" s="177">
        <v>1.1688000000000001</v>
      </c>
      <c r="N711" s="177">
        <v>-3.8163999999999998</v>
      </c>
      <c r="O711" s="177">
        <v>11.026899999999999</v>
      </c>
      <c r="P711" s="177">
        <v>7.5004</v>
      </c>
      <c r="Q711" s="177">
        <v>10.877800000000001</v>
      </c>
      <c r="R711" s="177">
        <v>8.5894999999999992</v>
      </c>
      <c r="T711" s="106"/>
      <c r="U711" s="107"/>
      <c r="V711" s="107"/>
      <c r="W711" s="107"/>
      <c r="X711" s="107"/>
      <c r="Y711" s="107"/>
      <c r="Z711" s="107"/>
      <c r="AA711" s="107"/>
      <c r="AB711" s="107"/>
      <c r="AC711" s="107"/>
      <c r="AD711" s="107"/>
      <c r="AE711" s="107"/>
      <c r="AF711" s="107"/>
      <c r="AG711" s="107"/>
      <c r="AH711" s="107"/>
    </row>
    <row r="712" spans="1:34" x14ac:dyDescent="0.3">
      <c r="A712" s="173" t="s">
        <v>735</v>
      </c>
      <c r="B712" s="173" t="s">
        <v>745</v>
      </c>
      <c r="C712" s="173">
        <v>129193</v>
      </c>
      <c r="D712" s="176">
        <v>44942</v>
      </c>
      <c r="E712" s="177">
        <v>25.485800000000001</v>
      </c>
      <c r="F712" s="177">
        <v>-0.21729999999999999</v>
      </c>
      <c r="G712" s="177">
        <v>-0.21729999999999999</v>
      </c>
      <c r="H712" s="177">
        <v>-0.60489999999999999</v>
      </c>
      <c r="I712" s="177">
        <v>-0.95220000000000005</v>
      </c>
      <c r="J712" s="177">
        <v>-1.3157000000000001</v>
      </c>
      <c r="K712" s="177">
        <v>2.323</v>
      </c>
      <c r="L712" s="177">
        <v>7.9431000000000003</v>
      </c>
      <c r="M712" s="177">
        <v>1.6306</v>
      </c>
      <c r="N712" s="177">
        <v>-3.2239</v>
      </c>
      <c r="O712" s="177">
        <v>11.701599999999999</v>
      </c>
      <c r="P712" s="177">
        <v>8.0555000000000003</v>
      </c>
      <c r="Q712" s="177">
        <v>11.3245</v>
      </c>
      <c r="R712" s="177">
        <v>9.2414000000000005</v>
      </c>
      <c r="T712" s="106"/>
      <c r="U712" s="107"/>
      <c r="V712" s="107"/>
      <c r="W712" s="107"/>
      <c r="X712" s="107"/>
      <c r="Y712" s="107"/>
      <c r="Z712" s="107"/>
      <c r="AA712" s="107"/>
      <c r="AB712" s="107"/>
      <c r="AC712" s="107"/>
      <c r="AD712" s="107"/>
      <c r="AE712" s="107"/>
      <c r="AF712" s="107"/>
      <c r="AG712" s="107"/>
      <c r="AH712" s="107"/>
    </row>
    <row r="713" spans="1:34" x14ac:dyDescent="0.3">
      <c r="A713" s="173" t="s">
        <v>735</v>
      </c>
      <c r="B713" s="173" t="s">
        <v>746</v>
      </c>
      <c r="C713" s="173">
        <v>143904</v>
      </c>
      <c r="D713" s="176">
        <v>44942</v>
      </c>
      <c r="E713" s="177">
        <v>16.918700000000001</v>
      </c>
      <c r="F713" s="177">
        <v>-0.1399</v>
      </c>
      <c r="G713" s="177">
        <v>-0.1399</v>
      </c>
      <c r="H713" s="177">
        <v>-0.65469999999999995</v>
      </c>
      <c r="I713" s="177">
        <v>-0.40379999999999999</v>
      </c>
      <c r="J713" s="177">
        <v>-0.48880000000000001</v>
      </c>
      <c r="K713" s="177">
        <v>9.1387999999999998</v>
      </c>
      <c r="L713" s="177">
        <v>21.360199999999999</v>
      </c>
      <c r="M713" s="177">
        <v>11.498699999999999</v>
      </c>
      <c r="N713" s="177">
        <v>20.203099999999999</v>
      </c>
      <c r="O713" s="177">
        <v>18.133099999999999</v>
      </c>
      <c r="P713" s="177"/>
      <c r="Q713" s="177">
        <v>12.241300000000001</v>
      </c>
      <c r="R713" s="177">
        <v>29.773299999999999</v>
      </c>
      <c r="T713" s="106"/>
      <c r="U713" s="107"/>
      <c r="V713" s="107"/>
      <c r="W713" s="107"/>
      <c r="X713" s="107"/>
      <c r="Y713" s="107"/>
      <c r="Z713" s="107"/>
      <c r="AA713" s="107"/>
      <c r="AB713" s="107"/>
      <c r="AC713" s="107"/>
      <c r="AD713" s="107"/>
      <c r="AE713" s="107"/>
      <c r="AF713" s="107"/>
      <c r="AG713" s="107"/>
      <c r="AH713" s="107"/>
    </row>
    <row r="714" spans="1:34" x14ac:dyDescent="0.3">
      <c r="A714" s="173" t="s">
        <v>735</v>
      </c>
      <c r="B714" s="173" t="s">
        <v>747</v>
      </c>
      <c r="C714" s="173">
        <v>143903</v>
      </c>
      <c r="D714" s="176">
        <v>44942</v>
      </c>
      <c r="E714" s="177">
        <v>16.920999999999999</v>
      </c>
      <c r="F714" s="177">
        <v>-0.13930000000000001</v>
      </c>
      <c r="G714" s="177">
        <v>-0.13930000000000001</v>
      </c>
      <c r="H714" s="177">
        <v>-0.65459999999999996</v>
      </c>
      <c r="I714" s="177">
        <v>-0.4032</v>
      </c>
      <c r="J714" s="177">
        <v>-0.48809999999999998</v>
      </c>
      <c r="K714" s="177">
        <v>9.1417000000000002</v>
      </c>
      <c r="L714" s="177">
        <v>21.367999999999999</v>
      </c>
      <c r="M714" s="177">
        <v>11.508699999999999</v>
      </c>
      <c r="N714" s="177">
        <v>20.216799999999999</v>
      </c>
      <c r="O714" s="177">
        <v>18.138400000000001</v>
      </c>
      <c r="P714" s="177"/>
      <c r="Q714" s="177">
        <v>12.2447</v>
      </c>
      <c r="R714" s="177">
        <v>29.782800000000002</v>
      </c>
      <c r="T714" s="106"/>
      <c r="U714" s="107"/>
      <c r="V714" s="107"/>
      <c r="W714" s="107"/>
      <c r="X714" s="107"/>
      <c r="Y714" s="107"/>
      <c r="Z714" s="107"/>
      <c r="AA714" s="107"/>
      <c r="AB714" s="107"/>
      <c r="AC714" s="107"/>
      <c r="AD714" s="107"/>
      <c r="AE714" s="107"/>
      <c r="AF714" s="107"/>
      <c r="AG714" s="107"/>
      <c r="AH714" s="107"/>
    </row>
    <row r="715" spans="1:34" x14ac:dyDescent="0.3">
      <c r="A715" s="173" t="s">
        <v>735</v>
      </c>
      <c r="B715" s="173" t="s">
        <v>748</v>
      </c>
      <c r="C715" s="173">
        <v>148033</v>
      </c>
      <c r="D715" s="176">
        <v>44942</v>
      </c>
      <c r="E715" s="177">
        <v>17.693100000000001</v>
      </c>
      <c r="F715" s="177">
        <v>-0.13039999999999999</v>
      </c>
      <c r="G715" s="177">
        <v>-0.13039999999999999</v>
      </c>
      <c r="H715" s="177">
        <v>-0.44340000000000002</v>
      </c>
      <c r="I715" s="177">
        <v>-0.63680000000000003</v>
      </c>
      <c r="J715" s="177">
        <v>-1.1089</v>
      </c>
      <c r="K715" s="177">
        <v>3.2818000000000001</v>
      </c>
      <c r="L715" s="177">
        <v>9.5243000000000002</v>
      </c>
      <c r="M715" s="177">
        <v>3.3892000000000002</v>
      </c>
      <c r="N715" s="177">
        <v>1.2225999999999999</v>
      </c>
      <c r="O715" s="177"/>
      <c r="P715" s="177"/>
      <c r="Q715" s="177">
        <v>21.801300000000001</v>
      </c>
      <c r="R715" s="177">
        <v>19.9237</v>
      </c>
      <c r="T715" s="106"/>
      <c r="U715" s="107"/>
      <c r="V715" s="107"/>
      <c r="W715" s="107"/>
      <c r="X715" s="107"/>
      <c r="Y715" s="107"/>
      <c r="Z715" s="107"/>
      <c r="AA715" s="107"/>
      <c r="AB715" s="107"/>
      <c r="AC715" s="107"/>
      <c r="AD715" s="107"/>
      <c r="AE715" s="107"/>
      <c r="AF715" s="107"/>
      <c r="AG715" s="107"/>
      <c r="AH715" s="107"/>
    </row>
    <row r="716" spans="1:34" x14ac:dyDescent="0.3">
      <c r="A716" s="173" t="s">
        <v>735</v>
      </c>
      <c r="B716" s="173" t="s">
        <v>749</v>
      </c>
      <c r="C716" s="173">
        <v>148035</v>
      </c>
      <c r="D716" s="176">
        <v>44942</v>
      </c>
      <c r="E716" s="177">
        <v>18.154800000000002</v>
      </c>
      <c r="F716" s="177">
        <v>-0.1232</v>
      </c>
      <c r="G716" s="177">
        <v>-0.1232</v>
      </c>
      <c r="H716" s="177">
        <v>-0.42670000000000002</v>
      </c>
      <c r="I716" s="177">
        <v>-0.60660000000000003</v>
      </c>
      <c r="J716" s="177">
        <v>-1.0438000000000001</v>
      </c>
      <c r="K716" s="177">
        <v>3.4845000000000002</v>
      </c>
      <c r="L716" s="177">
        <v>9.9590999999999994</v>
      </c>
      <c r="M716" s="177">
        <v>4.0335999999999999</v>
      </c>
      <c r="N716" s="177">
        <v>2.0586000000000002</v>
      </c>
      <c r="O716" s="177"/>
      <c r="P716" s="177"/>
      <c r="Q716" s="177">
        <v>22.890599999999999</v>
      </c>
      <c r="R716" s="177">
        <v>21.003900000000002</v>
      </c>
      <c r="T716" s="106"/>
      <c r="U716" s="107"/>
      <c r="V716" s="107"/>
      <c r="W716" s="107"/>
      <c r="X716" s="107"/>
      <c r="Y716" s="107"/>
      <c r="Z716" s="107"/>
      <c r="AA716" s="107"/>
      <c r="AB716" s="107"/>
      <c r="AC716" s="107"/>
      <c r="AD716" s="107"/>
      <c r="AE716" s="107"/>
      <c r="AF716" s="107"/>
      <c r="AG716" s="107"/>
      <c r="AH716" s="107"/>
    </row>
    <row r="717" spans="1:34" x14ac:dyDescent="0.3">
      <c r="A717" s="173" t="s">
        <v>735</v>
      </c>
      <c r="B717" s="173" t="s">
        <v>750</v>
      </c>
      <c r="C717" s="173">
        <v>102133</v>
      </c>
      <c r="D717" s="176">
        <v>44942</v>
      </c>
      <c r="E717" s="177">
        <v>103.03489999999999</v>
      </c>
      <c r="F717" s="177">
        <v>-0.1323</v>
      </c>
      <c r="G717" s="177">
        <v>-0.1323</v>
      </c>
      <c r="H717" s="177">
        <v>-0.40649999999999997</v>
      </c>
      <c r="I717" s="177">
        <v>-0.34589999999999999</v>
      </c>
      <c r="J717" s="177">
        <v>-0.83079999999999998</v>
      </c>
      <c r="K717" s="177">
        <v>3.0758999999999999</v>
      </c>
      <c r="L717" s="177">
        <v>13.777900000000001</v>
      </c>
      <c r="M717" s="177">
        <v>5.2988</v>
      </c>
      <c r="N717" s="177">
        <v>-0.49109999999999998</v>
      </c>
      <c r="O717" s="177">
        <v>13.632899999999999</v>
      </c>
      <c r="P717" s="177">
        <v>10.5823</v>
      </c>
      <c r="Q717" s="177">
        <v>12.9939</v>
      </c>
      <c r="R717" s="177">
        <v>14.066700000000001</v>
      </c>
      <c r="T717" s="106"/>
      <c r="U717" s="107"/>
      <c r="V717" s="107"/>
      <c r="W717" s="107"/>
      <c r="X717" s="107"/>
      <c r="Y717" s="107"/>
      <c r="Z717" s="107"/>
      <c r="AA717" s="107"/>
      <c r="AB717" s="107"/>
      <c r="AC717" s="107"/>
      <c r="AD717" s="107"/>
      <c r="AE717" s="107"/>
      <c r="AF717" s="107"/>
      <c r="AG717" s="107"/>
      <c r="AH717" s="107"/>
    </row>
    <row r="718" spans="1:34" x14ac:dyDescent="0.3">
      <c r="A718" s="173" t="s">
        <v>735</v>
      </c>
      <c r="B718" s="173" t="s">
        <v>751</v>
      </c>
      <c r="C718" s="173">
        <v>120242</v>
      </c>
      <c r="D718" s="176">
        <v>44942</v>
      </c>
      <c r="E718" s="177">
        <v>107.1121</v>
      </c>
      <c r="F718" s="177">
        <v>-0.12989999999999999</v>
      </c>
      <c r="G718" s="177">
        <v>-0.12989999999999999</v>
      </c>
      <c r="H718" s="177">
        <v>-0.40100000000000002</v>
      </c>
      <c r="I718" s="177">
        <v>-0.33479999999999999</v>
      </c>
      <c r="J718" s="177">
        <v>-0.80640000000000001</v>
      </c>
      <c r="K718" s="177">
        <v>3.1528</v>
      </c>
      <c r="L718" s="177">
        <v>13.941599999999999</v>
      </c>
      <c r="M718" s="177">
        <v>5.5239000000000003</v>
      </c>
      <c r="N718" s="177">
        <v>-0.21049999999999999</v>
      </c>
      <c r="O718" s="177">
        <v>13.993600000000001</v>
      </c>
      <c r="P718" s="177">
        <v>10.9552</v>
      </c>
      <c r="Q718" s="177">
        <v>11.537000000000001</v>
      </c>
      <c r="R718" s="177">
        <v>14.41</v>
      </c>
      <c r="T718" s="106"/>
      <c r="U718" s="107"/>
      <c r="V718" s="107"/>
      <c r="W718" s="107"/>
      <c r="X718" s="107"/>
      <c r="Y718" s="107"/>
      <c r="Z718" s="107"/>
      <c r="AA718" s="107"/>
      <c r="AB718" s="107"/>
      <c r="AC718" s="107"/>
      <c r="AD718" s="107"/>
      <c r="AE718" s="107"/>
      <c r="AF718" s="107"/>
      <c r="AG718" s="107"/>
      <c r="AH718" s="107"/>
    </row>
    <row r="719" spans="1:34" x14ac:dyDescent="0.3">
      <c r="A719" s="173" t="s">
        <v>735</v>
      </c>
      <c r="B719" s="173" t="s">
        <v>752</v>
      </c>
      <c r="C719" s="173">
        <v>102135</v>
      </c>
      <c r="D719" s="176">
        <v>44942</v>
      </c>
      <c r="E719" s="177">
        <v>136.91229999999999</v>
      </c>
      <c r="F719" s="177">
        <v>-0.1236</v>
      </c>
      <c r="G719" s="177">
        <v>-0.1236</v>
      </c>
      <c r="H719" s="177">
        <v>-0.1996</v>
      </c>
      <c r="I719" s="177">
        <v>-0.27829999999999999</v>
      </c>
      <c r="J719" s="177">
        <v>-0.5827</v>
      </c>
      <c r="K719" s="177">
        <v>5.1951999999999998</v>
      </c>
      <c r="L719" s="177">
        <v>12.1027</v>
      </c>
      <c r="M719" s="177">
        <v>5.0410000000000004</v>
      </c>
      <c r="N719" s="177">
        <v>2.3288000000000002</v>
      </c>
      <c r="O719" s="177">
        <v>22.485600000000002</v>
      </c>
      <c r="P719" s="177">
        <v>14.7003</v>
      </c>
      <c r="Q719" s="177">
        <v>14.688800000000001</v>
      </c>
      <c r="R719" s="177">
        <v>19.6797</v>
      </c>
      <c r="T719" s="106"/>
      <c r="U719" s="107"/>
      <c r="V719" s="107"/>
      <c r="W719" s="107"/>
      <c r="X719" s="107"/>
      <c r="Y719" s="107"/>
      <c r="Z719" s="107"/>
      <c r="AA719" s="107"/>
      <c r="AB719" s="107"/>
      <c r="AC719" s="107"/>
      <c r="AD719" s="107"/>
      <c r="AE719" s="107"/>
      <c r="AF719" s="107"/>
      <c r="AG719" s="107"/>
      <c r="AH719" s="107"/>
    </row>
    <row r="720" spans="1:34" x14ac:dyDescent="0.3">
      <c r="A720" s="173" t="s">
        <v>735</v>
      </c>
      <c r="B720" s="173" t="s">
        <v>753</v>
      </c>
      <c r="C720" s="173">
        <v>120700</v>
      </c>
      <c r="D720" s="176">
        <v>44942</v>
      </c>
      <c r="E720" s="177">
        <v>142.12289999999999</v>
      </c>
      <c r="F720" s="177">
        <v>-0.11210000000000001</v>
      </c>
      <c r="G720" s="177">
        <v>-0.11210000000000001</v>
      </c>
      <c r="H720" s="177">
        <v>-0.1726</v>
      </c>
      <c r="I720" s="177">
        <v>-0.22409999999999999</v>
      </c>
      <c r="J720" s="177">
        <v>-0.4627</v>
      </c>
      <c r="K720" s="177">
        <v>5.5770999999999997</v>
      </c>
      <c r="L720" s="177">
        <v>12.901199999999999</v>
      </c>
      <c r="M720" s="177">
        <v>6.1656000000000004</v>
      </c>
      <c r="N720" s="177">
        <v>3.7688000000000001</v>
      </c>
      <c r="O720" s="177">
        <v>23.2166</v>
      </c>
      <c r="P720" s="177">
        <v>15.384600000000001</v>
      </c>
      <c r="Q720" s="177">
        <v>14.9796</v>
      </c>
      <c r="R720" s="177">
        <v>20.949400000000001</v>
      </c>
      <c r="T720" s="106"/>
      <c r="U720" s="107"/>
      <c r="V720" s="107"/>
      <c r="W720" s="107"/>
      <c r="X720" s="107"/>
      <c r="Y720" s="107"/>
      <c r="Z720" s="107"/>
      <c r="AA720" s="107"/>
      <c r="AB720" s="107"/>
      <c r="AC720" s="107"/>
      <c r="AD720" s="107"/>
      <c r="AE720" s="107"/>
      <c r="AF720" s="107"/>
      <c r="AG720" s="107"/>
      <c r="AH720" s="107"/>
    </row>
    <row r="721" spans="1:34" x14ac:dyDescent="0.3">
      <c r="A721" s="173" t="s">
        <v>735</v>
      </c>
      <c r="B721" s="173" t="s">
        <v>754</v>
      </c>
      <c r="C721" s="173">
        <v>118485</v>
      </c>
      <c r="D721" s="176">
        <v>44942</v>
      </c>
      <c r="E721" s="177">
        <v>32.906999999999996</v>
      </c>
      <c r="F721" s="177">
        <v>-0.24579999999999999</v>
      </c>
      <c r="G721" s="177">
        <v>-0.24579999999999999</v>
      </c>
      <c r="H721" s="177">
        <v>-0.5645</v>
      </c>
      <c r="I721" s="177">
        <v>-0.95860000000000001</v>
      </c>
      <c r="J721" s="177">
        <v>-1.2371000000000001</v>
      </c>
      <c r="K721" s="177">
        <v>0.9355</v>
      </c>
      <c r="L721" s="177">
        <v>5.6669</v>
      </c>
      <c r="M721" s="177">
        <v>0.2031</v>
      </c>
      <c r="N721" s="177">
        <v>-4.0109000000000004</v>
      </c>
      <c r="O721" s="177">
        <v>9.7990999999999993</v>
      </c>
      <c r="P721" s="177">
        <v>6.7316000000000003</v>
      </c>
      <c r="Q721" s="177">
        <v>9.4669000000000008</v>
      </c>
      <c r="R721" s="177">
        <v>8.0079999999999991</v>
      </c>
      <c r="T721" s="106"/>
      <c r="U721" s="107"/>
      <c r="V721" s="107"/>
      <c r="W721" s="107"/>
      <c r="X721" s="107"/>
      <c r="Y721" s="107"/>
      <c r="Z721" s="107"/>
      <c r="AA721" s="107"/>
      <c r="AB721" s="107"/>
      <c r="AC721" s="107"/>
      <c r="AD721" s="107"/>
      <c r="AE721" s="107"/>
      <c r="AF721" s="107"/>
      <c r="AG721" s="107"/>
      <c r="AH721" s="107"/>
    </row>
    <row r="722" spans="1:34" x14ac:dyDescent="0.3">
      <c r="A722" s="173" t="s">
        <v>735</v>
      </c>
      <c r="B722" s="173" t="s">
        <v>755</v>
      </c>
      <c r="C722" s="173">
        <v>112332</v>
      </c>
      <c r="D722" s="176">
        <v>44942</v>
      </c>
      <c r="E722" s="177">
        <v>31.003900000000002</v>
      </c>
      <c r="F722" s="177">
        <v>-0.25130000000000002</v>
      </c>
      <c r="G722" s="177">
        <v>-0.25130000000000002</v>
      </c>
      <c r="H722" s="177">
        <v>-0.57720000000000005</v>
      </c>
      <c r="I722" s="177">
        <v>-0.98399999999999999</v>
      </c>
      <c r="J722" s="177">
        <v>-1.2938000000000001</v>
      </c>
      <c r="K722" s="177">
        <v>0.7621</v>
      </c>
      <c r="L722" s="177">
        <v>5.3136000000000001</v>
      </c>
      <c r="M722" s="177">
        <v>-0.32440000000000002</v>
      </c>
      <c r="N722" s="177">
        <v>-4.6691000000000003</v>
      </c>
      <c r="O722" s="177">
        <v>8.9551999999999996</v>
      </c>
      <c r="P722" s="177">
        <v>5.8769</v>
      </c>
      <c r="Q722" s="177">
        <v>9.1403999999999996</v>
      </c>
      <c r="R722" s="177">
        <v>7.1970999999999998</v>
      </c>
      <c r="T722" s="106"/>
      <c r="U722" s="107"/>
      <c r="V722" s="107"/>
      <c r="W722" s="107"/>
      <c r="X722" s="107"/>
      <c r="Y722" s="107"/>
      <c r="Z722" s="107"/>
      <c r="AA722" s="107"/>
      <c r="AB722" s="107"/>
      <c r="AC722" s="107"/>
      <c r="AD722" s="107"/>
      <c r="AE722" s="107"/>
      <c r="AF722" s="107"/>
      <c r="AG722" s="107"/>
      <c r="AH722" s="107"/>
    </row>
    <row r="723" spans="1:34" x14ac:dyDescent="0.3">
      <c r="A723" s="173" t="s">
        <v>735</v>
      </c>
      <c r="B723" s="173" t="s">
        <v>1993</v>
      </c>
      <c r="C723" s="173">
        <v>146513</v>
      </c>
      <c r="D723" s="176">
        <v>44942</v>
      </c>
      <c r="E723" s="177">
        <v>15.6495</v>
      </c>
      <c r="F723" s="177">
        <v>7.8E-2</v>
      </c>
      <c r="G723" s="177">
        <v>7.8E-2</v>
      </c>
      <c r="H723" s="177">
        <v>-0.1321</v>
      </c>
      <c r="I723" s="177">
        <v>9.8500000000000004E-2</v>
      </c>
      <c r="J723" s="177">
        <v>-1.7786999999999999</v>
      </c>
      <c r="K723" s="177">
        <v>2.0301999999999998</v>
      </c>
      <c r="L723" s="177">
        <v>8.3543000000000003</v>
      </c>
      <c r="M723" s="177">
        <v>-2.7105000000000001</v>
      </c>
      <c r="N723" s="177">
        <v>-2.4826000000000001</v>
      </c>
      <c r="O723" s="177">
        <v>13.758599999999999</v>
      </c>
      <c r="P723" s="177"/>
      <c r="Q723" s="177">
        <v>12.292199999999999</v>
      </c>
      <c r="R723" s="177">
        <v>12.1713</v>
      </c>
      <c r="T723" s="106"/>
      <c r="U723" s="107"/>
      <c r="V723" s="107"/>
      <c r="W723" s="107"/>
      <c r="X723" s="107"/>
      <c r="Y723" s="107"/>
      <c r="Z723" s="107"/>
      <c r="AA723" s="107"/>
      <c r="AB723" s="107"/>
      <c r="AC723" s="107"/>
      <c r="AD723" s="107"/>
      <c r="AE723" s="107"/>
      <c r="AF723" s="107"/>
      <c r="AG723" s="107"/>
      <c r="AH723" s="107"/>
    </row>
    <row r="724" spans="1:34" x14ac:dyDescent="0.3">
      <c r="A724" s="173" t="s">
        <v>735</v>
      </c>
      <c r="B724" s="173" t="s">
        <v>1994</v>
      </c>
      <c r="C724" s="173">
        <v>146514</v>
      </c>
      <c r="D724" s="176">
        <v>44942</v>
      </c>
      <c r="E724" s="177">
        <v>15.488799999999999</v>
      </c>
      <c r="F724" s="177">
        <v>7.6200000000000004E-2</v>
      </c>
      <c r="G724" s="177">
        <v>7.6200000000000004E-2</v>
      </c>
      <c r="H724" s="177">
        <v>-0.13669999999999999</v>
      </c>
      <c r="I724" s="177">
        <v>8.8499999999999995E-2</v>
      </c>
      <c r="J724" s="177">
        <v>-1.8006</v>
      </c>
      <c r="K724" s="177">
        <v>1.9610000000000001</v>
      </c>
      <c r="L724" s="177">
        <v>8.2088999999999999</v>
      </c>
      <c r="M724" s="177">
        <v>-2.9055</v>
      </c>
      <c r="N724" s="177">
        <v>-2.7446000000000002</v>
      </c>
      <c r="O724" s="177">
        <v>13.457599999999999</v>
      </c>
      <c r="P724" s="177"/>
      <c r="Q724" s="177">
        <v>11.9925</v>
      </c>
      <c r="R724" s="177">
        <v>11.875400000000001</v>
      </c>
      <c r="T724" s="106"/>
      <c r="U724" s="107"/>
      <c r="V724" s="107"/>
      <c r="W724" s="107"/>
      <c r="X724" s="107"/>
      <c r="Y724" s="107"/>
      <c r="Z724" s="107"/>
      <c r="AA724" s="107"/>
      <c r="AB724" s="107"/>
      <c r="AC724" s="107"/>
      <c r="AD724" s="107"/>
      <c r="AE724" s="107"/>
      <c r="AF724" s="107"/>
      <c r="AG724" s="107"/>
      <c r="AH724" s="107"/>
    </row>
    <row r="725" spans="1:34" x14ac:dyDescent="0.3">
      <c r="A725" s="173" t="s">
        <v>735</v>
      </c>
      <c r="B725" s="173" t="s">
        <v>1899</v>
      </c>
      <c r="C725" s="173">
        <v>112039</v>
      </c>
      <c r="D725" s="176">
        <v>44942</v>
      </c>
      <c r="E725" s="177">
        <v>53.951000000000001</v>
      </c>
      <c r="F725" s="177">
        <v>-0.4098</v>
      </c>
      <c r="G725" s="177">
        <v>-0.4098</v>
      </c>
      <c r="H725" s="177">
        <v>-0.97460000000000002</v>
      </c>
      <c r="I725" s="177">
        <v>-1.5726</v>
      </c>
      <c r="J725" s="177">
        <v>-2.1315</v>
      </c>
      <c r="K725" s="177">
        <v>1.6926000000000001</v>
      </c>
      <c r="L725" s="177">
        <v>9.3696999999999999</v>
      </c>
      <c r="M725" s="177">
        <v>0.69240000000000002</v>
      </c>
      <c r="N725" s="177">
        <v>-5.5</v>
      </c>
      <c r="O725" s="177">
        <v>12.553699999999999</v>
      </c>
      <c r="P725" s="177">
        <v>8.3800000000000008</v>
      </c>
      <c r="Q725" s="177">
        <v>13.2965</v>
      </c>
      <c r="R725" s="177">
        <v>11.3681</v>
      </c>
      <c r="T725" s="106"/>
      <c r="U725" s="107"/>
      <c r="V725" s="107"/>
      <c r="W725" s="107"/>
      <c r="X725" s="107"/>
      <c r="Y725" s="107"/>
      <c r="Z725" s="107"/>
      <c r="AA725" s="107"/>
      <c r="AB725" s="107"/>
      <c r="AC725" s="107"/>
      <c r="AD725" s="107"/>
      <c r="AE725" s="107"/>
      <c r="AF725" s="107"/>
      <c r="AG725" s="107"/>
      <c r="AH725" s="107"/>
    </row>
    <row r="726" spans="1:34" x14ac:dyDescent="0.3">
      <c r="A726" s="178" t="s">
        <v>27</v>
      </c>
      <c r="B726" s="173"/>
      <c r="C726" s="173"/>
      <c r="D726" s="173"/>
      <c r="E726" s="173"/>
      <c r="F726" s="179">
        <v>-0.17434210526315791</v>
      </c>
      <c r="G726" s="179">
        <v>-0.17434210526315791</v>
      </c>
      <c r="H726" s="179">
        <v>-0.50811052631578946</v>
      </c>
      <c r="I726" s="179">
        <v>-0.6507421052631579</v>
      </c>
      <c r="J726" s="179">
        <v>-1.1500684210526315</v>
      </c>
      <c r="K726" s="179">
        <v>3.4426684210526313</v>
      </c>
      <c r="L726" s="179">
        <v>10.780752631578945</v>
      </c>
      <c r="M726" s="179">
        <v>2.9945421052631573</v>
      </c>
      <c r="N726" s="179">
        <v>0.70091578947368416</v>
      </c>
      <c r="O726" s="179">
        <v>14.341782352941179</v>
      </c>
      <c r="P726" s="179">
        <v>9.5267461538461546</v>
      </c>
      <c r="Q726" s="179">
        <v>13.155726315789476</v>
      </c>
      <c r="R726" s="179">
        <v>14.791868421052632</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78" t="s">
        <v>407</v>
      </c>
      <c r="B727" s="173"/>
      <c r="C727" s="173"/>
      <c r="D727" s="173"/>
      <c r="E727" s="173"/>
      <c r="F727" s="179">
        <v>-0.1399</v>
      </c>
      <c r="G727" s="179">
        <v>-0.1399</v>
      </c>
      <c r="H727" s="179">
        <v>-0.56159999999999999</v>
      </c>
      <c r="I727" s="179">
        <v>-0.63680000000000003</v>
      </c>
      <c r="J727" s="179">
        <v>-1.1089</v>
      </c>
      <c r="K727" s="179">
        <v>3.0758999999999999</v>
      </c>
      <c r="L727" s="179">
        <v>9.5145</v>
      </c>
      <c r="M727" s="179">
        <v>1.9322999999999999</v>
      </c>
      <c r="N727" s="179">
        <v>-0.49109999999999998</v>
      </c>
      <c r="O727" s="179">
        <v>13.457599999999999</v>
      </c>
      <c r="P727" s="179">
        <v>8.3856999999999999</v>
      </c>
      <c r="Q727" s="179">
        <v>12.2447</v>
      </c>
      <c r="R727" s="179">
        <v>11.875400000000001</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57"/>
      <c r="F728" s="104"/>
      <c r="G728" s="104"/>
      <c r="H728" s="104"/>
      <c r="I728" s="104"/>
      <c r="J728" s="104"/>
      <c r="K728" s="104"/>
      <c r="L728" s="104"/>
      <c r="M728" s="104"/>
      <c r="N728" s="104"/>
      <c r="O728" s="104"/>
      <c r="P728" s="104"/>
      <c r="Q728" s="104"/>
      <c r="R728" s="104"/>
    </row>
    <row r="729" spans="1:34" x14ac:dyDescent="0.3">
      <c r="A729" s="175" t="s">
        <v>1594</v>
      </c>
      <c r="B729" s="175"/>
      <c r="C729" s="175"/>
      <c r="D729" s="175"/>
      <c r="E729" s="175"/>
      <c r="F729" s="175"/>
      <c r="G729" s="175"/>
      <c r="H729" s="175"/>
      <c r="I729" s="175"/>
      <c r="J729" s="175"/>
      <c r="K729" s="175"/>
      <c r="L729" s="175"/>
      <c r="M729" s="175"/>
      <c r="N729" s="175"/>
      <c r="O729" s="175"/>
      <c r="P729" s="175"/>
      <c r="Q729" s="175"/>
      <c r="R729" s="175"/>
      <c r="S729" s="105"/>
      <c r="T729" s="105"/>
      <c r="U729" s="105"/>
      <c r="V729" s="105"/>
      <c r="W729" s="105"/>
      <c r="X729" s="105"/>
      <c r="Y729" s="105"/>
      <c r="Z729" s="105"/>
      <c r="AA729" s="105"/>
      <c r="AB729" s="105"/>
      <c r="AC729" s="105"/>
      <c r="AD729" s="105"/>
      <c r="AE729" s="105"/>
      <c r="AF729" s="105"/>
      <c r="AG729" s="105"/>
      <c r="AH729" s="105"/>
    </row>
    <row r="730" spans="1:34" x14ac:dyDescent="0.3">
      <c r="A730" s="173" t="s">
        <v>1595</v>
      </c>
      <c r="B730" s="173" t="s">
        <v>1506</v>
      </c>
      <c r="C730" s="173">
        <v>132995</v>
      </c>
      <c r="D730" s="176">
        <v>44942</v>
      </c>
      <c r="E730" s="177">
        <v>18.89</v>
      </c>
      <c r="F730" s="177">
        <v>-0.15859999999999999</v>
      </c>
      <c r="G730" s="177">
        <v>-0.15859999999999999</v>
      </c>
      <c r="H730" s="177">
        <v>-0.21129999999999999</v>
      </c>
      <c r="I730" s="177">
        <v>-0.57889999999999997</v>
      </c>
      <c r="J730" s="177">
        <v>-0.73570000000000002</v>
      </c>
      <c r="K730" s="177">
        <v>1.4500999999999999</v>
      </c>
      <c r="L730" s="177">
        <v>5.1782000000000004</v>
      </c>
      <c r="M730" s="177">
        <v>0.74670000000000003</v>
      </c>
      <c r="N730" s="177">
        <v>-2.2256999999999998</v>
      </c>
      <c r="O730" s="177">
        <v>7.9576000000000002</v>
      </c>
      <c r="P730" s="177">
        <v>6.6942000000000004</v>
      </c>
      <c r="Q730" s="177">
        <v>8.1274999999999995</v>
      </c>
      <c r="R730" s="177">
        <v>5.9980000000000002</v>
      </c>
      <c r="T730" s="106"/>
      <c r="U730" s="107"/>
      <c r="V730" s="107"/>
      <c r="W730" s="107"/>
      <c r="X730" s="107"/>
      <c r="Y730" s="107"/>
      <c r="Z730" s="107"/>
      <c r="AA730" s="107"/>
      <c r="AB730" s="107"/>
      <c r="AC730" s="107"/>
      <c r="AD730" s="107"/>
      <c r="AE730" s="107"/>
      <c r="AF730" s="107"/>
      <c r="AG730" s="107"/>
      <c r="AH730" s="107"/>
    </row>
    <row r="731" spans="1:34" x14ac:dyDescent="0.3">
      <c r="A731" s="173" t="s">
        <v>1595</v>
      </c>
      <c r="B731" s="173" t="s">
        <v>1527</v>
      </c>
      <c r="C731" s="173">
        <v>132998</v>
      </c>
      <c r="D731" s="176">
        <v>44942</v>
      </c>
      <c r="E731" s="177">
        <v>17.329999999999998</v>
      </c>
      <c r="F731" s="177">
        <v>-0.17280000000000001</v>
      </c>
      <c r="G731" s="177">
        <v>-0.17280000000000001</v>
      </c>
      <c r="H731" s="177">
        <v>-0.17280000000000001</v>
      </c>
      <c r="I731" s="177">
        <v>-0.57369999999999999</v>
      </c>
      <c r="J731" s="177">
        <v>-0.8014</v>
      </c>
      <c r="K731" s="177">
        <v>1.2265999999999999</v>
      </c>
      <c r="L731" s="177">
        <v>4.6497999999999999</v>
      </c>
      <c r="M731" s="177">
        <v>0</v>
      </c>
      <c r="N731" s="177">
        <v>-3.2383999999999999</v>
      </c>
      <c r="O731" s="177">
        <v>6.8838999999999997</v>
      </c>
      <c r="P731" s="177">
        <v>5.6082000000000001</v>
      </c>
      <c r="Q731" s="177">
        <v>6.9885999999999999</v>
      </c>
      <c r="R731" s="177">
        <v>4.9223999999999997</v>
      </c>
      <c r="T731" s="106"/>
      <c r="U731" s="107"/>
      <c r="V731" s="107"/>
      <c r="W731" s="107"/>
      <c r="X731" s="107"/>
      <c r="Y731" s="107"/>
      <c r="Z731" s="107"/>
      <c r="AA731" s="107"/>
      <c r="AB731" s="107"/>
      <c r="AC731" s="107"/>
      <c r="AD731" s="107"/>
      <c r="AE731" s="107"/>
      <c r="AF731" s="107"/>
      <c r="AG731" s="107"/>
      <c r="AH731" s="107"/>
    </row>
    <row r="732" spans="1:34" x14ac:dyDescent="0.3">
      <c r="A732" s="173" t="s">
        <v>1595</v>
      </c>
      <c r="B732" s="173" t="s">
        <v>1507</v>
      </c>
      <c r="C732" s="173">
        <v>135120</v>
      </c>
      <c r="D732" s="176">
        <v>44942</v>
      </c>
      <c r="E732" s="177">
        <v>18.53</v>
      </c>
      <c r="F732" s="177">
        <v>-0.16159999999999999</v>
      </c>
      <c r="G732" s="177">
        <v>-0.16159999999999999</v>
      </c>
      <c r="H732" s="177">
        <v>-0.16159999999999999</v>
      </c>
      <c r="I732" s="177">
        <v>-0.59009999999999996</v>
      </c>
      <c r="J732" s="177">
        <v>-0.69669999999999999</v>
      </c>
      <c r="K732" s="177">
        <v>1.6456</v>
      </c>
      <c r="L732" s="177">
        <v>5.5839999999999996</v>
      </c>
      <c r="M732" s="177">
        <v>2.4889000000000001</v>
      </c>
      <c r="N732" s="177">
        <v>-0.80300000000000005</v>
      </c>
      <c r="O732" s="177">
        <v>8.9117999999999995</v>
      </c>
      <c r="P732" s="177">
        <v>8.7491000000000003</v>
      </c>
      <c r="Q732" s="177">
        <v>8.6556999999999995</v>
      </c>
      <c r="R732" s="177">
        <v>7.2712000000000003</v>
      </c>
      <c r="T732" s="106"/>
      <c r="U732" s="107"/>
      <c r="V732" s="107"/>
      <c r="W732" s="107"/>
      <c r="X732" s="107"/>
      <c r="Y732" s="107"/>
      <c r="Z732" s="107"/>
      <c r="AA732" s="107"/>
      <c r="AB732" s="107"/>
      <c r="AC732" s="107"/>
      <c r="AD732" s="107"/>
      <c r="AE732" s="107"/>
      <c r="AF732" s="107"/>
      <c r="AG732" s="107"/>
      <c r="AH732" s="107"/>
    </row>
    <row r="733" spans="1:34" x14ac:dyDescent="0.3">
      <c r="A733" s="173" t="s">
        <v>1595</v>
      </c>
      <c r="B733" s="173" t="s">
        <v>1528</v>
      </c>
      <c r="C733" s="173">
        <v>135122</v>
      </c>
      <c r="D733" s="176">
        <v>44942</v>
      </c>
      <c r="E733" s="177">
        <v>16.89</v>
      </c>
      <c r="F733" s="177">
        <v>-0.17730000000000001</v>
      </c>
      <c r="G733" s="177">
        <v>-0.17730000000000001</v>
      </c>
      <c r="H733" s="177">
        <v>-0.23630000000000001</v>
      </c>
      <c r="I733" s="177">
        <v>-0.64710000000000001</v>
      </c>
      <c r="J733" s="177">
        <v>-0.82210000000000005</v>
      </c>
      <c r="K733" s="177">
        <v>1.2589999999999999</v>
      </c>
      <c r="L733" s="177">
        <v>4.9067999999999996</v>
      </c>
      <c r="M733" s="177">
        <v>1.5024</v>
      </c>
      <c r="N733" s="177">
        <v>-2.1436999999999999</v>
      </c>
      <c r="O733" s="177">
        <v>7.4554999999999998</v>
      </c>
      <c r="P733" s="177">
        <v>7.3952999999999998</v>
      </c>
      <c r="Q733" s="177">
        <v>7.3090000000000002</v>
      </c>
      <c r="R733" s="177">
        <v>5.8231000000000002</v>
      </c>
      <c r="T733" s="106"/>
      <c r="U733" s="107"/>
      <c r="V733" s="107"/>
      <c r="W733" s="107"/>
      <c r="X733" s="107"/>
      <c r="Y733" s="107"/>
      <c r="Z733" s="107"/>
      <c r="AA733" s="107"/>
      <c r="AB733" s="107"/>
      <c r="AC733" s="107"/>
      <c r="AD733" s="107"/>
      <c r="AE733" s="107"/>
      <c r="AF733" s="107"/>
      <c r="AG733" s="107"/>
      <c r="AH733" s="107"/>
    </row>
    <row r="734" spans="1:34" x14ac:dyDescent="0.3">
      <c r="A734" s="173" t="s">
        <v>1595</v>
      </c>
      <c r="B734" s="173" t="s">
        <v>1915</v>
      </c>
      <c r="C734" s="173">
        <v>147496</v>
      </c>
      <c r="D734" s="176">
        <v>44942</v>
      </c>
      <c r="E734" s="177">
        <v>13.184100000000001</v>
      </c>
      <c r="F734" s="177">
        <v>-5.3100000000000001E-2</v>
      </c>
      <c r="G734" s="177">
        <v>-5.3100000000000001E-2</v>
      </c>
      <c r="H734" s="177">
        <v>-0.2142</v>
      </c>
      <c r="I734" s="177">
        <v>-0.45829999999999999</v>
      </c>
      <c r="J734" s="177">
        <v>-0.45600000000000002</v>
      </c>
      <c r="K734" s="177">
        <v>1.8203</v>
      </c>
      <c r="L734" s="177">
        <v>5.8726000000000003</v>
      </c>
      <c r="M734" s="177">
        <v>3.7553999999999998</v>
      </c>
      <c r="N734" s="177">
        <v>2.3610000000000002</v>
      </c>
      <c r="O734" s="177">
        <v>8.0129000000000001</v>
      </c>
      <c r="P734" s="177"/>
      <c r="Q734" s="177">
        <v>8.2619000000000007</v>
      </c>
      <c r="R734" s="177">
        <v>5.6494999999999997</v>
      </c>
      <c r="T734" s="106"/>
      <c r="U734" s="107"/>
      <c r="V734" s="107"/>
      <c r="W734" s="107"/>
      <c r="X734" s="107"/>
      <c r="Y734" s="107"/>
      <c r="Z734" s="107"/>
      <c r="AA734" s="107"/>
      <c r="AB734" s="107"/>
      <c r="AC734" s="107"/>
      <c r="AD734" s="107"/>
      <c r="AE734" s="107"/>
      <c r="AF734" s="107"/>
      <c r="AG734" s="107"/>
      <c r="AH734" s="107"/>
    </row>
    <row r="735" spans="1:34" x14ac:dyDescent="0.3">
      <c r="A735" s="173" t="s">
        <v>1595</v>
      </c>
      <c r="B735" s="173" t="s">
        <v>1916</v>
      </c>
      <c r="C735" s="173">
        <v>147494</v>
      </c>
      <c r="D735" s="176">
        <v>44942</v>
      </c>
      <c r="E735" s="177">
        <v>12.6953</v>
      </c>
      <c r="F735" s="177">
        <v>-6.2199999999999998E-2</v>
      </c>
      <c r="G735" s="177">
        <v>-6.2199999999999998E-2</v>
      </c>
      <c r="H735" s="177">
        <v>-0.23419999999999999</v>
      </c>
      <c r="I735" s="177">
        <v>-0.49930000000000002</v>
      </c>
      <c r="J735" s="177">
        <v>-0.54520000000000002</v>
      </c>
      <c r="K735" s="177">
        <v>1.5347999999999999</v>
      </c>
      <c r="L735" s="177">
        <v>5.2756999999999996</v>
      </c>
      <c r="M735" s="177">
        <v>2.8751000000000002</v>
      </c>
      <c r="N735" s="177">
        <v>1.2383999999999999</v>
      </c>
      <c r="O735" s="177">
        <v>6.867</v>
      </c>
      <c r="P735" s="177"/>
      <c r="Q735" s="177">
        <v>7.0936000000000003</v>
      </c>
      <c r="R735" s="177">
        <v>4.4733999999999998</v>
      </c>
      <c r="T735" s="106"/>
      <c r="U735" s="107"/>
      <c r="V735" s="107"/>
      <c r="W735" s="107"/>
      <c r="X735" s="107"/>
      <c r="Y735" s="107"/>
      <c r="Z735" s="107"/>
      <c r="AA735" s="107"/>
      <c r="AB735" s="107"/>
      <c r="AC735" s="107"/>
      <c r="AD735" s="107"/>
      <c r="AE735" s="107"/>
      <c r="AF735" s="107"/>
      <c r="AG735" s="107"/>
      <c r="AH735" s="107"/>
    </row>
    <row r="736" spans="1:34" x14ac:dyDescent="0.3">
      <c r="A736" s="173" t="s">
        <v>1595</v>
      </c>
      <c r="B736" s="173" t="s">
        <v>1508</v>
      </c>
      <c r="C736" s="173">
        <v>136567</v>
      </c>
      <c r="D736" s="176">
        <v>44942</v>
      </c>
      <c r="E736" s="177">
        <v>18.358000000000001</v>
      </c>
      <c r="F736" s="177">
        <v>-2.7199999999999998E-2</v>
      </c>
      <c r="G736" s="177">
        <v>-2.7199999999999998E-2</v>
      </c>
      <c r="H736" s="177">
        <v>-4.9000000000000002E-2</v>
      </c>
      <c r="I736" s="177">
        <v>0.12540000000000001</v>
      </c>
      <c r="J736" s="177">
        <v>0.42120000000000002</v>
      </c>
      <c r="K736" s="177">
        <v>2.4156</v>
      </c>
      <c r="L736" s="177">
        <v>5.0349000000000004</v>
      </c>
      <c r="M736" s="177">
        <v>3.923</v>
      </c>
      <c r="N736" s="177">
        <v>3.6355</v>
      </c>
      <c r="O736" s="177">
        <v>9.3335000000000008</v>
      </c>
      <c r="P736" s="177">
        <v>7.6738</v>
      </c>
      <c r="Q736" s="177">
        <v>9.3329000000000004</v>
      </c>
      <c r="R736" s="177">
        <v>9.1656999999999993</v>
      </c>
      <c r="T736" s="106"/>
      <c r="U736" s="107"/>
      <c r="V736" s="107"/>
      <c r="W736" s="107"/>
      <c r="X736" s="107"/>
      <c r="Y736" s="107"/>
      <c r="Z736" s="107"/>
      <c r="AA736" s="107"/>
      <c r="AB736" s="107"/>
      <c r="AC736" s="107"/>
      <c r="AD736" s="107"/>
      <c r="AE736" s="107"/>
      <c r="AF736" s="107"/>
      <c r="AG736" s="107"/>
      <c r="AH736" s="107"/>
    </row>
    <row r="737" spans="1:34" x14ac:dyDescent="0.3">
      <c r="A737" s="173" t="s">
        <v>1595</v>
      </c>
      <c r="B737" s="173" t="s">
        <v>1529</v>
      </c>
      <c r="C737" s="173">
        <v>136563</v>
      </c>
      <c r="D737" s="176">
        <v>44942</v>
      </c>
      <c r="E737" s="177">
        <v>16.731999999999999</v>
      </c>
      <c r="F737" s="177">
        <v>-3.5799999999999998E-2</v>
      </c>
      <c r="G737" s="177">
        <v>-3.5799999999999998E-2</v>
      </c>
      <c r="H737" s="177">
        <v>-6.5699999999999995E-2</v>
      </c>
      <c r="I737" s="177">
        <v>8.9700000000000002E-2</v>
      </c>
      <c r="J737" s="177">
        <v>0.33579999999999999</v>
      </c>
      <c r="K737" s="177">
        <v>2.1802000000000001</v>
      </c>
      <c r="L737" s="177">
        <v>4.5880999999999998</v>
      </c>
      <c r="M737" s="177">
        <v>3.2711999999999999</v>
      </c>
      <c r="N737" s="177">
        <v>2.7511999999999999</v>
      </c>
      <c r="O737" s="177">
        <v>7.9394</v>
      </c>
      <c r="P737" s="177">
        <v>6.1894</v>
      </c>
      <c r="Q737" s="177">
        <v>7.8536999999999999</v>
      </c>
      <c r="R737" s="177">
        <v>7.9059999999999997</v>
      </c>
      <c r="T737" s="106"/>
      <c r="U737" s="107"/>
      <c r="V737" s="107"/>
      <c r="W737" s="107"/>
      <c r="X737" s="107"/>
      <c r="Y737" s="107"/>
      <c r="Z737" s="107"/>
      <c r="AA737" s="107"/>
      <c r="AB737" s="107"/>
      <c r="AC737" s="107"/>
      <c r="AD737" s="107"/>
      <c r="AE737" s="107"/>
      <c r="AF737" s="107"/>
      <c r="AG737" s="107"/>
      <c r="AH737" s="107"/>
    </row>
    <row r="738" spans="1:34" x14ac:dyDescent="0.3">
      <c r="A738" s="173" t="s">
        <v>1595</v>
      </c>
      <c r="B738" s="173" t="s">
        <v>1509</v>
      </c>
      <c r="C738" s="173">
        <v>140347</v>
      </c>
      <c r="D738" s="176">
        <v>44942</v>
      </c>
      <c r="E738" s="177">
        <v>20.276</v>
      </c>
      <c r="F738" s="177">
        <v>-9.8500000000000004E-2</v>
      </c>
      <c r="G738" s="177">
        <v>-9.8500000000000004E-2</v>
      </c>
      <c r="H738" s="177">
        <v>-0.28029999999999999</v>
      </c>
      <c r="I738" s="177">
        <v>-0.35039999999999999</v>
      </c>
      <c r="J738" s="177">
        <v>-0.27539999999999998</v>
      </c>
      <c r="K738" s="177">
        <v>2.1991000000000001</v>
      </c>
      <c r="L738" s="177">
        <v>5.9988999999999999</v>
      </c>
      <c r="M738" s="177">
        <v>3.6869999999999998</v>
      </c>
      <c r="N738" s="177">
        <v>3.0552000000000001</v>
      </c>
      <c r="O738" s="177">
        <v>10.157</v>
      </c>
      <c r="P738" s="177">
        <v>8.8081999999999994</v>
      </c>
      <c r="Q738" s="177">
        <v>8.9278999999999993</v>
      </c>
      <c r="R738" s="177">
        <v>7.9848999999999997</v>
      </c>
      <c r="T738" s="106"/>
      <c r="U738" s="107"/>
      <c r="V738" s="107"/>
      <c r="W738" s="107"/>
      <c r="X738" s="107"/>
      <c r="Y738" s="107"/>
      <c r="Z738" s="107"/>
      <c r="AA738" s="107"/>
      <c r="AB738" s="107"/>
      <c r="AC738" s="107"/>
      <c r="AD738" s="107"/>
      <c r="AE738" s="107"/>
      <c r="AF738" s="107"/>
      <c r="AG738" s="107"/>
      <c r="AH738" s="107"/>
    </row>
    <row r="739" spans="1:34" x14ac:dyDescent="0.3">
      <c r="A739" s="173" t="s">
        <v>1595</v>
      </c>
      <c r="B739" s="173" t="s">
        <v>1530</v>
      </c>
      <c r="C739" s="173">
        <v>140351</v>
      </c>
      <c r="D739" s="176">
        <v>44942</v>
      </c>
      <c r="E739" s="177">
        <v>18.860700000000001</v>
      </c>
      <c r="F739" s="177">
        <v>-0.1091</v>
      </c>
      <c r="G739" s="177">
        <v>-0.1091</v>
      </c>
      <c r="H739" s="177">
        <v>-0.30599999999999999</v>
      </c>
      <c r="I739" s="177">
        <v>-0.40239999999999998</v>
      </c>
      <c r="J739" s="177">
        <v>-0.39029999999999998</v>
      </c>
      <c r="K739" s="177">
        <v>1.8424</v>
      </c>
      <c r="L739" s="177">
        <v>5.2712000000000003</v>
      </c>
      <c r="M739" s="177">
        <v>2.6193</v>
      </c>
      <c r="N739" s="177">
        <v>1.659</v>
      </c>
      <c r="O739" s="177">
        <v>8.8419000000000008</v>
      </c>
      <c r="P739" s="177">
        <v>7.5679999999999996</v>
      </c>
      <c r="Q739" s="177">
        <v>7.9785000000000004</v>
      </c>
      <c r="R739" s="177">
        <v>6.5818000000000003</v>
      </c>
      <c r="T739" s="106"/>
      <c r="U739" s="107"/>
      <c r="V739" s="107"/>
      <c r="W739" s="107"/>
      <c r="X739" s="107"/>
      <c r="Y739" s="107"/>
      <c r="Z739" s="107"/>
      <c r="AA739" s="107"/>
      <c r="AB739" s="107"/>
      <c r="AC739" s="107"/>
      <c r="AD739" s="107"/>
      <c r="AE739" s="107"/>
      <c r="AF739" s="107"/>
      <c r="AG739" s="107"/>
      <c r="AH739" s="107"/>
    </row>
    <row r="740" spans="1:34" x14ac:dyDescent="0.3">
      <c r="A740" s="173" t="s">
        <v>1595</v>
      </c>
      <c r="B740" s="173" t="s">
        <v>1531</v>
      </c>
      <c r="C740" s="173">
        <v>144461</v>
      </c>
      <c r="D740" s="176">
        <v>44942</v>
      </c>
      <c r="E740" s="177">
        <v>13.2036</v>
      </c>
      <c r="F740" s="177">
        <v>-0.1142</v>
      </c>
      <c r="G740" s="177">
        <v>-0.1142</v>
      </c>
      <c r="H740" s="177">
        <v>-0.22589999999999999</v>
      </c>
      <c r="I740" s="177">
        <v>-0.37580000000000002</v>
      </c>
      <c r="J740" s="177">
        <v>-0.7621</v>
      </c>
      <c r="K740" s="177">
        <v>1.8946000000000001</v>
      </c>
      <c r="L740" s="177">
        <v>5.5570000000000004</v>
      </c>
      <c r="M740" s="177">
        <v>2.8069999999999999</v>
      </c>
      <c r="N740" s="177">
        <v>1.3960999999999999</v>
      </c>
      <c r="O740" s="177">
        <v>7.9648000000000003</v>
      </c>
      <c r="P740" s="177"/>
      <c r="Q740" s="177">
        <v>6.5323000000000002</v>
      </c>
      <c r="R740" s="177">
        <v>7.0956000000000001</v>
      </c>
      <c r="T740" s="106"/>
      <c r="U740" s="107"/>
      <c r="V740" s="107"/>
      <c r="W740" s="107"/>
      <c r="X740" s="107"/>
      <c r="Y740" s="107"/>
      <c r="Z740" s="107"/>
      <c r="AA740" s="107"/>
      <c r="AB740" s="107"/>
      <c r="AC740" s="107"/>
      <c r="AD740" s="107"/>
      <c r="AE740" s="107"/>
      <c r="AF740" s="107"/>
      <c r="AG740" s="107"/>
      <c r="AH740" s="107"/>
    </row>
    <row r="741" spans="1:34" x14ac:dyDescent="0.3">
      <c r="A741" s="173" t="s">
        <v>1595</v>
      </c>
      <c r="B741" s="173" t="s">
        <v>1510</v>
      </c>
      <c r="C741" s="173">
        <v>144466</v>
      </c>
      <c r="D741" s="176">
        <v>44942</v>
      </c>
      <c r="E741" s="177">
        <v>14.1074</v>
      </c>
      <c r="F741" s="177">
        <v>-0.1041</v>
      </c>
      <c r="G741" s="177">
        <v>-0.1041</v>
      </c>
      <c r="H741" s="177">
        <v>-0.20230000000000001</v>
      </c>
      <c r="I741" s="177">
        <v>-0.32640000000000002</v>
      </c>
      <c r="J741" s="177">
        <v>-0.65210000000000001</v>
      </c>
      <c r="K741" s="177">
        <v>2.2275</v>
      </c>
      <c r="L741" s="177">
        <v>6.2232000000000003</v>
      </c>
      <c r="M741" s="177">
        <v>3.7774000000000001</v>
      </c>
      <c r="N741" s="177">
        <v>2.6671999999999998</v>
      </c>
      <c r="O741" s="177">
        <v>9.4494000000000007</v>
      </c>
      <c r="P741" s="177"/>
      <c r="Q741" s="177">
        <v>8.1506000000000007</v>
      </c>
      <c r="R741" s="177">
        <v>8.4688999999999997</v>
      </c>
      <c r="T741" s="106"/>
      <c r="U741" s="107"/>
      <c r="V741" s="107"/>
      <c r="W741" s="107"/>
      <c r="X741" s="107"/>
      <c r="Y741" s="107"/>
      <c r="Z741" s="107"/>
      <c r="AA741" s="107"/>
      <c r="AB741" s="107"/>
      <c r="AC741" s="107"/>
      <c r="AD741" s="107"/>
      <c r="AE741" s="107"/>
      <c r="AF741" s="107"/>
      <c r="AG741" s="107"/>
      <c r="AH741" s="107"/>
    </row>
    <row r="742" spans="1:34" x14ac:dyDescent="0.3">
      <c r="A742" s="173" t="s">
        <v>1595</v>
      </c>
      <c r="B742" s="173" t="s">
        <v>1532</v>
      </c>
      <c r="C742" s="173">
        <v>101585</v>
      </c>
      <c r="D742" s="176">
        <v>44942</v>
      </c>
      <c r="E742" s="177">
        <v>50.604999999999997</v>
      </c>
      <c r="F742" s="177">
        <v>-1.1900000000000001E-2</v>
      </c>
      <c r="G742" s="177">
        <v>-1.1900000000000001E-2</v>
      </c>
      <c r="H742" s="177">
        <v>-0.13220000000000001</v>
      </c>
      <c r="I742" s="177">
        <v>-0.32500000000000001</v>
      </c>
      <c r="J742" s="177">
        <v>-0.25030000000000002</v>
      </c>
      <c r="K742" s="177">
        <v>2.72</v>
      </c>
      <c r="L742" s="177">
        <v>6.7435999999999998</v>
      </c>
      <c r="M742" s="177">
        <v>3.8563000000000001</v>
      </c>
      <c r="N742" s="177">
        <v>3.3155999999999999</v>
      </c>
      <c r="O742" s="177">
        <v>10.0312</v>
      </c>
      <c r="P742" s="177">
        <v>7.4429999999999996</v>
      </c>
      <c r="Q742" s="177">
        <v>9.2423999999999999</v>
      </c>
      <c r="R742" s="177">
        <v>10.0623</v>
      </c>
      <c r="T742" s="106"/>
      <c r="U742" s="107"/>
      <c r="V742" s="107"/>
      <c r="W742" s="107"/>
      <c r="X742" s="107"/>
      <c r="Y742" s="107"/>
      <c r="Z742" s="107"/>
      <c r="AA742" s="107"/>
      <c r="AB742" s="107"/>
      <c r="AC742" s="107"/>
      <c r="AD742" s="107"/>
      <c r="AE742" s="107"/>
      <c r="AF742" s="107"/>
      <c r="AG742" s="107"/>
      <c r="AH742" s="107"/>
    </row>
    <row r="743" spans="1:34" x14ac:dyDescent="0.3">
      <c r="A743" s="173" t="s">
        <v>1595</v>
      </c>
      <c r="B743" s="173" t="s">
        <v>1511</v>
      </c>
      <c r="C743" s="173">
        <v>119128</v>
      </c>
      <c r="D743" s="176">
        <v>44942</v>
      </c>
      <c r="E743" s="177">
        <v>55.334000000000003</v>
      </c>
      <c r="F743" s="177">
        <v>-3.5999999999999999E-3</v>
      </c>
      <c r="G743" s="177">
        <v>-3.5999999999999999E-3</v>
      </c>
      <c r="H743" s="177">
        <v>-0.11550000000000001</v>
      </c>
      <c r="I743" s="177">
        <v>-0.29010000000000002</v>
      </c>
      <c r="J743" s="177">
        <v>-0.1714</v>
      </c>
      <c r="K743" s="177">
        <v>2.968</v>
      </c>
      <c r="L743" s="177">
        <v>7.2385000000000002</v>
      </c>
      <c r="M743" s="177">
        <v>4.5715000000000003</v>
      </c>
      <c r="N743" s="177">
        <v>4.2424999999999997</v>
      </c>
      <c r="O743" s="177">
        <v>10.9344</v>
      </c>
      <c r="P743" s="177">
        <v>8.4884000000000004</v>
      </c>
      <c r="Q743" s="177">
        <v>10.097099999999999</v>
      </c>
      <c r="R743" s="177">
        <v>11.007999999999999</v>
      </c>
      <c r="T743" s="106"/>
      <c r="U743" s="107"/>
      <c r="V743" s="107"/>
      <c r="W743" s="107"/>
      <c r="X743" s="107"/>
      <c r="Y743" s="107"/>
      <c r="Z743" s="107"/>
      <c r="AA743" s="107"/>
      <c r="AB743" s="107"/>
      <c r="AC743" s="107"/>
      <c r="AD743" s="107"/>
      <c r="AE743" s="107"/>
      <c r="AF743" s="107"/>
      <c r="AG743" s="107"/>
      <c r="AH743" s="107"/>
    </row>
    <row r="744" spans="1:34" x14ac:dyDescent="0.3">
      <c r="A744" s="173" t="s">
        <v>1595</v>
      </c>
      <c r="B744" s="173" t="s">
        <v>2027</v>
      </c>
      <c r="C744" s="173">
        <v>151060</v>
      </c>
      <c r="D744" s="176">
        <v>44942</v>
      </c>
      <c r="E744" s="177">
        <v>25.335599999999999</v>
      </c>
      <c r="F744" s="177">
        <v>-7.5700000000000003E-2</v>
      </c>
      <c r="G744" s="177">
        <v>-7.5700000000000003E-2</v>
      </c>
      <c r="H744" s="177">
        <v>-0.1517</v>
      </c>
      <c r="I744" s="177">
        <v>-0.45500000000000002</v>
      </c>
      <c r="J744" s="177">
        <v>-0.37980000000000003</v>
      </c>
      <c r="K744" s="177">
        <v>0.40660000000000002</v>
      </c>
      <c r="L744" s="177">
        <v>3.5628000000000002</v>
      </c>
      <c r="M744" s="177">
        <v>1.0835999999999999</v>
      </c>
      <c r="N744" s="177">
        <v>1.4032</v>
      </c>
      <c r="O744" s="177">
        <v>9.5475999999999992</v>
      </c>
      <c r="P744" s="177">
        <v>6.9877000000000002</v>
      </c>
      <c r="Q744" s="177">
        <v>8.5823999999999998</v>
      </c>
      <c r="R744" s="177">
        <v>8.5646000000000004</v>
      </c>
      <c r="T744" s="106"/>
      <c r="U744" s="107"/>
      <c r="V744" s="107"/>
      <c r="W744" s="107"/>
      <c r="X744" s="107"/>
      <c r="Y744" s="107"/>
      <c r="Z744" s="107"/>
      <c r="AA744" s="107"/>
      <c r="AB744" s="107"/>
      <c r="AC744" s="107"/>
      <c r="AD744" s="107"/>
      <c r="AE744" s="107"/>
      <c r="AF744" s="107"/>
      <c r="AG744" s="107"/>
      <c r="AH744" s="107"/>
    </row>
    <row r="745" spans="1:34" x14ac:dyDescent="0.3">
      <c r="A745" s="173" t="s">
        <v>1595</v>
      </c>
      <c r="B745" s="173" t="s">
        <v>2028</v>
      </c>
      <c r="C745" s="173">
        <v>151058</v>
      </c>
      <c r="D745" s="176">
        <v>44942</v>
      </c>
      <c r="E745" s="177">
        <v>23.3538</v>
      </c>
      <c r="F745" s="177">
        <v>-8.3000000000000004E-2</v>
      </c>
      <c r="G745" s="177">
        <v>-8.3000000000000004E-2</v>
      </c>
      <c r="H745" s="177">
        <v>-0.16889999999999999</v>
      </c>
      <c r="I745" s="177">
        <v>-0.48920000000000002</v>
      </c>
      <c r="J745" s="177">
        <v>-0.45569999999999999</v>
      </c>
      <c r="K745" s="177">
        <v>0.17499999999999999</v>
      </c>
      <c r="L745" s="177">
        <v>3.0981999999999998</v>
      </c>
      <c r="M745" s="177">
        <v>0.40329999999999999</v>
      </c>
      <c r="N745" s="177">
        <v>0.50260000000000005</v>
      </c>
      <c r="O745" s="177">
        <v>8.5787999999999993</v>
      </c>
      <c r="P745" s="177">
        <v>6.0639000000000003</v>
      </c>
      <c r="Q745" s="177">
        <v>7.8273999999999999</v>
      </c>
      <c r="R745" s="177">
        <v>7.6166</v>
      </c>
      <c r="T745" s="106"/>
      <c r="U745" s="107"/>
      <c r="V745" s="107"/>
      <c r="W745" s="107"/>
      <c r="X745" s="107"/>
      <c r="Y745" s="107"/>
      <c r="Z745" s="107"/>
      <c r="AA745" s="107"/>
      <c r="AB745" s="107"/>
      <c r="AC745" s="107"/>
      <c r="AD745" s="107"/>
      <c r="AE745" s="107"/>
      <c r="AF745" s="107"/>
      <c r="AG745" s="107"/>
      <c r="AH745" s="107"/>
    </row>
    <row r="746" spans="1:34" x14ac:dyDescent="0.3">
      <c r="A746" s="173" t="s">
        <v>1595</v>
      </c>
      <c r="B746" s="173" t="s">
        <v>1685</v>
      </c>
      <c r="C746" s="173"/>
      <c r="D746" s="176"/>
      <c r="E746" s="177"/>
      <c r="F746" s="177"/>
      <c r="G746" s="177"/>
      <c r="H746" s="177"/>
      <c r="I746" s="177"/>
      <c r="J746" s="177"/>
      <c r="K746" s="177"/>
      <c r="L746" s="177"/>
      <c r="M746" s="177"/>
      <c r="N746" s="177"/>
      <c r="O746" s="177"/>
      <c r="P746" s="177"/>
      <c r="Q746" s="177"/>
      <c r="R746" s="177"/>
      <c r="T746" s="106"/>
      <c r="U746" s="107"/>
      <c r="V746" s="107"/>
      <c r="W746" s="107"/>
      <c r="X746" s="107"/>
      <c r="Y746" s="107"/>
      <c r="Z746" s="107"/>
      <c r="AA746" s="107"/>
      <c r="AB746" s="107"/>
      <c r="AC746" s="107"/>
      <c r="AD746" s="107"/>
      <c r="AE746" s="107"/>
      <c r="AF746" s="107"/>
      <c r="AG746" s="107"/>
      <c r="AH746" s="107"/>
    </row>
    <row r="747" spans="1:34" x14ac:dyDescent="0.3">
      <c r="A747" s="173" t="s">
        <v>1595</v>
      </c>
      <c r="B747" s="173" t="s">
        <v>1686</v>
      </c>
      <c r="C747" s="173"/>
      <c r="D747" s="176"/>
      <c r="E747" s="177"/>
      <c r="F747" s="177"/>
      <c r="G747" s="177"/>
      <c r="H747" s="177"/>
      <c r="I747" s="177"/>
      <c r="J747" s="177"/>
      <c r="K747" s="177"/>
      <c r="L747" s="177"/>
      <c r="M747" s="177"/>
      <c r="N747" s="177"/>
      <c r="O747" s="177"/>
      <c r="P747" s="177"/>
      <c r="Q747" s="177"/>
      <c r="R747" s="177"/>
      <c r="T747" s="106"/>
      <c r="U747" s="107"/>
      <c r="V747" s="107"/>
      <c r="W747" s="107"/>
      <c r="X747" s="107"/>
      <c r="Y747" s="107"/>
      <c r="Z747" s="107"/>
      <c r="AA747" s="107"/>
      <c r="AB747" s="107"/>
      <c r="AC747" s="107"/>
      <c r="AD747" s="107"/>
      <c r="AE747" s="107"/>
      <c r="AF747" s="107"/>
      <c r="AG747" s="107"/>
      <c r="AH747" s="107"/>
    </row>
    <row r="748" spans="1:34" x14ac:dyDescent="0.3">
      <c r="A748" s="173" t="s">
        <v>1595</v>
      </c>
      <c r="B748" s="173" t="s">
        <v>1533</v>
      </c>
      <c r="C748" s="173">
        <v>133051</v>
      </c>
      <c r="D748" s="176">
        <v>44942</v>
      </c>
      <c r="E748" s="177">
        <v>18.13</v>
      </c>
      <c r="F748" s="177">
        <v>5.5199999999999999E-2</v>
      </c>
      <c r="G748" s="177">
        <v>5.5199999999999999E-2</v>
      </c>
      <c r="H748" s="177">
        <v>5.5199999999999999E-2</v>
      </c>
      <c r="I748" s="177">
        <v>0.16569999999999999</v>
      </c>
      <c r="J748" s="177">
        <v>0.55459999999999998</v>
      </c>
      <c r="K748" s="177">
        <v>2.8944000000000001</v>
      </c>
      <c r="L748" s="177">
        <v>4.8582999999999998</v>
      </c>
      <c r="M748" s="177">
        <v>4.3754</v>
      </c>
      <c r="N748" s="177">
        <v>6.7098000000000004</v>
      </c>
      <c r="O748" s="177">
        <v>6.7763</v>
      </c>
      <c r="P748" s="177">
        <v>7.0232999999999999</v>
      </c>
      <c r="Q748" s="177">
        <v>7.6020000000000003</v>
      </c>
      <c r="R748" s="177">
        <v>7.7244000000000002</v>
      </c>
      <c r="T748" s="106"/>
      <c r="U748" s="107"/>
      <c r="V748" s="107"/>
      <c r="W748" s="107"/>
      <c r="X748" s="107"/>
      <c r="Y748" s="107"/>
      <c r="Z748" s="107"/>
      <c r="AA748" s="107"/>
      <c r="AB748" s="107"/>
      <c r="AC748" s="107"/>
      <c r="AD748" s="107"/>
      <c r="AE748" s="107"/>
      <c r="AF748" s="107"/>
      <c r="AG748" s="107"/>
      <c r="AH748" s="107"/>
    </row>
    <row r="749" spans="1:34" x14ac:dyDescent="0.3">
      <c r="A749" s="173" t="s">
        <v>1595</v>
      </c>
      <c r="B749" s="173" t="s">
        <v>1512</v>
      </c>
      <c r="C749" s="173">
        <v>133054</v>
      </c>
      <c r="D749" s="176">
        <v>44942</v>
      </c>
      <c r="E749" s="177">
        <v>19.239999999999998</v>
      </c>
      <c r="F749" s="177">
        <v>0.1041</v>
      </c>
      <c r="G749" s="177">
        <v>0.1041</v>
      </c>
      <c r="H749" s="177">
        <v>0.1041</v>
      </c>
      <c r="I749" s="177">
        <v>0.20830000000000001</v>
      </c>
      <c r="J749" s="177">
        <v>0.62760000000000005</v>
      </c>
      <c r="K749" s="177">
        <v>3.1082999999999998</v>
      </c>
      <c r="L749" s="177">
        <v>5.1940999999999997</v>
      </c>
      <c r="M749" s="177">
        <v>4.8501000000000003</v>
      </c>
      <c r="N749" s="177">
        <v>7.3661000000000003</v>
      </c>
      <c r="O749" s="177">
        <v>7.4408000000000003</v>
      </c>
      <c r="P749" s="177">
        <v>7.7083000000000004</v>
      </c>
      <c r="Q749" s="177">
        <v>8.3923000000000005</v>
      </c>
      <c r="R749" s="177">
        <v>8.4001999999999999</v>
      </c>
      <c r="T749" s="106"/>
      <c r="U749" s="107"/>
      <c r="V749" s="107"/>
      <c r="W749" s="107"/>
      <c r="X749" s="107"/>
      <c r="Y749" s="107"/>
      <c r="Z749" s="107"/>
      <c r="AA749" s="107"/>
      <c r="AB749" s="107"/>
      <c r="AC749" s="107"/>
      <c r="AD749" s="107"/>
      <c r="AE749" s="107"/>
      <c r="AF749" s="107"/>
      <c r="AG749" s="107"/>
      <c r="AH749" s="107"/>
    </row>
    <row r="750" spans="1:34" x14ac:dyDescent="0.3">
      <c r="A750" s="173" t="s">
        <v>1595</v>
      </c>
      <c r="B750" s="173" t="s">
        <v>1534</v>
      </c>
      <c r="C750" s="173">
        <v>114982</v>
      </c>
      <c r="D750" s="176">
        <v>44942</v>
      </c>
      <c r="E750" s="177">
        <v>21.389299999999999</v>
      </c>
      <c r="F750" s="177">
        <v>-0.19320000000000001</v>
      </c>
      <c r="G750" s="177">
        <v>-0.19320000000000001</v>
      </c>
      <c r="H750" s="177">
        <v>-0.438</v>
      </c>
      <c r="I750" s="177">
        <v>-0.63829999999999998</v>
      </c>
      <c r="J750" s="177">
        <v>-0.7268</v>
      </c>
      <c r="K750" s="177">
        <v>1.8372999999999999</v>
      </c>
      <c r="L750" s="177">
        <v>4.6208</v>
      </c>
      <c r="M750" s="177">
        <v>1.6727000000000001</v>
      </c>
      <c r="N750" s="177">
        <v>-1.4999999999999999E-2</v>
      </c>
      <c r="O750" s="177">
        <v>6.9151999999999996</v>
      </c>
      <c r="P750" s="177">
        <v>6.2866999999999997</v>
      </c>
      <c r="Q750" s="177">
        <v>6.6142000000000003</v>
      </c>
      <c r="R750" s="177">
        <v>5.5975999999999999</v>
      </c>
      <c r="T750" s="106"/>
      <c r="U750" s="107"/>
      <c r="V750" s="107"/>
      <c r="W750" s="107"/>
      <c r="X750" s="107"/>
      <c r="Y750" s="107"/>
      <c r="Z750" s="107"/>
      <c r="AA750" s="107"/>
      <c r="AB750" s="107"/>
      <c r="AC750" s="107"/>
      <c r="AD750" s="107"/>
      <c r="AE750" s="107"/>
      <c r="AF750" s="107"/>
      <c r="AG750" s="107"/>
      <c r="AH750" s="107"/>
    </row>
    <row r="751" spans="1:34" x14ac:dyDescent="0.3">
      <c r="A751" s="173" t="s">
        <v>1595</v>
      </c>
      <c r="B751" s="173" t="s">
        <v>1513</v>
      </c>
      <c r="C751" s="173">
        <v>118452</v>
      </c>
      <c r="D751" s="176">
        <v>44942</v>
      </c>
      <c r="E751" s="177">
        <v>23.539000000000001</v>
      </c>
      <c r="F751" s="177">
        <v>-0.18529999999999999</v>
      </c>
      <c r="G751" s="177">
        <v>-0.18529999999999999</v>
      </c>
      <c r="H751" s="177">
        <v>-0.41920000000000002</v>
      </c>
      <c r="I751" s="177">
        <v>-0.60129999999999995</v>
      </c>
      <c r="J751" s="177">
        <v>-0.64449999999999996</v>
      </c>
      <c r="K751" s="177">
        <v>2.0926999999999998</v>
      </c>
      <c r="L751" s="177">
        <v>5.1387999999999998</v>
      </c>
      <c r="M751" s="177">
        <v>2.4241000000000001</v>
      </c>
      <c r="N751" s="177">
        <v>0.94689999999999996</v>
      </c>
      <c r="O751" s="177">
        <v>7.9488000000000003</v>
      </c>
      <c r="P751" s="177">
        <v>7.6124000000000001</v>
      </c>
      <c r="Q751" s="177">
        <v>7.3273999999999999</v>
      </c>
      <c r="R751" s="177">
        <v>6.6173000000000002</v>
      </c>
      <c r="T751" s="106"/>
      <c r="U751" s="107"/>
      <c r="V751" s="107"/>
      <c r="W751" s="107"/>
      <c r="X751" s="107"/>
      <c r="Y751" s="107"/>
      <c r="Z751" s="107"/>
      <c r="AA751" s="107"/>
      <c r="AB751" s="107"/>
      <c r="AC751" s="107"/>
      <c r="AD751" s="107"/>
      <c r="AE751" s="107"/>
      <c r="AF751" s="107"/>
      <c r="AG751" s="107"/>
      <c r="AH751" s="107"/>
    </row>
    <row r="752" spans="1:34" x14ac:dyDescent="0.3">
      <c r="A752" s="173" t="s">
        <v>1595</v>
      </c>
      <c r="B752" s="173" t="s">
        <v>1514</v>
      </c>
      <c r="C752" s="173">
        <v>118477</v>
      </c>
      <c r="D752" s="176">
        <v>44942</v>
      </c>
      <c r="E752" s="177">
        <v>27.632999999999999</v>
      </c>
      <c r="F752" s="177">
        <v>6.88E-2</v>
      </c>
      <c r="G752" s="177">
        <v>6.88E-2</v>
      </c>
      <c r="H752" s="177">
        <v>5.4300000000000001E-2</v>
      </c>
      <c r="I752" s="177">
        <v>2.53E-2</v>
      </c>
      <c r="J752" s="177">
        <v>0.22850000000000001</v>
      </c>
      <c r="K752" s="177">
        <v>1.8540000000000001</v>
      </c>
      <c r="L752" s="177">
        <v>4.5515999999999996</v>
      </c>
      <c r="M752" s="177">
        <v>3.3008999999999999</v>
      </c>
      <c r="N752" s="177">
        <v>2.7631000000000001</v>
      </c>
      <c r="O752" s="177">
        <v>7.9858000000000002</v>
      </c>
      <c r="P752" s="177">
        <v>7.1749000000000001</v>
      </c>
      <c r="Q752" s="177">
        <v>7.4382000000000001</v>
      </c>
      <c r="R752" s="177">
        <v>6.6722000000000001</v>
      </c>
      <c r="T752" s="106"/>
      <c r="U752" s="107"/>
      <c r="V752" s="107"/>
      <c r="W752" s="107"/>
      <c r="X752" s="107"/>
      <c r="Y752" s="107"/>
      <c r="Z752" s="107"/>
      <c r="AA752" s="107"/>
      <c r="AB752" s="107"/>
      <c r="AC752" s="107"/>
      <c r="AD752" s="107"/>
      <c r="AE752" s="107"/>
      <c r="AF752" s="107"/>
      <c r="AG752" s="107"/>
      <c r="AH752" s="107"/>
    </row>
    <row r="753" spans="1:34" x14ac:dyDescent="0.3">
      <c r="A753" s="173" t="s">
        <v>1595</v>
      </c>
      <c r="B753" s="173" t="s">
        <v>1535</v>
      </c>
      <c r="C753" s="173">
        <v>108995</v>
      </c>
      <c r="D753" s="176">
        <v>44942</v>
      </c>
      <c r="E753" s="177">
        <v>25.5</v>
      </c>
      <c r="F753" s="177">
        <v>5.8900000000000001E-2</v>
      </c>
      <c r="G753" s="177">
        <v>5.8900000000000001E-2</v>
      </c>
      <c r="H753" s="177">
        <v>3.5299999999999998E-2</v>
      </c>
      <c r="I753" s="177">
        <v>-1.5699999999999999E-2</v>
      </c>
      <c r="J753" s="177">
        <v>0.1414</v>
      </c>
      <c r="K753" s="177">
        <v>1.5854999999999999</v>
      </c>
      <c r="L753" s="177">
        <v>3.9967000000000001</v>
      </c>
      <c r="M753" s="177">
        <v>2.492</v>
      </c>
      <c r="N753" s="177">
        <v>1.6746000000000001</v>
      </c>
      <c r="O753" s="177">
        <v>6.8493000000000004</v>
      </c>
      <c r="P753" s="177">
        <v>6.0522</v>
      </c>
      <c r="Q753" s="177">
        <v>6.6151999999999997</v>
      </c>
      <c r="R753" s="177">
        <v>5.5625999999999998</v>
      </c>
      <c r="T753" s="106"/>
      <c r="U753" s="107"/>
      <c r="V753" s="107"/>
      <c r="W753" s="107"/>
      <c r="X753" s="107"/>
      <c r="Y753" s="107"/>
      <c r="Z753" s="107"/>
      <c r="AA753" s="107"/>
      <c r="AB753" s="107"/>
      <c r="AC753" s="107"/>
      <c r="AD753" s="107"/>
      <c r="AE753" s="107"/>
      <c r="AF753" s="107"/>
      <c r="AG753" s="107"/>
      <c r="AH753" s="107"/>
    </row>
    <row r="754" spans="1:34" x14ac:dyDescent="0.3">
      <c r="A754" s="173" t="s">
        <v>1595</v>
      </c>
      <c r="B754" s="173" t="s">
        <v>1515</v>
      </c>
      <c r="C754" s="173">
        <v>146457</v>
      </c>
      <c r="D754" s="176">
        <v>44942</v>
      </c>
      <c r="E754" s="177">
        <v>13.2622</v>
      </c>
      <c r="F754" s="177">
        <v>-3.2399999999999998E-2</v>
      </c>
      <c r="G754" s="177">
        <v>-3.2399999999999998E-2</v>
      </c>
      <c r="H754" s="177">
        <v>-0.15659999999999999</v>
      </c>
      <c r="I754" s="177">
        <v>-0.53400000000000003</v>
      </c>
      <c r="J754" s="177">
        <v>-0.68220000000000003</v>
      </c>
      <c r="K754" s="177">
        <v>1.2838000000000001</v>
      </c>
      <c r="L754" s="177">
        <v>4.1978999999999997</v>
      </c>
      <c r="M754" s="177">
        <v>0.60309999999999997</v>
      </c>
      <c r="N754" s="177">
        <v>-1.8843000000000001</v>
      </c>
      <c r="O754" s="177">
        <v>6.8349000000000002</v>
      </c>
      <c r="P754" s="177"/>
      <c r="Q754" s="177">
        <v>7.5766999999999998</v>
      </c>
      <c r="R754" s="177">
        <v>5.4267000000000003</v>
      </c>
      <c r="T754" s="106"/>
      <c r="U754" s="107"/>
      <c r="V754" s="107"/>
      <c r="W754" s="107"/>
      <c r="X754" s="107"/>
      <c r="Y754" s="107"/>
      <c r="Z754" s="107"/>
      <c r="AA754" s="107"/>
      <c r="AB754" s="107"/>
      <c r="AC754" s="107"/>
      <c r="AD754" s="107"/>
      <c r="AE754" s="107"/>
      <c r="AF754" s="107"/>
      <c r="AG754" s="107"/>
      <c r="AH754" s="107"/>
    </row>
    <row r="755" spans="1:34" x14ac:dyDescent="0.3">
      <c r="A755" s="173" t="s">
        <v>1595</v>
      </c>
      <c r="B755" s="173" t="s">
        <v>1536</v>
      </c>
      <c r="C755" s="173">
        <v>146456</v>
      </c>
      <c r="D755" s="176">
        <v>44942</v>
      </c>
      <c r="E755" s="177">
        <v>12.3972</v>
      </c>
      <c r="F755" s="177">
        <v>-4.5199999999999997E-2</v>
      </c>
      <c r="G755" s="177">
        <v>-4.5199999999999997E-2</v>
      </c>
      <c r="H755" s="177">
        <v>-0.186</v>
      </c>
      <c r="I755" s="177">
        <v>-0.59340000000000004</v>
      </c>
      <c r="J755" s="177">
        <v>-0.81289999999999996</v>
      </c>
      <c r="K755" s="177">
        <v>0.86650000000000005</v>
      </c>
      <c r="L755" s="177">
        <v>3.3307000000000002</v>
      </c>
      <c r="M755" s="177">
        <v>-0.66269999999999996</v>
      </c>
      <c r="N755" s="177">
        <v>-3.5185</v>
      </c>
      <c r="O755" s="177">
        <v>5.0298999999999996</v>
      </c>
      <c r="P755" s="177"/>
      <c r="Q755" s="177">
        <v>5.7161</v>
      </c>
      <c r="R755" s="177">
        <v>3.6598999999999999</v>
      </c>
      <c r="T755" s="106"/>
      <c r="U755" s="107"/>
      <c r="V755" s="107"/>
      <c r="W755" s="107"/>
      <c r="X755" s="107"/>
      <c r="Y755" s="107"/>
      <c r="Z755" s="107"/>
      <c r="AA755" s="107"/>
      <c r="AB755" s="107"/>
      <c r="AC755" s="107"/>
      <c r="AD755" s="107"/>
      <c r="AE755" s="107"/>
      <c r="AF755" s="107"/>
      <c r="AG755" s="107"/>
      <c r="AH755" s="107"/>
    </row>
    <row r="756" spans="1:34" x14ac:dyDescent="0.3">
      <c r="A756" s="173" t="s">
        <v>1595</v>
      </c>
      <c r="B756" s="173" t="s">
        <v>1537</v>
      </c>
      <c r="C756" s="173">
        <v>131372</v>
      </c>
      <c r="D756" s="176">
        <v>44942</v>
      </c>
      <c r="E756" s="177">
        <v>19.575500000000002</v>
      </c>
      <c r="F756" s="177">
        <v>-7.3999999999999996E-2</v>
      </c>
      <c r="G756" s="177">
        <v>-7.3999999999999996E-2</v>
      </c>
      <c r="H756" s="177">
        <v>-0.36699999999999999</v>
      </c>
      <c r="I756" s="177">
        <v>-0.1326</v>
      </c>
      <c r="J756" s="177">
        <v>0.1069</v>
      </c>
      <c r="K756" s="177">
        <v>3.1484000000000001</v>
      </c>
      <c r="L756" s="177">
        <v>6.3151999999999999</v>
      </c>
      <c r="M756" s="177">
        <v>4.8085000000000004</v>
      </c>
      <c r="N756" s="177">
        <v>5.1113</v>
      </c>
      <c r="O756" s="177">
        <v>9.1866000000000003</v>
      </c>
      <c r="P756" s="177">
        <v>7.9524999999999997</v>
      </c>
      <c r="Q756" s="177">
        <v>8.4655000000000005</v>
      </c>
      <c r="R756" s="177">
        <v>8.4452999999999996</v>
      </c>
      <c r="T756" s="106"/>
      <c r="U756" s="107"/>
      <c r="V756" s="107"/>
      <c r="W756" s="107"/>
      <c r="X756" s="107"/>
      <c r="Y756" s="107"/>
      <c r="Z756" s="107"/>
      <c r="AA756" s="107"/>
      <c r="AB756" s="107"/>
      <c r="AC756" s="107"/>
      <c r="AD756" s="107"/>
      <c r="AE756" s="107"/>
      <c r="AF756" s="107"/>
      <c r="AG756" s="107"/>
      <c r="AH756" s="107"/>
    </row>
    <row r="757" spans="1:34" x14ac:dyDescent="0.3">
      <c r="A757" s="173" t="s">
        <v>1595</v>
      </c>
      <c r="B757" s="173" t="s">
        <v>1516</v>
      </c>
      <c r="C757" s="173">
        <v>131373</v>
      </c>
      <c r="D757" s="176">
        <v>44942</v>
      </c>
      <c r="E757" s="177">
        <v>20.9223</v>
      </c>
      <c r="F757" s="177">
        <v>-6.59E-2</v>
      </c>
      <c r="G757" s="177">
        <v>-6.59E-2</v>
      </c>
      <c r="H757" s="177">
        <v>-0.34770000000000001</v>
      </c>
      <c r="I757" s="177">
        <v>-9.3600000000000003E-2</v>
      </c>
      <c r="J757" s="177">
        <v>0.19439999999999999</v>
      </c>
      <c r="K757" s="177">
        <v>3.4226999999999999</v>
      </c>
      <c r="L757" s="177">
        <v>6.8739999999999997</v>
      </c>
      <c r="M757" s="177">
        <v>5.6303000000000001</v>
      </c>
      <c r="N757" s="177">
        <v>6.1948999999999996</v>
      </c>
      <c r="O757" s="177">
        <v>10.2615</v>
      </c>
      <c r="P757" s="177">
        <v>8.9090000000000007</v>
      </c>
      <c r="Q757" s="177">
        <v>9.3422000000000001</v>
      </c>
      <c r="R757" s="177">
        <v>9.5322999999999993</v>
      </c>
      <c r="T757" s="106"/>
      <c r="U757" s="107"/>
      <c r="V757" s="107"/>
      <c r="W757" s="107"/>
      <c r="X757" s="107"/>
      <c r="Y757" s="107"/>
      <c r="Z757" s="107"/>
      <c r="AA757" s="107"/>
      <c r="AB757" s="107"/>
      <c r="AC757" s="107"/>
      <c r="AD757" s="107"/>
      <c r="AE757" s="107"/>
      <c r="AF757" s="107"/>
      <c r="AG757" s="107"/>
      <c r="AH757" s="107"/>
    </row>
    <row r="758" spans="1:34" x14ac:dyDescent="0.3">
      <c r="A758" s="173" t="s">
        <v>1595</v>
      </c>
      <c r="B758" s="173" t="s">
        <v>2063</v>
      </c>
      <c r="C758" s="173">
        <v>140444</v>
      </c>
      <c r="D758" s="176">
        <v>44942</v>
      </c>
      <c r="E758" s="177">
        <v>17.8093</v>
      </c>
      <c r="F758" s="177">
        <v>-3.4200000000000001E-2</v>
      </c>
      <c r="G758" s="177">
        <v>-3.4200000000000001E-2</v>
      </c>
      <c r="H758" s="177">
        <v>-0.1469</v>
      </c>
      <c r="I758" s="177">
        <v>-0.38479999999999998</v>
      </c>
      <c r="J758" s="177">
        <v>-0.35189999999999999</v>
      </c>
      <c r="K758" s="177">
        <v>2.3923000000000001</v>
      </c>
      <c r="L758" s="177">
        <v>6.9602000000000004</v>
      </c>
      <c r="M758" s="177">
        <v>2.3275999999999999</v>
      </c>
      <c r="N758" s="177">
        <v>1.6414</v>
      </c>
      <c r="O758" s="177">
        <v>11.897399999999999</v>
      </c>
      <c r="P758" s="177">
        <v>9.2199000000000009</v>
      </c>
      <c r="Q758" s="177">
        <v>10.1698</v>
      </c>
      <c r="R758" s="177">
        <v>9.9652999999999992</v>
      </c>
      <c r="T758" s="106"/>
      <c r="U758" s="107"/>
      <c r="V758" s="107"/>
      <c r="W758" s="107"/>
      <c r="X758" s="107"/>
      <c r="Y758" s="107"/>
      <c r="Z758" s="107"/>
      <c r="AA758" s="107"/>
      <c r="AB758" s="107"/>
      <c r="AC758" s="107"/>
      <c r="AD758" s="107"/>
      <c r="AE758" s="107"/>
      <c r="AF758" s="107"/>
      <c r="AG758" s="107"/>
      <c r="AH758" s="107"/>
    </row>
    <row r="759" spans="1:34" x14ac:dyDescent="0.3">
      <c r="A759" s="173" t="s">
        <v>1595</v>
      </c>
      <c r="B759" s="173" t="s">
        <v>2064</v>
      </c>
      <c r="C759" s="173">
        <v>140447</v>
      </c>
      <c r="D759" s="176">
        <v>44942</v>
      </c>
      <c r="E759" s="177">
        <v>15.9108</v>
      </c>
      <c r="F759" s="177">
        <v>-4.9599999999999998E-2</v>
      </c>
      <c r="G759" s="177">
        <v>-4.9599999999999998E-2</v>
      </c>
      <c r="H759" s="177">
        <v>-0.18260000000000001</v>
      </c>
      <c r="I759" s="177">
        <v>-0.45550000000000002</v>
      </c>
      <c r="J759" s="177">
        <v>-0.50900000000000001</v>
      </c>
      <c r="K759" s="177">
        <v>1.9015</v>
      </c>
      <c r="L759" s="177">
        <v>5.9427000000000003</v>
      </c>
      <c r="M759" s="177">
        <v>0.85960000000000003</v>
      </c>
      <c r="N759" s="177">
        <v>-0.27700000000000002</v>
      </c>
      <c r="O759" s="177">
        <v>9.9525000000000006</v>
      </c>
      <c r="P759" s="177">
        <v>7.2572999999999999</v>
      </c>
      <c r="Q759" s="177">
        <v>8.1052999999999997</v>
      </c>
      <c r="R759" s="177">
        <v>7.9836999999999998</v>
      </c>
      <c r="T759" s="106"/>
      <c r="U759" s="107"/>
      <c r="V759" s="107"/>
      <c r="W759" s="107"/>
      <c r="X759" s="107"/>
      <c r="Y759" s="107"/>
      <c r="Z759" s="107"/>
      <c r="AA759" s="107"/>
      <c r="AB759" s="107"/>
      <c r="AC759" s="107"/>
      <c r="AD759" s="107"/>
      <c r="AE759" s="107"/>
      <c r="AF759" s="107"/>
      <c r="AG759" s="107"/>
      <c r="AH759" s="107"/>
    </row>
    <row r="760" spans="1:34" x14ac:dyDescent="0.3">
      <c r="A760" s="173" t="s">
        <v>1595</v>
      </c>
      <c r="B760" s="173" t="s">
        <v>1517</v>
      </c>
      <c r="C760" s="173">
        <v>145693</v>
      </c>
      <c r="D760" s="176">
        <v>44942</v>
      </c>
      <c r="E760" s="177">
        <v>15.826000000000001</v>
      </c>
      <c r="F760" s="177">
        <v>-0.10100000000000001</v>
      </c>
      <c r="G760" s="177">
        <v>-0.10100000000000001</v>
      </c>
      <c r="H760" s="177">
        <v>-0.32750000000000001</v>
      </c>
      <c r="I760" s="177">
        <v>-0.35260000000000002</v>
      </c>
      <c r="J760" s="177">
        <v>-0.23949999999999999</v>
      </c>
      <c r="K760" s="177">
        <v>2.7662</v>
      </c>
      <c r="L760" s="177">
        <v>6.9108000000000001</v>
      </c>
      <c r="M760" s="177">
        <v>4.1731999999999996</v>
      </c>
      <c r="N760" s="177">
        <v>2.7128999999999999</v>
      </c>
      <c r="O760" s="177">
        <v>11.556800000000001</v>
      </c>
      <c r="P760" s="177"/>
      <c r="Q760" s="177">
        <v>11.8939</v>
      </c>
      <c r="R760" s="177">
        <v>9.6776999999999997</v>
      </c>
      <c r="T760" s="106"/>
      <c r="U760" s="107"/>
      <c r="V760" s="107"/>
      <c r="W760" s="107"/>
      <c r="X760" s="107"/>
      <c r="Y760" s="107"/>
      <c r="Z760" s="107"/>
      <c r="AA760" s="107"/>
      <c r="AB760" s="107"/>
      <c r="AC760" s="107"/>
      <c r="AD760" s="107"/>
      <c r="AE760" s="107"/>
      <c r="AF760" s="107"/>
      <c r="AG760" s="107"/>
      <c r="AH760" s="107"/>
    </row>
    <row r="761" spans="1:34" x14ac:dyDescent="0.3">
      <c r="A761" s="173" t="s">
        <v>1595</v>
      </c>
      <c r="B761" s="173" t="s">
        <v>1538</v>
      </c>
      <c r="C761" s="173">
        <v>145695</v>
      </c>
      <c r="D761" s="176">
        <v>44942</v>
      </c>
      <c r="E761" s="177">
        <v>15.15</v>
      </c>
      <c r="F761" s="177">
        <v>-0.1055</v>
      </c>
      <c r="G761" s="177">
        <v>-0.1055</v>
      </c>
      <c r="H761" s="177">
        <v>-0.34860000000000002</v>
      </c>
      <c r="I761" s="177">
        <v>-0.38790000000000002</v>
      </c>
      <c r="J761" s="177">
        <v>-0.32240000000000002</v>
      </c>
      <c r="K761" s="177">
        <v>2.5034000000000001</v>
      </c>
      <c r="L761" s="177">
        <v>6.3754999999999997</v>
      </c>
      <c r="M761" s="177">
        <v>3.3776999999999999</v>
      </c>
      <c r="N761" s="177">
        <v>1.6847000000000001</v>
      </c>
      <c r="O761" s="177">
        <v>10.446099999999999</v>
      </c>
      <c r="P761" s="177"/>
      <c r="Q761" s="177">
        <v>10.704499999999999</v>
      </c>
      <c r="R761" s="177">
        <v>8.5731999999999999</v>
      </c>
      <c r="T761" s="106"/>
      <c r="U761" s="107"/>
      <c r="V761" s="107"/>
      <c r="W761" s="107"/>
      <c r="X761" s="107"/>
      <c r="Y761" s="107"/>
      <c r="Z761" s="107"/>
      <c r="AA761" s="107"/>
      <c r="AB761" s="107"/>
      <c r="AC761" s="107"/>
      <c r="AD761" s="107"/>
      <c r="AE761" s="107"/>
      <c r="AF761" s="107"/>
      <c r="AG761" s="107"/>
      <c r="AH761" s="107"/>
    </row>
    <row r="762" spans="1:34" x14ac:dyDescent="0.3">
      <c r="A762" s="173" t="s">
        <v>1595</v>
      </c>
      <c r="B762" s="173" t="s">
        <v>1539</v>
      </c>
      <c r="C762" s="173">
        <v>134593</v>
      </c>
      <c r="D762" s="176">
        <v>44942</v>
      </c>
      <c r="E762" s="177">
        <v>12.718999999999999</v>
      </c>
      <c r="F762" s="177">
        <v>-0.12959999999999999</v>
      </c>
      <c r="G762" s="177">
        <v>-0.12959999999999999</v>
      </c>
      <c r="H762" s="177">
        <v>-0.29709999999999998</v>
      </c>
      <c r="I762" s="177">
        <v>-0.21809999999999999</v>
      </c>
      <c r="J762" s="177">
        <v>-8.2500000000000004E-2</v>
      </c>
      <c r="K762" s="177">
        <v>2.367</v>
      </c>
      <c r="L762" s="177">
        <v>4.5876000000000001</v>
      </c>
      <c r="M762" s="177">
        <v>2.7109000000000001</v>
      </c>
      <c r="N762" s="177">
        <v>1.2126999999999999</v>
      </c>
      <c r="O762" s="177">
        <v>2.3925999999999998</v>
      </c>
      <c r="P762" s="177">
        <v>-2.8000000000000001E-2</v>
      </c>
      <c r="Q762" s="177">
        <v>3.1987999999999999</v>
      </c>
      <c r="R762" s="177">
        <v>6.5845000000000002</v>
      </c>
      <c r="T762" s="106"/>
      <c r="U762" s="107"/>
      <c r="V762" s="107"/>
      <c r="W762" s="107"/>
      <c r="X762" s="107"/>
      <c r="Y762" s="107"/>
      <c r="Z762" s="107"/>
      <c r="AA762" s="107"/>
      <c r="AB762" s="107"/>
      <c r="AC762" s="107"/>
      <c r="AD762" s="107"/>
      <c r="AE762" s="107"/>
      <c r="AF762" s="107"/>
      <c r="AG762" s="107"/>
      <c r="AH762" s="107"/>
    </row>
    <row r="763" spans="1:34" x14ac:dyDescent="0.3">
      <c r="A763" s="173" t="s">
        <v>1595</v>
      </c>
      <c r="B763" s="173" t="s">
        <v>1518</v>
      </c>
      <c r="C763" s="173">
        <v>134594</v>
      </c>
      <c r="D763" s="176">
        <v>44942</v>
      </c>
      <c r="E763" s="177">
        <v>13.686500000000001</v>
      </c>
      <c r="F763" s="177">
        <v>-0.12189999999999999</v>
      </c>
      <c r="G763" s="177">
        <v>-0.12189999999999999</v>
      </c>
      <c r="H763" s="177">
        <v>-0.27910000000000001</v>
      </c>
      <c r="I763" s="177">
        <v>-0.18090000000000001</v>
      </c>
      <c r="J763" s="177">
        <v>-6.9999999999999999E-4</v>
      </c>
      <c r="K763" s="177">
        <v>2.6198000000000001</v>
      </c>
      <c r="L763" s="177">
        <v>5.0770999999999997</v>
      </c>
      <c r="M763" s="177">
        <v>3.3622000000000001</v>
      </c>
      <c r="N763" s="177">
        <v>2.0566</v>
      </c>
      <c r="O763" s="177">
        <v>3.2572999999999999</v>
      </c>
      <c r="P763" s="177">
        <v>0.8387</v>
      </c>
      <c r="Q763" s="177">
        <v>4.1940999999999997</v>
      </c>
      <c r="R763" s="177">
        <v>7.4715999999999996</v>
      </c>
      <c r="T763" s="106"/>
      <c r="U763" s="107"/>
      <c r="V763" s="107"/>
      <c r="W763" s="107"/>
      <c r="X763" s="107"/>
      <c r="Y763" s="107"/>
      <c r="Z763" s="107"/>
      <c r="AA763" s="107"/>
      <c r="AB763" s="107"/>
      <c r="AC763" s="107"/>
      <c r="AD763" s="107"/>
      <c r="AE763" s="107"/>
      <c r="AF763" s="107"/>
      <c r="AG763" s="107"/>
      <c r="AH763" s="107"/>
    </row>
    <row r="764" spans="1:34" x14ac:dyDescent="0.3">
      <c r="A764" s="173" t="s">
        <v>1595</v>
      </c>
      <c r="B764" s="173" t="s">
        <v>1540</v>
      </c>
      <c r="C764" s="173">
        <v>147700</v>
      </c>
      <c r="D764" s="176">
        <v>44942</v>
      </c>
      <c r="E764" s="177">
        <v>0.28849999999999998</v>
      </c>
      <c r="F764" s="177">
        <v>0</v>
      </c>
      <c r="G764" s="177">
        <v>0</v>
      </c>
      <c r="H764" s="177">
        <v>0</v>
      </c>
      <c r="I764" s="177">
        <v>0</v>
      </c>
      <c r="J764" s="177">
        <v>0</v>
      </c>
      <c r="K764" s="177">
        <v>0</v>
      </c>
      <c r="L764" s="177">
        <v>0</v>
      </c>
      <c r="M764" s="177">
        <v>0</v>
      </c>
      <c r="N764" s="177">
        <v>0</v>
      </c>
      <c r="O764" s="177">
        <v>0</v>
      </c>
      <c r="P764" s="177"/>
      <c r="Q764" s="177">
        <v>0</v>
      </c>
      <c r="R764" s="177">
        <v>0</v>
      </c>
      <c r="T764" s="106"/>
      <c r="U764" s="107"/>
      <c r="V764" s="107"/>
      <c r="W764" s="107"/>
      <c r="X764" s="107"/>
      <c r="Y764" s="107"/>
      <c r="Z764" s="107"/>
      <c r="AA764" s="107"/>
      <c r="AB764" s="107"/>
      <c r="AC764" s="107"/>
      <c r="AD764" s="107"/>
      <c r="AE764" s="107"/>
      <c r="AF764" s="107"/>
      <c r="AG764" s="107"/>
      <c r="AH764" s="107"/>
    </row>
    <row r="765" spans="1:34" x14ac:dyDescent="0.3">
      <c r="A765" s="173" t="s">
        <v>1595</v>
      </c>
      <c r="B765" s="173" t="s">
        <v>1519</v>
      </c>
      <c r="C765" s="173">
        <v>147697</v>
      </c>
      <c r="D765" s="176">
        <v>44942</v>
      </c>
      <c r="E765" s="177">
        <v>0.30209999999999998</v>
      </c>
      <c r="F765" s="177">
        <v>0</v>
      </c>
      <c r="G765" s="177">
        <v>0</v>
      </c>
      <c r="H765" s="177">
        <v>0</v>
      </c>
      <c r="I765" s="177">
        <v>0</v>
      </c>
      <c r="J765" s="177">
        <v>0</v>
      </c>
      <c r="K765" s="177">
        <v>0</v>
      </c>
      <c r="L765" s="177">
        <v>0</v>
      </c>
      <c r="M765" s="177">
        <v>0</v>
      </c>
      <c r="N765" s="177">
        <v>0</v>
      </c>
      <c r="O765" s="177">
        <v>0</v>
      </c>
      <c r="P765" s="177"/>
      <c r="Q765" s="177">
        <v>0</v>
      </c>
      <c r="R765" s="177">
        <v>0</v>
      </c>
      <c r="T765" s="106"/>
      <c r="U765" s="107"/>
      <c r="V765" s="107"/>
      <c r="W765" s="107"/>
      <c r="X765" s="107"/>
      <c r="Y765" s="107"/>
      <c r="Z765" s="107"/>
      <c r="AA765" s="107"/>
      <c r="AB765" s="107"/>
      <c r="AC765" s="107"/>
      <c r="AD765" s="107"/>
      <c r="AE765" s="107"/>
      <c r="AF765" s="107"/>
      <c r="AG765" s="107"/>
      <c r="AH765" s="107"/>
    </row>
    <row r="766" spans="1:34" x14ac:dyDescent="0.3">
      <c r="A766" s="173" t="s">
        <v>1595</v>
      </c>
      <c r="B766" s="173" t="s">
        <v>1541</v>
      </c>
      <c r="C766" s="173">
        <v>148280</v>
      </c>
      <c r="D766" s="176"/>
      <c r="E766" s="177"/>
      <c r="F766" s="177"/>
      <c r="G766" s="177"/>
      <c r="H766" s="177"/>
      <c r="I766" s="177"/>
      <c r="J766" s="177"/>
      <c r="K766" s="177"/>
      <c r="L766" s="177"/>
      <c r="M766" s="177"/>
      <c r="N766" s="177"/>
      <c r="O766" s="177"/>
      <c r="P766" s="177"/>
      <c r="Q766" s="177"/>
      <c r="R766" s="177"/>
      <c r="T766" s="106"/>
      <c r="U766" s="107"/>
      <c r="V766" s="107"/>
      <c r="W766" s="107"/>
      <c r="X766" s="107"/>
      <c r="Y766" s="107"/>
      <c r="Z766" s="107"/>
      <c r="AA766" s="107"/>
      <c r="AB766" s="107"/>
      <c r="AC766" s="107"/>
      <c r="AD766" s="107"/>
      <c r="AE766" s="107"/>
      <c r="AF766" s="107"/>
      <c r="AG766" s="107"/>
      <c r="AH766" s="107"/>
    </row>
    <row r="767" spans="1:34" x14ac:dyDescent="0.3">
      <c r="A767" s="173" t="s">
        <v>1595</v>
      </c>
      <c r="B767" s="173" t="s">
        <v>1520</v>
      </c>
      <c r="C767" s="173">
        <v>148274</v>
      </c>
      <c r="D767" s="176"/>
      <c r="E767" s="177"/>
      <c r="F767" s="177"/>
      <c r="G767" s="177"/>
      <c r="H767" s="177"/>
      <c r="I767" s="177"/>
      <c r="J767" s="177"/>
      <c r="K767" s="177"/>
      <c r="L767" s="177"/>
      <c r="M767" s="177"/>
      <c r="N767" s="177"/>
      <c r="O767" s="177"/>
      <c r="P767" s="177"/>
      <c r="Q767" s="177"/>
      <c r="R767" s="177"/>
      <c r="T767" s="106"/>
      <c r="U767" s="107"/>
      <c r="V767" s="107"/>
      <c r="W767" s="107"/>
      <c r="X767" s="107"/>
      <c r="Y767" s="107"/>
      <c r="Z767" s="107"/>
      <c r="AA767" s="107"/>
      <c r="AB767" s="107"/>
      <c r="AC767" s="107"/>
      <c r="AD767" s="107"/>
      <c r="AE767" s="107"/>
      <c r="AF767" s="107"/>
      <c r="AG767" s="107"/>
      <c r="AH767" s="107"/>
    </row>
    <row r="768" spans="1:34" x14ac:dyDescent="0.3">
      <c r="A768" s="173" t="s">
        <v>1595</v>
      </c>
      <c r="B768" s="173" t="s">
        <v>1542</v>
      </c>
      <c r="C768" s="173">
        <v>138372</v>
      </c>
      <c r="D768" s="176">
        <v>44942</v>
      </c>
      <c r="E768" s="177">
        <v>40.9602</v>
      </c>
      <c r="F768" s="177">
        <v>-3.5400000000000001E-2</v>
      </c>
      <c r="G768" s="177">
        <v>-3.5400000000000001E-2</v>
      </c>
      <c r="H768" s="177">
        <v>-0.13950000000000001</v>
      </c>
      <c r="I768" s="177">
        <v>-3.7100000000000001E-2</v>
      </c>
      <c r="J768" s="177">
        <v>0.15229999999999999</v>
      </c>
      <c r="K768" s="177">
        <v>1.6392</v>
      </c>
      <c r="L768" s="177">
        <v>3.6909000000000001</v>
      </c>
      <c r="M768" s="177">
        <v>2.3839000000000001</v>
      </c>
      <c r="N768" s="177">
        <v>2.5043000000000002</v>
      </c>
      <c r="O768" s="177">
        <v>6.6562999999999999</v>
      </c>
      <c r="P768" s="177">
        <v>6.3181000000000003</v>
      </c>
      <c r="Q768" s="177">
        <v>7.7207999999999997</v>
      </c>
      <c r="R768" s="177">
        <v>6.9607000000000001</v>
      </c>
      <c r="T768" s="106"/>
      <c r="U768" s="107"/>
      <c r="V768" s="107"/>
      <c r="W768" s="107"/>
      <c r="X768" s="107"/>
      <c r="Y768" s="107"/>
      <c r="Z768" s="107"/>
      <c r="AA768" s="107"/>
      <c r="AB768" s="107"/>
      <c r="AC768" s="107"/>
      <c r="AD768" s="107"/>
      <c r="AE768" s="107"/>
      <c r="AF768" s="107"/>
      <c r="AG768" s="107"/>
      <c r="AH768" s="107"/>
    </row>
    <row r="769" spans="1:34" x14ac:dyDescent="0.3">
      <c r="A769" s="173" t="s">
        <v>1595</v>
      </c>
      <c r="B769" s="173" t="s">
        <v>1521</v>
      </c>
      <c r="C769" s="173">
        <v>138376</v>
      </c>
      <c r="D769" s="176">
        <v>44942</v>
      </c>
      <c r="E769" s="177">
        <v>45.487099999999998</v>
      </c>
      <c r="F769" s="177">
        <v>-2.9000000000000001E-2</v>
      </c>
      <c r="G769" s="177">
        <v>-2.9000000000000001E-2</v>
      </c>
      <c r="H769" s="177">
        <v>-0.1241</v>
      </c>
      <c r="I769" s="177">
        <v>-6.6E-3</v>
      </c>
      <c r="J769" s="177">
        <v>0.22009999999999999</v>
      </c>
      <c r="K769" s="177">
        <v>1.8504</v>
      </c>
      <c r="L769" s="177">
        <v>4.1231</v>
      </c>
      <c r="M769" s="177">
        <v>3.0308999999999999</v>
      </c>
      <c r="N769" s="177">
        <v>3.3652000000000002</v>
      </c>
      <c r="O769" s="177">
        <v>7.8239999999999998</v>
      </c>
      <c r="P769" s="177">
        <v>7.4549000000000003</v>
      </c>
      <c r="Q769" s="177">
        <v>9.1338000000000008</v>
      </c>
      <c r="R769" s="177">
        <v>8.0754999999999999</v>
      </c>
      <c r="T769" s="106"/>
      <c r="U769" s="107"/>
      <c r="V769" s="107"/>
      <c r="W769" s="107"/>
      <c r="X769" s="107"/>
      <c r="Y769" s="107"/>
      <c r="Z769" s="107"/>
      <c r="AA769" s="107"/>
      <c r="AB769" s="107"/>
      <c r="AC769" s="107"/>
      <c r="AD769" s="107"/>
      <c r="AE769" s="107"/>
      <c r="AF769" s="107"/>
      <c r="AG769" s="107"/>
      <c r="AH769" s="107"/>
    </row>
    <row r="770" spans="1:34" x14ac:dyDescent="0.3">
      <c r="A770" s="173" t="s">
        <v>1595</v>
      </c>
      <c r="B770" s="173" t="s">
        <v>1687</v>
      </c>
      <c r="C770" s="173"/>
      <c r="D770" s="176"/>
      <c r="E770" s="177"/>
      <c r="F770" s="177"/>
      <c r="G770" s="177"/>
      <c r="H770" s="177"/>
      <c r="I770" s="177"/>
      <c r="J770" s="177"/>
      <c r="K770" s="177"/>
      <c r="L770" s="177"/>
      <c r="M770" s="177"/>
      <c r="N770" s="177"/>
      <c r="O770" s="177"/>
      <c r="P770" s="177"/>
      <c r="Q770" s="177"/>
      <c r="R770" s="177"/>
      <c r="T770" s="106"/>
      <c r="U770" s="107"/>
      <c r="V770" s="107"/>
      <c r="W770" s="107"/>
      <c r="X770" s="107"/>
      <c r="Y770" s="107"/>
      <c r="Z770" s="107"/>
      <c r="AA770" s="107"/>
      <c r="AB770" s="107"/>
      <c r="AC770" s="107"/>
      <c r="AD770" s="107"/>
      <c r="AE770" s="107"/>
      <c r="AF770" s="107"/>
      <c r="AG770" s="107"/>
      <c r="AH770" s="107"/>
    </row>
    <row r="771" spans="1:34" x14ac:dyDescent="0.3">
      <c r="A771" s="173" t="s">
        <v>1595</v>
      </c>
      <c r="B771" s="173" t="s">
        <v>1688</v>
      </c>
      <c r="C771" s="173"/>
      <c r="D771" s="176"/>
      <c r="E771" s="177"/>
      <c r="F771" s="177"/>
      <c r="G771" s="177"/>
      <c r="H771" s="177"/>
      <c r="I771" s="177"/>
      <c r="J771" s="177"/>
      <c r="K771" s="177"/>
      <c r="L771" s="177"/>
      <c r="M771" s="177"/>
      <c r="N771" s="177"/>
      <c r="O771" s="177"/>
      <c r="P771" s="177"/>
      <c r="Q771" s="177"/>
      <c r="R771" s="177"/>
      <c r="T771" s="106"/>
      <c r="U771" s="107"/>
      <c r="V771" s="107"/>
      <c r="W771" s="107"/>
      <c r="X771" s="107"/>
      <c r="Y771" s="107"/>
      <c r="Z771" s="107"/>
      <c r="AA771" s="107"/>
      <c r="AB771" s="107"/>
      <c r="AC771" s="107"/>
      <c r="AD771" s="107"/>
      <c r="AE771" s="107"/>
      <c r="AF771" s="107"/>
      <c r="AG771" s="107"/>
      <c r="AH771" s="107"/>
    </row>
    <row r="772" spans="1:34" x14ac:dyDescent="0.3">
      <c r="A772" s="173" t="s">
        <v>1595</v>
      </c>
      <c r="B772" s="173" t="s">
        <v>1522</v>
      </c>
      <c r="C772" s="173">
        <v>134643</v>
      </c>
      <c r="D772" s="176">
        <v>44942</v>
      </c>
      <c r="E772" s="177">
        <v>19.262799999999999</v>
      </c>
      <c r="F772" s="177">
        <v>5.1999999999999998E-3</v>
      </c>
      <c r="G772" s="177">
        <v>5.1999999999999998E-3</v>
      </c>
      <c r="H772" s="177">
        <v>0.1263</v>
      </c>
      <c r="I772" s="177">
        <v>0.1258</v>
      </c>
      <c r="J772" s="177">
        <v>-0.31259999999999999</v>
      </c>
      <c r="K772" s="177">
        <v>0.58009999999999995</v>
      </c>
      <c r="L772" s="177">
        <v>5.2037000000000004</v>
      </c>
      <c r="M772" s="177">
        <v>1.5601</v>
      </c>
      <c r="N772" s="177">
        <v>0.91310000000000002</v>
      </c>
      <c r="O772" s="177">
        <v>9.2322000000000006</v>
      </c>
      <c r="P772" s="177">
        <v>7.8909000000000002</v>
      </c>
      <c r="Q772" s="177">
        <v>8.9519000000000002</v>
      </c>
      <c r="R772" s="177">
        <v>7.1153000000000004</v>
      </c>
      <c r="T772" s="106"/>
      <c r="U772" s="107"/>
      <c r="V772" s="107"/>
      <c r="W772" s="107"/>
      <c r="X772" s="107"/>
      <c r="Y772" s="107"/>
      <c r="Z772" s="107"/>
      <c r="AA772" s="107"/>
      <c r="AB772" s="107"/>
      <c r="AC772" s="107"/>
      <c r="AD772" s="107"/>
      <c r="AE772" s="107"/>
      <c r="AF772" s="107"/>
      <c r="AG772" s="107"/>
      <c r="AH772" s="107"/>
    </row>
    <row r="773" spans="1:34" x14ac:dyDescent="0.3">
      <c r="A773" s="173" t="s">
        <v>1595</v>
      </c>
      <c r="B773" s="173" t="s">
        <v>1543</v>
      </c>
      <c r="C773" s="173">
        <v>134644</v>
      </c>
      <c r="D773" s="176">
        <v>44942</v>
      </c>
      <c r="E773" s="177">
        <v>17.6997</v>
      </c>
      <c r="F773" s="177">
        <v>1.1000000000000001E-3</v>
      </c>
      <c r="G773" s="177">
        <v>1.1000000000000001E-3</v>
      </c>
      <c r="H773" s="177">
        <v>0.11650000000000001</v>
      </c>
      <c r="I773" s="177">
        <v>0.10580000000000001</v>
      </c>
      <c r="J773" s="177">
        <v>-0.35639999999999999</v>
      </c>
      <c r="K773" s="177">
        <v>0.44550000000000001</v>
      </c>
      <c r="L773" s="177">
        <v>4.9226000000000001</v>
      </c>
      <c r="M773" s="177">
        <v>1.1578999999999999</v>
      </c>
      <c r="N773" s="177">
        <v>0.37769999999999998</v>
      </c>
      <c r="O773" s="177">
        <v>8.5687999999999995</v>
      </c>
      <c r="P773" s="177">
        <v>6.9767999999999999</v>
      </c>
      <c r="Q773" s="177">
        <v>7.7526999999999999</v>
      </c>
      <c r="R773" s="177">
        <v>6.5004</v>
      </c>
      <c r="T773" s="106"/>
      <c r="U773" s="107"/>
      <c r="V773" s="107"/>
      <c r="W773" s="107"/>
      <c r="X773" s="107"/>
      <c r="Y773" s="107"/>
      <c r="Z773" s="107"/>
      <c r="AA773" s="107"/>
      <c r="AB773" s="107"/>
      <c r="AC773" s="107"/>
      <c r="AD773" s="107"/>
      <c r="AE773" s="107"/>
      <c r="AF773" s="107"/>
      <c r="AG773" s="107"/>
      <c r="AH773" s="107"/>
    </row>
    <row r="774" spans="1:34" x14ac:dyDescent="0.3">
      <c r="A774" s="173" t="s">
        <v>1595</v>
      </c>
      <c r="B774" s="173" t="s">
        <v>1858</v>
      </c>
      <c r="C774" s="173">
        <v>149674</v>
      </c>
      <c r="D774" s="176">
        <v>44942</v>
      </c>
      <c r="E774" s="177">
        <v>52.257899999999999</v>
      </c>
      <c r="F774" s="177">
        <v>-0.1133</v>
      </c>
      <c r="G774" s="177">
        <v>-0.1133</v>
      </c>
      <c r="H774" s="177">
        <v>4.1700000000000001E-2</v>
      </c>
      <c r="I774" s="177">
        <v>-0.33589999999999998</v>
      </c>
      <c r="J774" s="177">
        <v>-0.36359999999999998</v>
      </c>
      <c r="K774" s="177">
        <v>2.4329000000000001</v>
      </c>
      <c r="L774" s="177">
        <v>5.7618999999999998</v>
      </c>
      <c r="M774" s="177">
        <v>3.1383000000000001</v>
      </c>
      <c r="N774" s="177">
        <v>1.8708</v>
      </c>
      <c r="O774" s="177">
        <v>11.944900000000001</v>
      </c>
      <c r="P774" s="177">
        <v>8.5021000000000004</v>
      </c>
      <c r="Q774" s="177">
        <v>8.3305000000000007</v>
      </c>
      <c r="R774" s="177">
        <v>9.8641000000000005</v>
      </c>
      <c r="T774" s="106"/>
      <c r="U774" s="107"/>
      <c r="V774" s="107"/>
      <c r="W774" s="107"/>
      <c r="X774" s="107"/>
      <c r="Y774" s="107"/>
      <c r="Z774" s="107"/>
      <c r="AA774" s="107"/>
      <c r="AB774" s="107"/>
      <c r="AC774" s="107"/>
      <c r="AD774" s="107"/>
      <c r="AE774" s="107"/>
      <c r="AF774" s="107"/>
      <c r="AG774" s="107"/>
      <c r="AH774" s="107"/>
    </row>
    <row r="775" spans="1:34" x14ac:dyDescent="0.3">
      <c r="A775" s="173" t="s">
        <v>1595</v>
      </c>
      <c r="B775" s="173" t="s">
        <v>1523</v>
      </c>
      <c r="C775" s="173">
        <v>149679</v>
      </c>
      <c r="D775" s="176">
        <v>44942</v>
      </c>
      <c r="E775" s="177">
        <v>58.236499999999999</v>
      </c>
      <c r="F775" s="177">
        <v>-9.8599999999999993E-2</v>
      </c>
      <c r="G775" s="177">
        <v>-9.8599999999999993E-2</v>
      </c>
      <c r="H775" s="177">
        <v>7.6499999999999999E-2</v>
      </c>
      <c r="I775" s="177">
        <v>-0.26650000000000001</v>
      </c>
      <c r="J775" s="177">
        <v>-0.2104</v>
      </c>
      <c r="K775" s="177">
        <v>2.8976999999999999</v>
      </c>
      <c r="L775" s="177">
        <v>6.6958000000000002</v>
      </c>
      <c r="M775" s="177">
        <v>4.5031999999999996</v>
      </c>
      <c r="N775" s="177">
        <v>3.6594000000000002</v>
      </c>
      <c r="O775" s="177">
        <v>13.5838</v>
      </c>
      <c r="P775" s="177">
        <v>10.0532</v>
      </c>
      <c r="Q775" s="177">
        <v>9.1340000000000003</v>
      </c>
      <c r="R775" s="177">
        <v>11.6525</v>
      </c>
      <c r="T775" s="106"/>
      <c r="U775" s="107"/>
      <c r="V775" s="107"/>
      <c r="W775" s="107"/>
      <c r="X775" s="107"/>
      <c r="Y775" s="107"/>
      <c r="Z775" s="107"/>
      <c r="AA775" s="107"/>
      <c r="AB775" s="107"/>
      <c r="AC775" s="107"/>
      <c r="AD775" s="107"/>
      <c r="AE775" s="107"/>
      <c r="AF775" s="107"/>
      <c r="AG775" s="107"/>
      <c r="AH775" s="107"/>
    </row>
    <row r="776" spans="1:34" x14ac:dyDescent="0.3">
      <c r="A776" s="173" t="s">
        <v>1595</v>
      </c>
      <c r="B776" s="173" t="s">
        <v>1859</v>
      </c>
      <c r="C776" s="173">
        <v>145478</v>
      </c>
      <c r="D776" s="176"/>
      <c r="E776" s="177"/>
      <c r="F776" s="177"/>
      <c r="G776" s="177"/>
      <c r="H776" s="177"/>
      <c r="I776" s="177"/>
      <c r="J776" s="177"/>
      <c r="K776" s="177"/>
      <c r="L776" s="177"/>
      <c r="M776" s="177"/>
      <c r="N776" s="177"/>
      <c r="O776" s="177"/>
      <c r="P776" s="177"/>
      <c r="Q776" s="177"/>
      <c r="R776" s="177"/>
      <c r="T776" s="106"/>
      <c r="U776" s="107"/>
      <c r="V776" s="107"/>
      <c r="W776" s="107"/>
      <c r="X776" s="107"/>
      <c r="Y776" s="107"/>
      <c r="Z776" s="107"/>
      <c r="AA776" s="107"/>
      <c r="AB776" s="107"/>
      <c r="AC776" s="107"/>
      <c r="AD776" s="107"/>
      <c r="AE776" s="107"/>
      <c r="AF776" s="107"/>
      <c r="AG776" s="107"/>
      <c r="AH776" s="107"/>
    </row>
    <row r="777" spans="1:34" x14ac:dyDescent="0.3">
      <c r="A777" s="173" t="s">
        <v>1595</v>
      </c>
      <c r="B777" s="173" t="s">
        <v>1860</v>
      </c>
      <c r="C777" s="173">
        <v>145475</v>
      </c>
      <c r="D777" s="176"/>
      <c r="E777" s="177"/>
      <c r="F777" s="177"/>
      <c r="G777" s="177"/>
      <c r="H777" s="177"/>
      <c r="I777" s="177"/>
      <c r="J777" s="177"/>
      <c r="K777" s="177"/>
      <c r="L777" s="177"/>
      <c r="M777" s="177"/>
      <c r="N777" s="177"/>
      <c r="O777" s="177"/>
      <c r="P777" s="177"/>
      <c r="Q777" s="177"/>
      <c r="R777" s="177"/>
      <c r="T777" s="106"/>
      <c r="U777" s="107"/>
      <c r="V777" s="107"/>
      <c r="W777" s="107"/>
      <c r="X777" s="107"/>
      <c r="Y777" s="107"/>
      <c r="Z777" s="107"/>
      <c r="AA777" s="107"/>
      <c r="AB777" s="107"/>
      <c r="AC777" s="107"/>
      <c r="AD777" s="107"/>
      <c r="AE777" s="107"/>
      <c r="AF777" s="107"/>
      <c r="AG777" s="107"/>
      <c r="AH777" s="107"/>
    </row>
    <row r="778" spans="1:34" x14ac:dyDescent="0.3">
      <c r="A778" s="173" t="s">
        <v>1595</v>
      </c>
      <c r="B778" s="173" t="s">
        <v>1524</v>
      </c>
      <c r="C778" s="173">
        <v>119960</v>
      </c>
      <c r="D778" s="176">
        <v>44942</v>
      </c>
      <c r="E778" s="177">
        <v>46.9191</v>
      </c>
      <c r="F778" s="177">
        <v>-6.4100000000000004E-2</v>
      </c>
      <c r="G778" s="177">
        <v>-6.4100000000000004E-2</v>
      </c>
      <c r="H778" s="177">
        <v>-0.34279999999999999</v>
      </c>
      <c r="I778" s="177">
        <v>-0.32569999999999999</v>
      </c>
      <c r="J778" s="177">
        <v>-0.38940000000000002</v>
      </c>
      <c r="K778" s="177">
        <v>2.0794999999999999</v>
      </c>
      <c r="L778" s="177">
        <v>4.7133000000000003</v>
      </c>
      <c r="M778" s="177">
        <v>2.6838000000000002</v>
      </c>
      <c r="N778" s="177">
        <v>2.0350999999999999</v>
      </c>
      <c r="O778" s="177">
        <v>8.4525000000000006</v>
      </c>
      <c r="P778" s="177">
        <v>7.4893999999999998</v>
      </c>
      <c r="Q778" s="177">
        <v>8.0302000000000007</v>
      </c>
      <c r="R778" s="177">
        <v>7.2221000000000002</v>
      </c>
      <c r="T778" s="106"/>
      <c r="U778" s="107"/>
      <c r="V778" s="107"/>
      <c r="W778" s="107"/>
      <c r="X778" s="107"/>
      <c r="Y778" s="107"/>
      <c r="Z778" s="107"/>
      <c r="AA778" s="107"/>
      <c r="AB778" s="107"/>
      <c r="AC778" s="107"/>
      <c r="AD778" s="107"/>
      <c r="AE778" s="107"/>
      <c r="AF778" s="107"/>
      <c r="AG778" s="107"/>
      <c r="AH778" s="107"/>
    </row>
    <row r="779" spans="1:34" x14ac:dyDescent="0.3">
      <c r="A779" s="173" t="s">
        <v>1595</v>
      </c>
      <c r="B779" s="173" t="s">
        <v>1544</v>
      </c>
      <c r="C779" s="173">
        <v>101906</v>
      </c>
      <c r="D779" s="176">
        <v>44942</v>
      </c>
      <c r="E779" s="177">
        <v>55.8598993067272</v>
      </c>
      <c r="F779" s="177">
        <v>-7.17E-2</v>
      </c>
      <c r="G779" s="177">
        <v>-7.17E-2</v>
      </c>
      <c r="H779" s="177">
        <v>-0.36020000000000002</v>
      </c>
      <c r="I779" s="177">
        <v>-0.3604</v>
      </c>
      <c r="J779" s="177">
        <v>-0.46789999999999998</v>
      </c>
      <c r="K779" s="177">
        <v>1.8297000000000001</v>
      </c>
      <c r="L779" s="177">
        <v>4.2117000000000004</v>
      </c>
      <c r="M779" s="177">
        <v>1.9446000000000001</v>
      </c>
      <c r="N779" s="177">
        <v>1.0412999999999999</v>
      </c>
      <c r="O779" s="177">
        <v>7.2645999999999997</v>
      </c>
      <c r="P779" s="177">
        <v>6.3411999999999997</v>
      </c>
      <c r="Q779" s="177">
        <v>7.6355000000000004</v>
      </c>
      <c r="R779" s="177">
        <v>6.0509000000000004</v>
      </c>
      <c r="T779" s="106"/>
      <c r="U779" s="107"/>
      <c r="V779" s="107"/>
      <c r="W779" s="107"/>
      <c r="X779" s="107"/>
      <c r="Y779" s="107"/>
      <c r="Z779" s="107"/>
      <c r="AA779" s="107"/>
      <c r="AB779" s="107"/>
      <c r="AC779" s="107"/>
      <c r="AD779" s="107"/>
      <c r="AE779" s="107"/>
      <c r="AF779" s="107"/>
      <c r="AG779" s="107"/>
      <c r="AH779" s="107"/>
    </row>
    <row r="780" spans="1:34" x14ac:dyDescent="0.3">
      <c r="A780" s="173" t="s">
        <v>1595</v>
      </c>
      <c r="B780" s="173" t="s">
        <v>1525</v>
      </c>
      <c r="C780" s="173">
        <v>144312</v>
      </c>
      <c r="D780" s="176">
        <v>44942</v>
      </c>
      <c r="E780" s="177">
        <v>13.85</v>
      </c>
      <c r="F780" s="177">
        <v>-0.14419999999999999</v>
      </c>
      <c r="G780" s="177">
        <v>-0.14419999999999999</v>
      </c>
      <c r="H780" s="177">
        <v>-0.28799999999999998</v>
      </c>
      <c r="I780" s="177">
        <v>-0.35970000000000002</v>
      </c>
      <c r="J780" s="177">
        <v>-0.28799999999999998</v>
      </c>
      <c r="K780" s="177">
        <v>2.0634000000000001</v>
      </c>
      <c r="L780" s="177">
        <v>4.9241999999999999</v>
      </c>
      <c r="M780" s="177">
        <v>2.5167000000000002</v>
      </c>
      <c r="N780" s="177">
        <v>1.0212000000000001</v>
      </c>
      <c r="O780" s="177">
        <v>7.3287000000000004</v>
      </c>
      <c r="P780" s="177"/>
      <c r="Q780" s="177">
        <v>7.6093999999999999</v>
      </c>
      <c r="R780" s="177">
        <v>5.0864000000000003</v>
      </c>
      <c r="T780" s="106"/>
      <c r="U780" s="107"/>
      <c r="V780" s="107"/>
      <c r="W780" s="107"/>
      <c r="X780" s="107"/>
      <c r="Y780" s="107"/>
      <c r="Z780" s="107"/>
      <c r="AA780" s="107"/>
      <c r="AB780" s="107"/>
      <c r="AC780" s="107"/>
      <c r="AD780" s="107"/>
      <c r="AE780" s="107"/>
      <c r="AF780" s="107"/>
      <c r="AG780" s="107"/>
      <c r="AH780" s="107"/>
    </row>
    <row r="781" spans="1:34" x14ac:dyDescent="0.3">
      <c r="A781" s="173" t="s">
        <v>1595</v>
      </c>
      <c r="B781" s="173" t="s">
        <v>1545</v>
      </c>
      <c r="C781" s="173">
        <v>144310</v>
      </c>
      <c r="D781" s="176">
        <v>44942</v>
      </c>
      <c r="E781" s="177">
        <v>13.48</v>
      </c>
      <c r="F781" s="177">
        <v>-0.14810000000000001</v>
      </c>
      <c r="G781" s="177">
        <v>-0.14810000000000001</v>
      </c>
      <c r="H781" s="177">
        <v>-0.2959</v>
      </c>
      <c r="I781" s="177">
        <v>-0.3695</v>
      </c>
      <c r="J781" s="177">
        <v>-0.3695</v>
      </c>
      <c r="K781" s="177">
        <v>1.8895999999999999</v>
      </c>
      <c r="L781" s="177">
        <v>4.5772000000000004</v>
      </c>
      <c r="M781" s="177">
        <v>1.9666999999999999</v>
      </c>
      <c r="N781" s="177">
        <v>0.37230000000000002</v>
      </c>
      <c r="O781" s="177">
        <v>6.7473999999999998</v>
      </c>
      <c r="P781" s="177"/>
      <c r="Q781" s="177">
        <v>6.9553000000000003</v>
      </c>
      <c r="R781" s="177">
        <v>4.4263000000000003</v>
      </c>
      <c r="T781" s="106"/>
      <c r="U781" s="107"/>
      <c r="V781" s="107"/>
      <c r="W781" s="107"/>
      <c r="X781" s="107"/>
      <c r="Y781" s="107"/>
      <c r="Z781" s="107"/>
      <c r="AA781" s="107"/>
      <c r="AB781" s="107"/>
      <c r="AC781" s="107"/>
      <c r="AD781" s="107"/>
      <c r="AE781" s="107"/>
      <c r="AF781" s="107"/>
      <c r="AG781" s="107"/>
      <c r="AH781" s="107"/>
    </row>
    <row r="782" spans="1:34" x14ac:dyDescent="0.3">
      <c r="A782" s="173" t="s">
        <v>1595</v>
      </c>
      <c r="B782" s="173" t="s">
        <v>1526</v>
      </c>
      <c r="C782" s="173">
        <v>144490</v>
      </c>
      <c r="D782" s="176">
        <v>44942</v>
      </c>
      <c r="E782" s="177">
        <v>14.4526</v>
      </c>
      <c r="F782" s="177">
        <v>-4.5600000000000002E-2</v>
      </c>
      <c r="G782" s="177">
        <v>-4.5600000000000002E-2</v>
      </c>
      <c r="H782" s="177">
        <v>-4.4299999999999999E-2</v>
      </c>
      <c r="I782" s="177">
        <v>-0.1202</v>
      </c>
      <c r="J782" s="177">
        <v>-6.7799999999999999E-2</v>
      </c>
      <c r="K782" s="177">
        <v>3.3849999999999998</v>
      </c>
      <c r="L782" s="177">
        <v>7.2637</v>
      </c>
      <c r="M782" s="177">
        <v>5.2191999999999998</v>
      </c>
      <c r="N782" s="177">
        <v>5.2728999999999999</v>
      </c>
      <c r="O782" s="177">
        <v>10.7166</v>
      </c>
      <c r="P782" s="177"/>
      <c r="Q782" s="177">
        <v>8.7645999999999997</v>
      </c>
      <c r="R782" s="177">
        <v>9.7414000000000005</v>
      </c>
      <c r="T782" s="106"/>
      <c r="U782" s="107"/>
      <c r="V782" s="107"/>
      <c r="W782" s="107"/>
      <c r="X782" s="107"/>
      <c r="Y782" s="107"/>
      <c r="Z782" s="107"/>
      <c r="AA782" s="107"/>
      <c r="AB782" s="107"/>
      <c r="AC782" s="107"/>
      <c r="AD782" s="107"/>
      <c r="AE782" s="107"/>
      <c r="AF782" s="107"/>
      <c r="AG782" s="107"/>
      <c r="AH782" s="107"/>
    </row>
    <row r="783" spans="1:34" x14ac:dyDescent="0.3">
      <c r="A783" s="173" t="s">
        <v>1595</v>
      </c>
      <c r="B783" s="173" t="s">
        <v>1546</v>
      </c>
      <c r="C783" s="173">
        <v>144484</v>
      </c>
      <c r="D783" s="176">
        <v>44942</v>
      </c>
      <c r="E783" s="177">
        <v>13.8939</v>
      </c>
      <c r="F783" s="177">
        <v>-5.2499999999999998E-2</v>
      </c>
      <c r="G783" s="177">
        <v>-5.2499999999999998E-2</v>
      </c>
      <c r="H783" s="177">
        <v>-6.0400000000000002E-2</v>
      </c>
      <c r="I783" s="177">
        <v>-0.15160000000000001</v>
      </c>
      <c r="J783" s="177">
        <v>-0.13800000000000001</v>
      </c>
      <c r="K783" s="177">
        <v>3.1677</v>
      </c>
      <c r="L783" s="177">
        <v>6.8219000000000003</v>
      </c>
      <c r="M783" s="177">
        <v>4.5667999999999997</v>
      </c>
      <c r="N783" s="177">
        <v>4.4065000000000003</v>
      </c>
      <c r="O783" s="177">
        <v>9.8140999999999998</v>
      </c>
      <c r="P783" s="177"/>
      <c r="Q783" s="177">
        <v>7.7907999999999999</v>
      </c>
      <c r="R783" s="177">
        <v>8.8396000000000008</v>
      </c>
      <c r="T783" s="106"/>
      <c r="U783" s="107"/>
      <c r="V783" s="107"/>
      <c r="W783" s="107"/>
      <c r="X783" s="107"/>
      <c r="Y783" s="107"/>
      <c r="Z783" s="107"/>
      <c r="AA783" s="107"/>
      <c r="AB783" s="107"/>
      <c r="AC783" s="107"/>
      <c r="AD783" s="107"/>
      <c r="AE783" s="107"/>
      <c r="AF783" s="107"/>
      <c r="AG783" s="107"/>
      <c r="AH783" s="107"/>
    </row>
    <row r="784" spans="1:34" x14ac:dyDescent="0.3">
      <c r="A784" s="178" t="s">
        <v>27</v>
      </c>
      <c r="B784" s="173"/>
      <c r="C784" s="173"/>
      <c r="D784" s="173"/>
      <c r="E784" s="173"/>
      <c r="F784" s="179">
        <v>-6.729782608695653E-2</v>
      </c>
      <c r="G784" s="179">
        <v>-6.729782608695653E-2</v>
      </c>
      <c r="H784" s="179">
        <v>-0.16238043478260869</v>
      </c>
      <c r="I784" s="179">
        <v>-0.27038260869565228</v>
      </c>
      <c r="J784" s="179">
        <v>-0.25537826086956522</v>
      </c>
      <c r="K784" s="179">
        <v>1.931954347826087</v>
      </c>
      <c r="L784" s="179">
        <v>5.0570760869565214</v>
      </c>
      <c r="M784" s="179">
        <v>2.6596913043478265</v>
      </c>
      <c r="N784" s="179">
        <v>1.761667391304347</v>
      </c>
      <c r="O784" s="179">
        <v>8.0811391304347833</v>
      </c>
      <c r="P784" s="179">
        <v>7.0219687499999974</v>
      </c>
      <c r="Q784" s="179">
        <v>7.6549391304347818</v>
      </c>
      <c r="R784" s="179">
        <v>7.1309065217391332</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78" t="s">
        <v>407</v>
      </c>
      <c r="B785" s="173"/>
      <c r="C785" s="173"/>
      <c r="D785" s="173"/>
      <c r="E785" s="173"/>
      <c r="F785" s="179">
        <v>-6.5000000000000002E-2</v>
      </c>
      <c r="G785" s="179">
        <v>-6.5000000000000002E-2</v>
      </c>
      <c r="H785" s="179">
        <v>-0.17085</v>
      </c>
      <c r="I785" s="179">
        <v>-0.33115</v>
      </c>
      <c r="J785" s="179">
        <v>-0.3175</v>
      </c>
      <c r="K785" s="179">
        <v>1.89805</v>
      </c>
      <c r="L785" s="179">
        <v>5.1079499999999998</v>
      </c>
      <c r="M785" s="179">
        <v>2.6973500000000001</v>
      </c>
      <c r="N785" s="179">
        <v>1.6668000000000001</v>
      </c>
      <c r="O785" s="179">
        <v>7.9993499999999997</v>
      </c>
      <c r="P785" s="179">
        <v>7.4191500000000001</v>
      </c>
      <c r="Q785" s="179">
        <v>7.9161000000000001</v>
      </c>
      <c r="R785" s="179">
        <v>7.2466500000000007</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57"/>
      <c r="F786" s="104"/>
      <c r="G786" s="104"/>
      <c r="H786" s="104"/>
      <c r="I786" s="104"/>
      <c r="J786" s="104"/>
      <c r="K786" s="104"/>
      <c r="L786" s="104"/>
      <c r="M786" s="104"/>
      <c r="N786" s="104"/>
      <c r="O786" s="104"/>
      <c r="P786" s="104"/>
      <c r="Q786" s="104"/>
      <c r="R786" s="104"/>
    </row>
    <row r="787" spans="1:34" x14ac:dyDescent="0.3">
      <c r="A787" s="175" t="s">
        <v>1603</v>
      </c>
      <c r="B787" s="175"/>
      <c r="C787" s="175"/>
      <c r="D787" s="175"/>
      <c r="E787" s="175"/>
      <c r="F787" s="175"/>
      <c r="G787" s="175"/>
      <c r="H787" s="175"/>
      <c r="I787" s="175"/>
      <c r="J787" s="175"/>
      <c r="K787" s="175"/>
      <c r="L787" s="175"/>
      <c r="M787" s="175"/>
      <c r="N787" s="175"/>
      <c r="O787" s="175"/>
      <c r="P787" s="175"/>
      <c r="Q787" s="175"/>
      <c r="R787" s="175"/>
      <c r="S787" s="105"/>
      <c r="T787" s="105"/>
      <c r="U787" s="105"/>
      <c r="V787" s="105"/>
      <c r="W787" s="105"/>
      <c r="X787" s="105"/>
      <c r="Y787" s="105"/>
      <c r="Z787" s="105"/>
      <c r="AA787" s="105"/>
      <c r="AB787" s="105"/>
      <c r="AC787" s="105"/>
      <c r="AD787" s="105"/>
      <c r="AE787" s="105"/>
      <c r="AF787" s="105"/>
      <c r="AG787" s="105"/>
      <c r="AH787" s="105"/>
    </row>
    <row r="788" spans="1:34" x14ac:dyDescent="0.3">
      <c r="A788" s="173" t="s">
        <v>1604</v>
      </c>
      <c r="B788" s="173" t="s">
        <v>1627</v>
      </c>
      <c r="C788" s="173">
        <v>103166</v>
      </c>
      <c r="D788" s="176">
        <v>44942</v>
      </c>
      <c r="E788" s="177">
        <v>1128.76</v>
      </c>
      <c r="F788" s="177">
        <v>-0.36020000000000002</v>
      </c>
      <c r="G788" s="177">
        <v>-0.36020000000000002</v>
      </c>
      <c r="H788" s="177">
        <v>-0.80500000000000005</v>
      </c>
      <c r="I788" s="177">
        <v>-1.6348</v>
      </c>
      <c r="J788" s="177">
        <v>-1.9859</v>
      </c>
      <c r="K788" s="177">
        <v>2.2159</v>
      </c>
      <c r="L788" s="177">
        <v>10.6335</v>
      </c>
      <c r="M788" s="177">
        <v>-1.3632</v>
      </c>
      <c r="N788" s="177">
        <v>-6.2422000000000004</v>
      </c>
      <c r="O788" s="177">
        <v>13.0441</v>
      </c>
      <c r="P788" s="177">
        <v>8.9215</v>
      </c>
      <c r="Q788" s="177">
        <v>21.367999999999999</v>
      </c>
      <c r="R788" s="177">
        <v>10.5014</v>
      </c>
      <c r="T788" s="106"/>
      <c r="U788" s="107"/>
      <c r="V788" s="107"/>
      <c r="W788" s="107"/>
      <c r="X788" s="107"/>
      <c r="Y788" s="107"/>
      <c r="Z788" s="107"/>
      <c r="AA788" s="107"/>
      <c r="AB788" s="107"/>
      <c r="AC788" s="107"/>
      <c r="AD788" s="107"/>
      <c r="AE788" s="107"/>
      <c r="AF788" s="107"/>
      <c r="AG788" s="107"/>
      <c r="AH788" s="107"/>
    </row>
    <row r="789" spans="1:34" x14ac:dyDescent="0.3">
      <c r="A789" s="173" t="s">
        <v>1604</v>
      </c>
      <c r="B789" s="173" t="s">
        <v>1628</v>
      </c>
      <c r="C789" s="173">
        <v>120564</v>
      </c>
      <c r="D789" s="176">
        <v>44942</v>
      </c>
      <c r="E789" s="177">
        <v>1236.23</v>
      </c>
      <c r="F789" s="177">
        <v>-0.35310000000000002</v>
      </c>
      <c r="G789" s="177">
        <v>-0.35310000000000002</v>
      </c>
      <c r="H789" s="177">
        <v>-0.7873</v>
      </c>
      <c r="I789" s="177">
        <v>-1.6007</v>
      </c>
      <c r="J789" s="177">
        <v>-1.9098999999999999</v>
      </c>
      <c r="K789" s="177">
        <v>2.4369999999999998</v>
      </c>
      <c r="L789" s="177">
        <v>11.104799999999999</v>
      </c>
      <c r="M789" s="177">
        <v>-0.71719999999999995</v>
      </c>
      <c r="N789" s="177">
        <v>-5.44</v>
      </c>
      <c r="O789" s="177">
        <v>14.0214</v>
      </c>
      <c r="P789" s="177">
        <v>9.9228000000000005</v>
      </c>
      <c r="Q789" s="177">
        <v>15.988899999999999</v>
      </c>
      <c r="R789" s="177">
        <v>11.4405</v>
      </c>
      <c r="T789" s="106"/>
      <c r="U789" s="107"/>
      <c r="V789" s="107"/>
      <c r="W789" s="107"/>
      <c r="X789" s="107"/>
      <c r="Y789" s="107"/>
      <c r="Z789" s="107"/>
      <c r="AA789" s="107"/>
      <c r="AB789" s="107"/>
      <c r="AC789" s="107"/>
      <c r="AD789" s="107"/>
      <c r="AE789" s="107"/>
      <c r="AF789" s="107"/>
      <c r="AG789" s="107"/>
      <c r="AH789" s="107"/>
    </row>
    <row r="790" spans="1:34" x14ac:dyDescent="0.3">
      <c r="A790" s="173" t="s">
        <v>1604</v>
      </c>
      <c r="B790" s="173" t="s">
        <v>1629</v>
      </c>
      <c r="C790" s="173">
        <v>141925</v>
      </c>
      <c r="D790" s="176">
        <v>44942</v>
      </c>
      <c r="E790" s="177">
        <v>18.66</v>
      </c>
      <c r="F790" s="177">
        <v>-0.48</v>
      </c>
      <c r="G790" s="177">
        <v>-0.48</v>
      </c>
      <c r="H790" s="177">
        <v>-0.74470000000000003</v>
      </c>
      <c r="I790" s="177">
        <v>-2.8125</v>
      </c>
      <c r="J790" s="177">
        <v>-3.1153</v>
      </c>
      <c r="K790" s="177">
        <v>-2.9136000000000002</v>
      </c>
      <c r="L790" s="177">
        <v>5.5430000000000001</v>
      </c>
      <c r="M790" s="177">
        <v>-4.9897999999999998</v>
      </c>
      <c r="N790" s="177">
        <v>-12.885199999999999</v>
      </c>
      <c r="O790" s="177">
        <v>11.630800000000001</v>
      </c>
      <c r="P790" s="177">
        <v>12.8988</v>
      </c>
      <c r="Q790" s="177">
        <v>12.8314</v>
      </c>
      <c r="R790" s="177">
        <v>7.7465999999999999</v>
      </c>
      <c r="T790" s="106"/>
      <c r="U790" s="107"/>
      <c r="V790" s="107"/>
      <c r="W790" s="107"/>
      <c r="X790" s="107"/>
      <c r="Y790" s="107"/>
      <c r="Z790" s="107"/>
      <c r="AA790" s="107"/>
      <c r="AB790" s="107"/>
      <c r="AC790" s="107"/>
      <c r="AD790" s="107"/>
      <c r="AE790" s="107"/>
      <c r="AF790" s="107"/>
      <c r="AG790" s="107"/>
      <c r="AH790" s="107"/>
    </row>
    <row r="791" spans="1:34" x14ac:dyDescent="0.3">
      <c r="A791" s="173" t="s">
        <v>1604</v>
      </c>
      <c r="B791" s="173" t="s">
        <v>1630</v>
      </c>
      <c r="C791" s="173">
        <v>141927</v>
      </c>
      <c r="D791" s="176">
        <v>44942</v>
      </c>
      <c r="E791" s="177">
        <v>17.34</v>
      </c>
      <c r="F791" s="177">
        <v>-0.51639999999999997</v>
      </c>
      <c r="G791" s="177">
        <v>-0.51639999999999997</v>
      </c>
      <c r="H791" s="177">
        <v>-0.74409999999999998</v>
      </c>
      <c r="I791" s="177">
        <v>-2.8571</v>
      </c>
      <c r="J791" s="177">
        <v>-3.2366000000000001</v>
      </c>
      <c r="K791" s="177">
        <v>-3.1825999999999999</v>
      </c>
      <c r="L791" s="177">
        <v>4.9001999999999999</v>
      </c>
      <c r="M791" s="177">
        <v>-5.8632</v>
      </c>
      <c r="N791" s="177">
        <v>-13.902699999999999</v>
      </c>
      <c r="O791" s="177">
        <v>10.210100000000001</v>
      </c>
      <c r="P791" s="177">
        <v>11.298999999999999</v>
      </c>
      <c r="Q791" s="177">
        <v>11.240600000000001</v>
      </c>
      <c r="R791" s="177">
        <v>6.4489999999999998</v>
      </c>
      <c r="T791" s="106"/>
      <c r="U791" s="107"/>
      <c r="V791" s="107"/>
      <c r="W791" s="107"/>
      <c r="X791" s="107"/>
      <c r="Y791" s="107"/>
      <c r="Z791" s="107"/>
      <c r="AA791" s="107"/>
      <c r="AB791" s="107"/>
      <c r="AC791" s="107"/>
      <c r="AD791" s="107"/>
      <c r="AE791" s="107"/>
      <c r="AF791" s="107"/>
      <c r="AG791" s="107"/>
      <c r="AH791" s="107"/>
    </row>
    <row r="792" spans="1:34" x14ac:dyDescent="0.3">
      <c r="A792" s="173" t="s">
        <v>1604</v>
      </c>
      <c r="B792" s="173" t="s">
        <v>1973</v>
      </c>
      <c r="C792" s="173">
        <v>148404</v>
      </c>
      <c r="D792" s="176">
        <v>44942</v>
      </c>
      <c r="E792" s="177">
        <v>20.75</v>
      </c>
      <c r="F792" s="177">
        <v>-0.2404</v>
      </c>
      <c r="G792" s="177">
        <v>-0.2404</v>
      </c>
      <c r="H792" s="177">
        <v>-0.3362</v>
      </c>
      <c r="I792" s="177">
        <v>-0.90739999999999998</v>
      </c>
      <c r="J792" s="177">
        <v>-1.1904999999999999</v>
      </c>
      <c r="K792" s="177">
        <v>4.01</v>
      </c>
      <c r="L792" s="177">
        <v>13.698600000000001</v>
      </c>
      <c r="M792" s="177">
        <v>1.4174</v>
      </c>
      <c r="N792" s="177">
        <v>-3.5781000000000001</v>
      </c>
      <c r="O792" s="177"/>
      <c r="P792" s="177"/>
      <c r="Q792" s="177">
        <v>33.133499999999998</v>
      </c>
      <c r="R792" s="177">
        <v>20.302900000000001</v>
      </c>
      <c r="T792" s="106"/>
      <c r="U792" s="107"/>
      <c r="V792" s="107"/>
      <c r="W792" s="107"/>
      <c r="X792" s="107"/>
      <c r="Y792" s="107"/>
      <c r="Z792" s="107"/>
      <c r="AA792" s="107"/>
      <c r="AB792" s="107"/>
      <c r="AC792" s="107"/>
      <c r="AD792" s="107"/>
      <c r="AE792" s="107"/>
      <c r="AF792" s="107"/>
      <c r="AG792" s="107"/>
      <c r="AH792" s="107"/>
    </row>
    <row r="793" spans="1:34" x14ac:dyDescent="0.3">
      <c r="A793" s="173" t="s">
        <v>1604</v>
      </c>
      <c r="B793" s="173" t="s">
        <v>1974</v>
      </c>
      <c r="C793" s="173">
        <v>148405</v>
      </c>
      <c r="D793" s="176">
        <v>44942</v>
      </c>
      <c r="E793" s="177">
        <v>19.850000000000001</v>
      </c>
      <c r="F793" s="177">
        <v>-0.25130000000000002</v>
      </c>
      <c r="G793" s="177">
        <v>-0.25130000000000002</v>
      </c>
      <c r="H793" s="177">
        <v>-0.3014</v>
      </c>
      <c r="I793" s="177">
        <v>-0.94810000000000005</v>
      </c>
      <c r="J793" s="177">
        <v>-1.3419000000000001</v>
      </c>
      <c r="K793" s="177">
        <v>3.4931999999999999</v>
      </c>
      <c r="L793" s="177">
        <v>12.5283</v>
      </c>
      <c r="M793" s="177">
        <v>0</v>
      </c>
      <c r="N793" s="177">
        <v>-5.2506000000000004</v>
      </c>
      <c r="O793" s="177"/>
      <c r="P793" s="177"/>
      <c r="Q793" s="177">
        <v>30.839099999999998</v>
      </c>
      <c r="R793" s="177">
        <v>18.288399999999999</v>
      </c>
      <c r="T793" s="106"/>
      <c r="U793" s="107"/>
      <c r="V793" s="107"/>
      <c r="W793" s="107"/>
      <c r="X793" s="107"/>
      <c r="Y793" s="107"/>
      <c r="Z793" s="107"/>
      <c r="AA793" s="107"/>
      <c r="AB793" s="107"/>
      <c r="AC793" s="107"/>
      <c r="AD793" s="107"/>
      <c r="AE793" s="107"/>
      <c r="AF793" s="107"/>
      <c r="AG793" s="107"/>
      <c r="AH793" s="107"/>
    </row>
    <row r="794" spans="1:34" x14ac:dyDescent="0.3">
      <c r="A794" s="173" t="s">
        <v>1604</v>
      </c>
      <c r="B794" s="173" t="s">
        <v>1648</v>
      </c>
      <c r="C794" s="173">
        <v>118275</v>
      </c>
      <c r="D794" s="176">
        <v>44942</v>
      </c>
      <c r="E794" s="177">
        <v>243.06</v>
      </c>
      <c r="F794" s="177">
        <v>-0.49130000000000001</v>
      </c>
      <c r="G794" s="177">
        <v>-0.49130000000000001</v>
      </c>
      <c r="H794" s="177">
        <v>-0.76349999999999996</v>
      </c>
      <c r="I794" s="177">
        <v>-1.3674999999999999</v>
      </c>
      <c r="J794" s="177">
        <v>-1.9761</v>
      </c>
      <c r="K794" s="177">
        <v>2.3712</v>
      </c>
      <c r="L794" s="177">
        <v>9.8527000000000005</v>
      </c>
      <c r="M794" s="177">
        <v>1.4948999999999999</v>
      </c>
      <c r="N794" s="177">
        <v>-5.4203999999999999</v>
      </c>
      <c r="O794" s="177">
        <v>16.832000000000001</v>
      </c>
      <c r="P794" s="177">
        <v>13.4716</v>
      </c>
      <c r="Q794" s="177">
        <v>14.2173</v>
      </c>
      <c r="R794" s="177">
        <v>13.5189</v>
      </c>
      <c r="T794" s="106"/>
      <c r="U794" s="107"/>
      <c r="V794" s="107"/>
      <c r="W794" s="107"/>
      <c r="X794" s="107"/>
      <c r="Y794" s="107"/>
      <c r="Z794" s="107"/>
      <c r="AA794" s="107"/>
      <c r="AB794" s="107"/>
      <c r="AC794" s="107"/>
      <c r="AD794" s="107"/>
      <c r="AE794" s="107"/>
      <c r="AF794" s="107"/>
      <c r="AG794" s="107"/>
      <c r="AH794" s="107"/>
    </row>
    <row r="795" spans="1:34" x14ac:dyDescent="0.3">
      <c r="A795" s="173" t="s">
        <v>1604</v>
      </c>
      <c r="B795" s="173" t="s">
        <v>1649</v>
      </c>
      <c r="C795" s="173">
        <v>101922</v>
      </c>
      <c r="D795" s="176">
        <v>44942</v>
      </c>
      <c r="E795" s="177">
        <v>223.12</v>
      </c>
      <c r="F795" s="177">
        <v>-0.4995</v>
      </c>
      <c r="G795" s="177">
        <v>-0.4995</v>
      </c>
      <c r="H795" s="177">
        <v>-0.78259999999999996</v>
      </c>
      <c r="I795" s="177">
        <v>-1.4138999999999999</v>
      </c>
      <c r="J795" s="177">
        <v>-2.0802</v>
      </c>
      <c r="K795" s="177">
        <v>2.0304000000000002</v>
      </c>
      <c r="L795" s="177">
        <v>9.1211000000000002</v>
      </c>
      <c r="M795" s="177">
        <v>0.46829999999999999</v>
      </c>
      <c r="N795" s="177">
        <v>-6.6872999999999996</v>
      </c>
      <c r="O795" s="177">
        <v>15.277900000000001</v>
      </c>
      <c r="P795" s="177">
        <v>12.189299999999999</v>
      </c>
      <c r="Q795" s="177">
        <v>17.4084</v>
      </c>
      <c r="R795" s="177">
        <v>12.0078</v>
      </c>
      <c r="T795" s="106"/>
      <c r="U795" s="107"/>
      <c r="V795" s="107"/>
      <c r="W795" s="107"/>
      <c r="X795" s="107"/>
      <c r="Y795" s="107"/>
      <c r="Z795" s="107"/>
      <c r="AA795" s="107"/>
      <c r="AB795" s="107"/>
      <c r="AC795" s="107"/>
      <c r="AD795" s="107"/>
      <c r="AE795" s="107"/>
      <c r="AF795" s="107"/>
      <c r="AG795" s="107"/>
      <c r="AH795" s="107"/>
    </row>
    <row r="796" spans="1:34" x14ac:dyDescent="0.3">
      <c r="A796" s="173" t="s">
        <v>1604</v>
      </c>
      <c r="B796" s="173" t="s">
        <v>1689</v>
      </c>
      <c r="C796" s="173">
        <v>119076</v>
      </c>
      <c r="D796" s="176">
        <v>44942</v>
      </c>
      <c r="E796" s="177">
        <v>68.658000000000001</v>
      </c>
      <c r="F796" s="177">
        <v>-0.54749999999999999</v>
      </c>
      <c r="G796" s="177">
        <v>-0.54749999999999999</v>
      </c>
      <c r="H796" s="177">
        <v>-0.56769999999999998</v>
      </c>
      <c r="I796" s="177">
        <v>-1.6192</v>
      </c>
      <c r="J796" s="177">
        <v>-2.198</v>
      </c>
      <c r="K796" s="177">
        <v>0.95130000000000003</v>
      </c>
      <c r="L796" s="177">
        <v>8.9931000000000001</v>
      </c>
      <c r="M796" s="177">
        <v>0.13270000000000001</v>
      </c>
      <c r="N796" s="177">
        <v>-7.6520000000000001</v>
      </c>
      <c r="O796" s="177">
        <v>14.1393</v>
      </c>
      <c r="P796" s="177">
        <v>10.9215</v>
      </c>
      <c r="Q796" s="177">
        <v>14.354799999999999</v>
      </c>
      <c r="R796" s="177">
        <v>11.163</v>
      </c>
      <c r="T796" s="106"/>
      <c r="U796" s="107"/>
      <c r="V796" s="107"/>
      <c r="W796" s="107"/>
      <c r="X796" s="107"/>
      <c r="Y796" s="107"/>
      <c r="Z796" s="107"/>
      <c r="AA796" s="107"/>
      <c r="AB796" s="107"/>
      <c r="AC796" s="107"/>
      <c r="AD796" s="107"/>
      <c r="AE796" s="107"/>
      <c r="AF796" s="107"/>
      <c r="AG796" s="107"/>
      <c r="AH796" s="107"/>
    </row>
    <row r="797" spans="1:34" x14ac:dyDescent="0.3">
      <c r="A797" s="173" t="s">
        <v>1604</v>
      </c>
      <c r="B797" s="173" t="s">
        <v>1786</v>
      </c>
      <c r="C797" s="173">
        <v>119077</v>
      </c>
      <c r="D797" s="176">
        <v>44942</v>
      </c>
      <c r="E797" s="177">
        <v>189.72873328909901</v>
      </c>
      <c r="F797" s="177">
        <v>-0.54659999999999997</v>
      </c>
      <c r="G797" s="177">
        <v>-0.54659999999999997</v>
      </c>
      <c r="H797" s="177">
        <v>-0.56759999999999999</v>
      </c>
      <c r="I797" s="177">
        <v>-1.6194999999999999</v>
      </c>
      <c r="J797" s="177">
        <v>-2.1972999999999998</v>
      </c>
      <c r="K797" s="177">
        <v>0.95140000000000002</v>
      </c>
      <c r="L797" s="177">
        <v>8.9939</v>
      </c>
      <c r="M797" s="177">
        <v>0.13300000000000001</v>
      </c>
      <c r="N797" s="177">
        <v>-7.6517999999999997</v>
      </c>
      <c r="O797" s="177">
        <v>13.5923</v>
      </c>
      <c r="P797" s="177">
        <v>10.315200000000001</v>
      </c>
      <c r="Q797" s="177">
        <v>14.046200000000001</v>
      </c>
      <c r="R797" s="177">
        <v>11.1625</v>
      </c>
      <c r="T797" s="106"/>
      <c r="U797" s="107"/>
      <c r="V797" s="107"/>
      <c r="W797" s="107"/>
      <c r="X797" s="107"/>
      <c r="Y797" s="107"/>
      <c r="Z797" s="107"/>
      <c r="AA797" s="107"/>
      <c r="AB797" s="107"/>
      <c r="AC797" s="107"/>
      <c r="AD797" s="107"/>
      <c r="AE797" s="107"/>
      <c r="AF797" s="107"/>
      <c r="AG797" s="107"/>
      <c r="AH797" s="107"/>
    </row>
    <row r="798" spans="1:34" x14ac:dyDescent="0.3">
      <c r="A798" s="173" t="s">
        <v>1604</v>
      </c>
      <c r="B798" s="173" t="s">
        <v>1690</v>
      </c>
      <c r="C798" s="173">
        <v>105875</v>
      </c>
      <c r="D798" s="176">
        <v>44942</v>
      </c>
      <c r="E798" s="177">
        <v>63.37</v>
      </c>
      <c r="F798" s="177">
        <v>-0.55710000000000004</v>
      </c>
      <c r="G798" s="177">
        <v>-0.55710000000000004</v>
      </c>
      <c r="H798" s="177">
        <v>-0.58830000000000005</v>
      </c>
      <c r="I798" s="177">
        <v>-1.6589</v>
      </c>
      <c r="J798" s="177">
        <v>-2.2867000000000002</v>
      </c>
      <c r="K798" s="177">
        <v>0.6704</v>
      </c>
      <c r="L798" s="177">
        <v>8.3841000000000001</v>
      </c>
      <c r="M798" s="177">
        <v>-0.71909999999999996</v>
      </c>
      <c r="N798" s="177">
        <v>-8.6874000000000002</v>
      </c>
      <c r="O798" s="177">
        <v>12.9092</v>
      </c>
      <c r="P798" s="177">
        <v>9.8550000000000004</v>
      </c>
      <c r="Q798" s="177">
        <v>12.546200000000001</v>
      </c>
      <c r="R798" s="177">
        <v>9.9414999999999996</v>
      </c>
      <c r="T798" s="106"/>
      <c r="U798" s="107"/>
      <c r="V798" s="107"/>
      <c r="W798" s="107"/>
      <c r="X798" s="107"/>
      <c r="Y798" s="107"/>
      <c r="Z798" s="107"/>
      <c r="AA798" s="107"/>
      <c r="AB798" s="107"/>
      <c r="AC798" s="107"/>
      <c r="AD798" s="107"/>
      <c r="AE798" s="107"/>
      <c r="AF798" s="107"/>
      <c r="AG798" s="107"/>
      <c r="AH798" s="107"/>
    </row>
    <row r="799" spans="1:34" x14ac:dyDescent="0.3">
      <c r="A799" s="173" t="s">
        <v>1604</v>
      </c>
      <c r="B799" s="173" t="s">
        <v>1787</v>
      </c>
      <c r="C799" s="173">
        <v>100080</v>
      </c>
      <c r="D799" s="176">
        <v>44942</v>
      </c>
      <c r="E799" s="177">
        <v>790.34840504442695</v>
      </c>
      <c r="F799" s="177">
        <v>-0.55740000000000001</v>
      </c>
      <c r="G799" s="177">
        <v>-0.55740000000000001</v>
      </c>
      <c r="H799" s="177">
        <v>-0.58879999999999999</v>
      </c>
      <c r="I799" s="177">
        <v>-1.6595</v>
      </c>
      <c r="J799" s="177">
        <v>-2.286</v>
      </c>
      <c r="K799" s="177">
        <v>0.67030000000000001</v>
      </c>
      <c r="L799" s="177">
        <v>8.3847000000000005</v>
      </c>
      <c r="M799" s="177">
        <v>-0.71830000000000005</v>
      </c>
      <c r="N799" s="177">
        <v>-8.6866000000000003</v>
      </c>
      <c r="O799" s="177">
        <v>12.3688</v>
      </c>
      <c r="P799" s="177">
        <v>9.2502999999999993</v>
      </c>
      <c r="Q799" s="177">
        <v>18.5078</v>
      </c>
      <c r="R799" s="177">
        <v>9.9423999999999992</v>
      </c>
      <c r="T799" s="106"/>
      <c r="U799" s="107"/>
      <c r="V799" s="107"/>
      <c r="W799" s="107"/>
      <c r="X799" s="107"/>
      <c r="Y799" s="107"/>
      <c r="Z799" s="107"/>
      <c r="AA799" s="107"/>
      <c r="AB799" s="107"/>
      <c r="AC799" s="107"/>
      <c r="AD799" s="107"/>
      <c r="AE799" s="107"/>
      <c r="AF799" s="107"/>
      <c r="AG799" s="107"/>
      <c r="AH799" s="107"/>
    </row>
    <row r="800" spans="1:34" x14ac:dyDescent="0.3">
      <c r="A800" s="173" t="s">
        <v>1604</v>
      </c>
      <c r="B800" s="173" t="s">
        <v>1613</v>
      </c>
      <c r="C800" s="173">
        <v>140353</v>
      </c>
      <c r="D800" s="176">
        <v>44942</v>
      </c>
      <c r="E800" s="177">
        <v>25.731000000000002</v>
      </c>
      <c r="F800" s="177">
        <v>-0.42570000000000002</v>
      </c>
      <c r="G800" s="177">
        <v>-0.42570000000000002</v>
      </c>
      <c r="H800" s="177">
        <v>-0.92789999999999995</v>
      </c>
      <c r="I800" s="177">
        <v>-1.2776000000000001</v>
      </c>
      <c r="J800" s="177">
        <v>-1.9510000000000001</v>
      </c>
      <c r="K800" s="177">
        <v>2.2694999999999999</v>
      </c>
      <c r="L800" s="177">
        <v>10.7424</v>
      </c>
      <c r="M800" s="177">
        <v>2.6080000000000001</v>
      </c>
      <c r="N800" s="177">
        <v>-2.1448999999999998</v>
      </c>
      <c r="O800" s="177">
        <v>16.4467</v>
      </c>
      <c r="P800" s="177">
        <v>11.210100000000001</v>
      </c>
      <c r="Q800" s="177">
        <v>12.613300000000001</v>
      </c>
      <c r="R800" s="177">
        <v>15.6487</v>
      </c>
      <c r="T800" s="106"/>
      <c r="U800" s="107"/>
      <c r="V800" s="107"/>
      <c r="W800" s="107"/>
      <c r="X800" s="107"/>
      <c r="Y800" s="107"/>
      <c r="Z800" s="107"/>
      <c r="AA800" s="107"/>
      <c r="AB800" s="107"/>
      <c r="AC800" s="107"/>
      <c r="AD800" s="107"/>
      <c r="AE800" s="107"/>
      <c r="AF800" s="107"/>
      <c r="AG800" s="107"/>
      <c r="AH800" s="107"/>
    </row>
    <row r="801" spans="1:34" x14ac:dyDescent="0.3">
      <c r="A801" s="173" t="s">
        <v>1604</v>
      </c>
      <c r="B801" s="173" t="s">
        <v>1614</v>
      </c>
      <c r="C801" s="173">
        <v>140355</v>
      </c>
      <c r="D801" s="176">
        <v>44942</v>
      </c>
      <c r="E801" s="177">
        <v>23.132999999999999</v>
      </c>
      <c r="F801" s="177">
        <v>-0.439</v>
      </c>
      <c r="G801" s="177">
        <v>-0.439</v>
      </c>
      <c r="H801" s="177">
        <v>-0.95899999999999996</v>
      </c>
      <c r="I801" s="177">
        <v>-1.3391999999999999</v>
      </c>
      <c r="J801" s="177">
        <v>-2.0908000000000002</v>
      </c>
      <c r="K801" s="177">
        <v>1.8223</v>
      </c>
      <c r="L801" s="177">
        <v>9.7859999999999996</v>
      </c>
      <c r="M801" s="177">
        <v>1.274</v>
      </c>
      <c r="N801" s="177">
        <v>-3.8329</v>
      </c>
      <c r="O801" s="177">
        <v>14.422700000000001</v>
      </c>
      <c r="P801" s="177">
        <v>9.3575999999999997</v>
      </c>
      <c r="Q801" s="177">
        <v>11.1168</v>
      </c>
      <c r="R801" s="177">
        <v>13.655099999999999</v>
      </c>
      <c r="T801" s="106"/>
      <c r="U801" s="107"/>
      <c r="V801" s="107"/>
      <c r="W801" s="107"/>
      <c r="X801" s="107"/>
      <c r="Y801" s="107"/>
      <c r="Z801" s="107"/>
      <c r="AA801" s="107"/>
      <c r="AB801" s="107"/>
      <c r="AC801" s="107"/>
      <c r="AD801" s="107"/>
      <c r="AE801" s="107"/>
      <c r="AF801" s="107"/>
      <c r="AG801" s="107"/>
      <c r="AH801" s="107"/>
    </row>
    <row r="802" spans="1:34" x14ac:dyDescent="0.3">
      <c r="A802" s="173" t="s">
        <v>1604</v>
      </c>
      <c r="B802" s="173" t="s">
        <v>1618</v>
      </c>
      <c r="C802" s="173">
        <v>100520</v>
      </c>
      <c r="D802" s="176">
        <v>44942</v>
      </c>
      <c r="E802" s="177">
        <v>998.37649999999996</v>
      </c>
      <c r="F802" s="177">
        <v>-0.3044</v>
      </c>
      <c r="G802" s="177">
        <v>-0.3044</v>
      </c>
      <c r="H802" s="177">
        <v>-1.1263000000000001</v>
      </c>
      <c r="I802" s="177">
        <v>-1.7009000000000001</v>
      </c>
      <c r="J802" s="177">
        <v>-2.8035000000000001</v>
      </c>
      <c r="K802" s="177">
        <v>3.0156000000000001</v>
      </c>
      <c r="L802" s="177">
        <v>12.116899999999999</v>
      </c>
      <c r="M802" s="177">
        <v>2.9758</v>
      </c>
      <c r="N802" s="177">
        <v>-1.5436000000000001</v>
      </c>
      <c r="O802" s="177">
        <v>18.082100000000001</v>
      </c>
      <c r="P802" s="177">
        <v>10.5055</v>
      </c>
      <c r="Q802" s="177">
        <v>17.652699999999999</v>
      </c>
      <c r="R802" s="177">
        <v>16.1858</v>
      </c>
      <c r="T802" s="106"/>
      <c r="U802" s="107"/>
      <c r="V802" s="107"/>
      <c r="W802" s="107"/>
      <c r="X802" s="107"/>
      <c r="Y802" s="107"/>
      <c r="Z802" s="107"/>
      <c r="AA802" s="107"/>
      <c r="AB802" s="107"/>
      <c r="AC802" s="107"/>
      <c r="AD802" s="107"/>
      <c r="AE802" s="107"/>
      <c r="AF802" s="107"/>
      <c r="AG802" s="107"/>
      <c r="AH802" s="107"/>
    </row>
    <row r="803" spans="1:34" x14ac:dyDescent="0.3">
      <c r="A803" s="173" t="s">
        <v>1604</v>
      </c>
      <c r="B803" s="173" t="s">
        <v>1619</v>
      </c>
      <c r="C803" s="173">
        <v>118535</v>
      </c>
      <c r="D803" s="176">
        <v>44942</v>
      </c>
      <c r="E803" s="177">
        <v>1089.8195000000001</v>
      </c>
      <c r="F803" s="177">
        <v>-0.29830000000000001</v>
      </c>
      <c r="G803" s="177">
        <v>-0.29830000000000001</v>
      </c>
      <c r="H803" s="177">
        <v>-1.1122000000000001</v>
      </c>
      <c r="I803" s="177">
        <v>-1.6728000000000001</v>
      </c>
      <c r="J803" s="177">
        <v>-2.7416</v>
      </c>
      <c r="K803" s="177">
        <v>3.2073999999999998</v>
      </c>
      <c r="L803" s="177">
        <v>12.5251</v>
      </c>
      <c r="M803" s="177">
        <v>3.5396000000000001</v>
      </c>
      <c r="N803" s="177">
        <v>-0.82969999999999999</v>
      </c>
      <c r="O803" s="177">
        <v>18.947700000000001</v>
      </c>
      <c r="P803" s="177">
        <v>11.397600000000001</v>
      </c>
      <c r="Q803" s="177">
        <v>15.6143</v>
      </c>
      <c r="R803" s="177">
        <v>17.0246</v>
      </c>
      <c r="T803" s="106"/>
      <c r="U803" s="107"/>
      <c r="V803" s="107"/>
      <c r="W803" s="107"/>
      <c r="X803" s="107"/>
      <c r="Y803" s="107"/>
      <c r="Z803" s="107"/>
      <c r="AA803" s="107"/>
      <c r="AB803" s="107"/>
      <c r="AC803" s="107"/>
      <c r="AD803" s="107"/>
      <c r="AE803" s="107"/>
      <c r="AF803" s="107"/>
      <c r="AG803" s="107"/>
      <c r="AH803" s="107"/>
    </row>
    <row r="804" spans="1:34" x14ac:dyDescent="0.3">
      <c r="A804" s="173" t="s">
        <v>1604</v>
      </c>
      <c r="B804" s="173" t="s">
        <v>1620</v>
      </c>
      <c r="C804" s="173">
        <v>101762</v>
      </c>
      <c r="D804" s="176">
        <v>44942</v>
      </c>
      <c r="E804" s="177">
        <v>1150.0730000000001</v>
      </c>
      <c r="F804" s="177">
        <v>-0.25669999999999998</v>
      </c>
      <c r="G804" s="177">
        <v>-0.25669999999999998</v>
      </c>
      <c r="H804" s="177">
        <v>-0.70069999999999999</v>
      </c>
      <c r="I804" s="177">
        <v>-0.86050000000000004</v>
      </c>
      <c r="J804" s="177">
        <v>-1.0840000000000001</v>
      </c>
      <c r="K804" s="177">
        <v>6.8232999999999997</v>
      </c>
      <c r="L804" s="177">
        <v>17.200500000000002</v>
      </c>
      <c r="M804" s="177">
        <v>9.8673999999999999</v>
      </c>
      <c r="N804" s="177">
        <v>10.789300000000001</v>
      </c>
      <c r="O804" s="177">
        <v>19.024999999999999</v>
      </c>
      <c r="P804" s="177">
        <v>11.6349</v>
      </c>
      <c r="Q804" s="177">
        <v>18.4239</v>
      </c>
      <c r="R804" s="177">
        <v>22.6526</v>
      </c>
      <c r="T804" s="106"/>
      <c r="U804" s="107"/>
      <c r="V804" s="107"/>
      <c r="W804" s="107"/>
      <c r="X804" s="107"/>
      <c r="Y804" s="107"/>
      <c r="Z804" s="107"/>
      <c r="AA804" s="107"/>
      <c r="AB804" s="107"/>
      <c r="AC804" s="107"/>
      <c r="AD804" s="107"/>
      <c r="AE804" s="107"/>
      <c r="AF804" s="107"/>
      <c r="AG804" s="107"/>
      <c r="AH804" s="107"/>
    </row>
    <row r="805" spans="1:34" x14ac:dyDescent="0.3">
      <c r="A805" s="173" t="s">
        <v>1604</v>
      </c>
      <c r="B805" s="173" t="s">
        <v>1621</v>
      </c>
      <c r="C805" s="173">
        <v>118955</v>
      </c>
      <c r="D805" s="176">
        <v>44942</v>
      </c>
      <c r="E805" s="177">
        <v>1236.771</v>
      </c>
      <c r="F805" s="177">
        <v>-0.25119999999999998</v>
      </c>
      <c r="G805" s="177">
        <v>-0.25119999999999998</v>
      </c>
      <c r="H805" s="177">
        <v>-0.68789999999999996</v>
      </c>
      <c r="I805" s="177">
        <v>-0.83589999999999998</v>
      </c>
      <c r="J805" s="177">
        <v>-1.03</v>
      </c>
      <c r="K805" s="177">
        <v>7.0039999999999996</v>
      </c>
      <c r="L805" s="177">
        <v>17.5898</v>
      </c>
      <c r="M805" s="177">
        <v>10.417899999999999</v>
      </c>
      <c r="N805" s="177">
        <v>11.5365</v>
      </c>
      <c r="O805" s="177">
        <v>19.7623</v>
      </c>
      <c r="P805" s="177">
        <v>12.3803</v>
      </c>
      <c r="Q805" s="177">
        <v>15.391400000000001</v>
      </c>
      <c r="R805" s="177">
        <v>23.438600000000001</v>
      </c>
      <c r="T805" s="106"/>
      <c r="U805" s="107"/>
      <c r="V805" s="107"/>
      <c r="W805" s="107"/>
      <c r="X805" s="107"/>
      <c r="Y805" s="107"/>
      <c r="Z805" s="107"/>
      <c r="AA805" s="107"/>
      <c r="AB805" s="107"/>
      <c r="AC805" s="107"/>
      <c r="AD805" s="107"/>
      <c r="AE805" s="107"/>
      <c r="AF805" s="107"/>
      <c r="AG805" s="107"/>
      <c r="AH805" s="107"/>
    </row>
    <row r="806" spans="1:34" x14ac:dyDescent="0.3">
      <c r="A806" s="173" t="s">
        <v>1604</v>
      </c>
      <c r="B806" s="173" t="s">
        <v>1615</v>
      </c>
      <c r="C806" s="173">
        <v>120046</v>
      </c>
      <c r="D806" s="176">
        <v>44942</v>
      </c>
      <c r="E806" s="177">
        <v>141.066</v>
      </c>
      <c r="F806" s="177">
        <v>-0.20030000000000001</v>
      </c>
      <c r="G806" s="177">
        <v>-0.20030000000000001</v>
      </c>
      <c r="H806" s="177">
        <v>-0.91100000000000003</v>
      </c>
      <c r="I806" s="177">
        <v>-0.96430000000000005</v>
      </c>
      <c r="J806" s="177">
        <v>-1.4068000000000001</v>
      </c>
      <c r="K806" s="177">
        <v>3.1160000000000001</v>
      </c>
      <c r="L806" s="177">
        <v>10.867100000000001</v>
      </c>
      <c r="M806" s="177">
        <v>-1.7887</v>
      </c>
      <c r="N806" s="177">
        <v>-8.3854000000000006</v>
      </c>
      <c r="O806" s="177">
        <v>14.0923</v>
      </c>
      <c r="P806" s="177">
        <v>7.9156000000000004</v>
      </c>
      <c r="Q806" s="177">
        <v>13.867100000000001</v>
      </c>
      <c r="R806" s="177">
        <v>12.265599999999999</v>
      </c>
      <c r="T806" s="106"/>
      <c r="U806" s="107"/>
      <c r="V806" s="107"/>
      <c r="W806" s="107"/>
      <c r="X806" s="107"/>
      <c r="Y806" s="107"/>
      <c r="Z806" s="107"/>
      <c r="AA806" s="107"/>
      <c r="AB806" s="107"/>
      <c r="AC806" s="107"/>
      <c r="AD806" s="107"/>
      <c r="AE806" s="107"/>
      <c r="AF806" s="107"/>
      <c r="AG806" s="107"/>
      <c r="AH806" s="107"/>
    </row>
    <row r="807" spans="1:34" x14ac:dyDescent="0.3">
      <c r="A807" s="173" t="s">
        <v>1604</v>
      </c>
      <c r="B807" s="173" t="s">
        <v>2058</v>
      </c>
      <c r="C807" s="173">
        <v>102252</v>
      </c>
      <c r="D807" s="176">
        <v>44942</v>
      </c>
      <c r="E807" s="177">
        <v>128.92449999999999</v>
      </c>
      <c r="F807" s="177">
        <v>-0.2069</v>
      </c>
      <c r="G807" s="177">
        <v>-0.2069</v>
      </c>
      <c r="H807" s="177">
        <v>-0.92630000000000001</v>
      </c>
      <c r="I807" s="177">
        <v>-0.99539999999999995</v>
      </c>
      <c r="J807" s="177">
        <v>-1.4873000000000001</v>
      </c>
      <c r="K807" s="177">
        <v>2.8268</v>
      </c>
      <c r="L807" s="177">
        <v>10.2285</v>
      </c>
      <c r="M807" s="177">
        <v>-2.6535000000000002</v>
      </c>
      <c r="N807" s="177">
        <v>-9.4593000000000007</v>
      </c>
      <c r="O807" s="177">
        <v>12.7698</v>
      </c>
      <c r="P807" s="177">
        <v>6.7873999999999999</v>
      </c>
      <c r="Q807" s="177">
        <v>14.479200000000001</v>
      </c>
      <c r="R807" s="177">
        <v>10.959899999999999</v>
      </c>
      <c r="T807" s="106"/>
      <c r="U807" s="107"/>
      <c r="V807" s="107"/>
      <c r="W807" s="107"/>
      <c r="X807" s="107"/>
      <c r="Y807" s="107"/>
      <c r="Z807" s="107"/>
      <c r="AA807" s="107"/>
      <c r="AB807" s="107"/>
      <c r="AC807" s="107"/>
      <c r="AD807" s="107"/>
      <c r="AE807" s="107"/>
      <c r="AF807" s="107"/>
      <c r="AG807" s="107"/>
      <c r="AH807" s="107"/>
    </row>
    <row r="808" spans="1:34" x14ac:dyDescent="0.3">
      <c r="A808" s="173" t="s">
        <v>1604</v>
      </c>
      <c r="B808" s="173" t="s">
        <v>1622</v>
      </c>
      <c r="C808" s="173">
        <v>128235</v>
      </c>
      <c r="D808" s="176">
        <v>44942</v>
      </c>
      <c r="E808" s="177">
        <v>34.61</v>
      </c>
      <c r="F808" s="177">
        <v>-0.31680000000000003</v>
      </c>
      <c r="G808" s="177">
        <v>-0.31680000000000003</v>
      </c>
      <c r="H808" s="177">
        <v>-0.66020000000000001</v>
      </c>
      <c r="I808" s="177">
        <v>-1.0295000000000001</v>
      </c>
      <c r="J808" s="177">
        <v>-1.9547000000000001</v>
      </c>
      <c r="K808" s="177">
        <v>-0.2306</v>
      </c>
      <c r="L808" s="177">
        <v>9.5946999999999996</v>
      </c>
      <c r="M808" s="177">
        <v>-0.37419999999999998</v>
      </c>
      <c r="N808" s="177">
        <v>-6.0532000000000004</v>
      </c>
      <c r="O808" s="177">
        <v>15.0977</v>
      </c>
      <c r="P808" s="177">
        <v>9.5396000000000001</v>
      </c>
      <c r="Q808" s="177">
        <v>15.132199999999999</v>
      </c>
      <c r="R808" s="177">
        <v>14.4338</v>
      </c>
      <c r="T808" s="106"/>
      <c r="U808" s="107"/>
      <c r="V808" s="107"/>
      <c r="W808" s="107"/>
      <c r="X808" s="107"/>
      <c r="Y808" s="107"/>
      <c r="Z808" s="107"/>
      <c r="AA808" s="107"/>
      <c r="AB808" s="107"/>
      <c r="AC808" s="107"/>
      <c r="AD808" s="107"/>
      <c r="AE808" s="107"/>
      <c r="AF808" s="107"/>
      <c r="AG808" s="107"/>
      <c r="AH808" s="107"/>
    </row>
    <row r="809" spans="1:34" x14ac:dyDescent="0.3">
      <c r="A809" s="173" t="s">
        <v>1604</v>
      </c>
      <c r="B809" s="173" t="s">
        <v>1623</v>
      </c>
      <c r="C809" s="173">
        <v>128236</v>
      </c>
      <c r="D809" s="176">
        <v>44942</v>
      </c>
      <c r="E809" s="177">
        <v>38.82</v>
      </c>
      <c r="F809" s="177">
        <v>-0.30819999999999997</v>
      </c>
      <c r="G809" s="177">
        <v>-0.30819999999999997</v>
      </c>
      <c r="H809" s="177">
        <v>-0.63990000000000002</v>
      </c>
      <c r="I809" s="177">
        <v>-0.96940000000000004</v>
      </c>
      <c r="J809" s="177">
        <v>-1.8209</v>
      </c>
      <c r="K809" s="177">
        <v>0.129</v>
      </c>
      <c r="L809" s="177">
        <v>10.3782</v>
      </c>
      <c r="M809" s="177">
        <v>0.59599999999999997</v>
      </c>
      <c r="N809" s="177">
        <v>-4.8063000000000002</v>
      </c>
      <c r="O809" s="177">
        <v>16.596900000000002</v>
      </c>
      <c r="P809" s="177">
        <v>11.194800000000001</v>
      </c>
      <c r="Q809" s="177">
        <v>16.641999999999999</v>
      </c>
      <c r="R809" s="177">
        <v>15.935499999999999</v>
      </c>
      <c r="T809" s="106"/>
      <c r="U809" s="107"/>
      <c r="V809" s="107"/>
      <c r="W809" s="107"/>
      <c r="X809" s="107"/>
      <c r="Y809" s="107"/>
      <c r="Z809" s="107"/>
      <c r="AA809" s="107"/>
      <c r="AB809" s="107"/>
      <c r="AC809" s="107"/>
      <c r="AD809" s="107"/>
      <c r="AE809" s="107"/>
      <c r="AF809" s="107"/>
      <c r="AG809" s="107"/>
      <c r="AH809" s="107"/>
    </row>
    <row r="810" spans="1:34" x14ac:dyDescent="0.3">
      <c r="A810" s="173" t="s">
        <v>1604</v>
      </c>
      <c r="B810" s="173" t="s">
        <v>1643</v>
      </c>
      <c r="C810" s="173">
        <v>118424</v>
      </c>
      <c r="D810" s="176">
        <v>44942</v>
      </c>
      <c r="E810" s="177">
        <v>146.066</v>
      </c>
      <c r="F810" s="177">
        <v>-0.35539999999999999</v>
      </c>
      <c r="G810" s="177">
        <v>-0.35539999999999999</v>
      </c>
      <c r="H810" s="177">
        <v>-0.502</v>
      </c>
      <c r="I810" s="177">
        <v>-1.4692000000000001</v>
      </c>
      <c r="J810" s="177">
        <v>-2.1798999999999999</v>
      </c>
      <c r="K810" s="177">
        <v>1.9199999999999998E-2</v>
      </c>
      <c r="L810" s="177">
        <v>9.3063000000000002</v>
      </c>
      <c r="M810" s="177">
        <v>0.97189999999999999</v>
      </c>
      <c r="N810" s="177">
        <v>-5.6848000000000001</v>
      </c>
      <c r="O810" s="177">
        <v>12.0124</v>
      </c>
      <c r="P810" s="177">
        <v>7.4537000000000004</v>
      </c>
      <c r="Q810" s="177">
        <v>13.6356</v>
      </c>
      <c r="R810" s="177">
        <v>12.545299999999999</v>
      </c>
      <c r="T810" s="106"/>
      <c r="U810" s="107"/>
      <c r="V810" s="107"/>
      <c r="W810" s="107"/>
      <c r="X810" s="107"/>
      <c r="Y810" s="107"/>
      <c r="Z810" s="107"/>
      <c r="AA810" s="107"/>
      <c r="AB810" s="107"/>
      <c r="AC810" s="107"/>
      <c r="AD810" s="107"/>
      <c r="AE810" s="107"/>
      <c r="AF810" s="107"/>
      <c r="AG810" s="107"/>
      <c r="AH810" s="107"/>
    </row>
    <row r="811" spans="1:34" x14ac:dyDescent="0.3">
      <c r="A811" s="173" t="s">
        <v>1604</v>
      </c>
      <c r="B811" s="173" t="s">
        <v>1644</v>
      </c>
      <c r="C811" s="173">
        <v>108594</v>
      </c>
      <c r="D811" s="176">
        <v>44942</v>
      </c>
      <c r="E811" s="177">
        <v>136.00800000000001</v>
      </c>
      <c r="F811" s="177">
        <v>-0.3619</v>
      </c>
      <c r="G811" s="177">
        <v>-0.3619</v>
      </c>
      <c r="H811" s="177">
        <v>-0.5171</v>
      </c>
      <c r="I811" s="177">
        <v>-1.4999</v>
      </c>
      <c r="J811" s="177">
        <v>-2.2461000000000002</v>
      </c>
      <c r="K811" s="177">
        <v>-0.17469999999999999</v>
      </c>
      <c r="L811" s="177">
        <v>8.8934999999999995</v>
      </c>
      <c r="M811" s="177">
        <v>0.41199999999999998</v>
      </c>
      <c r="N811" s="177">
        <v>-6.3628</v>
      </c>
      <c r="O811" s="177">
        <v>11.227499999999999</v>
      </c>
      <c r="P811" s="177">
        <v>6.6978</v>
      </c>
      <c r="Q811" s="177">
        <v>16.272600000000001</v>
      </c>
      <c r="R811" s="177">
        <v>11.7486</v>
      </c>
      <c r="T811" s="106"/>
      <c r="U811" s="107"/>
      <c r="V811" s="107"/>
      <c r="W811" s="107"/>
      <c r="X811" s="107"/>
      <c r="Y811" s="107"/>
      <c r="Z811" s="107"/>
      <c r="AA811" s="107"/>
      <c r="AB811" s="107"/>
      <c r="AC811" s="107"/>
      <c r="AD811" s="107"/>
      <c r="AE811" s="107"/>
      <c r="AF811" s="107"/>
      <c r="AG811" s="107"/>
      <c r="AH811" s="107"/>
    </row>
    <row r="812" spans="1:34" x14ac:dyDescent="0.3">
      <c r="A812" s="173" t="s">
        <v>1604</v>
      </c>
      <c r="B812" s="173" t="s">
        <v>1624</v>
      </c>
      <c r="C812" s="173">
        <v>120492</v>
      </c>
      <c r="D812" s="176">
        <v>44942</v>
      </c>
      <c r="E812" s="177">
        <v>60.760300000000001</v>
      </c>
      <c r="F812" s="177">
        <v>-0.40699999999999997</v>
      </c>
      <c r="G812" s="177">
        <v>-0.40699999999999997</v>
      </c>
      <c r="H812" s="177">
        <v>-0.97489999999999999</v>
      </c>
      <c r="I812" s="177">
        <v>-1.4188000000000001</v>
      </c>
      <c r="J812" s="177">
        <v>-1.9001999999999999</v>
      </c>
      <c r="K812" s="177">
        <v>5.2340999999999998</v>
      </c>
      <c r="L812" s="177">
        <v>13.724299999999999</v>
      </c>
      <c r="M812" s="177">
        <v>7.7446000000000002</v>
      </c>
      <c r="N812" s="177">
        <v>1.4782</v>
      </c>
      <c r="O812" s="177">
        <v>16.567299999999999</v>
      </c>
      <c r="P812" s="177">
        <v>12.6738</v>
      </c>
      <c r="Q812" s="177">
        <v>15.9537</v>
      </c>
      <c r="R812" s="177">
        <v>17.487400000000001</v>
      </c>
      <c r="T812" s="106"/>
      <c r="U812" s="107"/>
      <c r="V812" s="107"/>
      <c r="W812" s="107"/>
      <c r="X812" s="107"/>
      <c r="Y812" s="107"/>
      <c r="Z812" s="107"/>
      <c r="AA812" s="107"/>
      <c r="AB812" s="107"/>
      <c r="AC812" s="107"/>
      <c r="AD812" s="107"/>
      <c r="AE812" s="107"/>
      <c r="AF812" s="107"/>
      <c r="AG812" s="107"/>
      <c r="AH812" s="107"/>
    </row>
    <row r="813" spans="1:34" x14ac:dyDescent="0.3">
      <c r="A813" s="173" t="s">
        <v>1604</v>
      </c>
      <c r="B813" s="173" t="s">
        <v>1954</v>
      </c>
      <c r="C813" s="173">
        <v>109522</v>
      </c>
      <c r="D813" s="176">
        <v>44942</v>
      </c>
      <c r="E813" s="177">
        <v>55.171100000000003</v>
      </c>
      <c r="F813" s="177">
        <v>-0.41389999999999999</v>
      </c>
      <c r="G813" s="177">
        <v>-0.41389999999999999</v>
      </c>
      <c r="H813" s="177">
        <v>-0.99029999999999996</v>
      </c>
      <c r="I813" s="177">
        <v>-1.4494</v>
      </c>
      <c r="J813" s="177">
        <v>-1.9674</v>
      </c>
      <c r="K813" s="177">
        <v>5.0170000000000003</v>
      </c>
      <c r="L813" s="177">
        <v>13.255100000000001</v>
      </c>
      <c r="M813" s="177">
        <v>7.0885999999999996</v>
      </c>
      <c r="N813" s="177">
        <v>0.68659999999999999</v>
      </c>
      <c r="O813" s="177">
        <v>15.66</v>
      </c>
      <c r="P813" s="177">
        <v>11.7979</v>
      </c>
      <c r="Q813" s="177">
        <v>12.663600000000001</v>
      </c>
      <c r="R813" s="177">
        <v>16.5717</v>
      </c>
      <c r="T813" s="106"/>
      <c r="U813" s="107"/>
      <c r="V813" s="107"/>
      <c r="W813" s="107"/>
      <c r="X813" s="107"/>
      <c r="Y813" s="107"/>
      <c r="Z813" s="107"/>
      <c r="AA813" s="107"/>
      <c r="AB813" s="107"/>
      <c r="AC813" s="107"/>
      <c r="AD813" s="107"/>
      <c r="AE813" s="107"/>
      <c r="AF813" s="107"/>
      <c r="AG813" s="107"/>
      <c r="AH813" s="107"/>
    </row>
    <row r="814" spans="1:34" x14ac:dyDescent="0.3">
      <c r="A814" s="173" t="s">
        <v>1604</v>
      </c>
      <c r="B814" s="173" t="s">
        <v>1631</v>
      </c>
      <c r="C814" s="173">
        <v>112090</v>
      </c>
      <c r="D814" s="176">
        <v>44942</v>
      </c>
      <c r="E814" s="177">
        <v>54.664000000000001</v>
      </c>
      <c r="F814" s="177">
        <v>-0.40810000000000002</v>
      </c>
      <c r="G814" s="177">
        <v>-0.40810000000000002</v>
      </c>
      <c r="H814" s="177">
        <v>-0.88839999999999997</v>
      </c>
      <c r="I814" s="177">
        <v>-1.1626000000000001</v>
      </c>
      <c r="J814" s="177">
        <v>-1.0857000000000001</v>
      </c>
      <c r="K814" s="177">
        <v>4.9153000000000002</v>
      </c>
      <c r="L814" s="177">
        <v>13.0402</v>
      </c>
      <c r="M814" s="177">
        <v>3.6717</v>
      </c>
      <c r="N814" s="177">
        <v>-1.2733000000000001</v>
      </c>
      <c r="O814" s="177">
        <v>12.584899999999999</v>
      </c>
      <c r="P814" s="177">
        <v>10.135400000000001</v>
      </c>
      <c r="Q814" s="177">
        <v>13.561999999999999</v>
      </c>
      <c r="R814" s="177">
        <v>12.060700000000001</v>
      </c>
      <c r="T814" s="106"/>
      <c r="U814" s="107"/>
      <c r="V814" s="107"/>
      <c r="W814" s="107"/>
      <c r="X814" s="107"/>
      <c r="Y814" s="107"/>
      <c r="Z814" s="107"/>
      <c r="AA814" s="107"/>
      <c r="AB814" s="107"/>
      <c r="AC814" s="107"/>
      <c r="AD814" s="107"/>
      <c r="AE814" s="107"/>
      <c r="AF814" s="107"/>
      <c r="AG814" s="107"/>
      <c r="AH814" s="107"/>
    </row>
    <row r="815" spans="1:34" x14ac:dyDescent="0.3">
      <c r="A815" s="173" t="s">
        <v>1604</v>
      </c>
      <c r="B815" s="173" t="s">
        <v>1632</v>
      </c>
      <c r="C815" s="173">
        <v>120166</v>
      </c>
      <c r="D815" s="176">
        <v>44942</v>
      </c>
      <c r="E815" s="177">
        <v>60.256999999999998</v>
      </c>
      <c r="F815" s="177">
        <v>-0.4017</v>
      </c>
      <c r="G815" s="177">
        <v>-0.4017</v>
      </c>
      <c r="H815" s="177">
        <v>-0.87350000000000005</v>
      </c>
      <c r="I815" s="177">
        <v>-1.1289</v>
      </c>
      <c r="J815" s="177">
        <v>-1.0103</v>
      </c>
      <c r="K815" s="177">
        <v>5.1605999999999996</v>
      </c>
      <c r="L815" s="177">
        <v>13.5639</v>
      </c>
      <c r="M815" s="177">
        <v>4.4097999999999997</v>
      </c>
      <c r="N815" s="177">
        <v>-0.3407</v>
      </c>
      <c r="O815" s="177">
        <v>13.6724</v>
      </c>
      <c r="P815" s="177">
        <v>11.213699999999999</v>
      </c>
      <c r="Q815" s="177">
        <v>16.157900000000001</v>
      </c>
      <c r="R815" s="177">
        <v>13.128500000000001</v>
      </c>
      <c r="T815" s="106"/>
      <c r="U815" s="107"/>
      <c r="V815" s="107"/>
      <c r="W815" s="107"/>
      <c r="X815" s="107"/>
      <c r="Y815" s="107"/>
      <c r="Z815" s="107"/>
      <c r="AA815" s="107"/>
      <c r="AB815" s="107"/>
      <c r="AC815" s="107"/>
      <c r="AD815" s="107"/>
      <c r="AE815" s="107"/>
      <c r="AF815" s="107"/>
      <c r="AG815" s="107"/>
      <c r="AH815" s="107"/>
    </row>
    <row r="816" spans="1:34" x14ac:dyDescent="0.3">
      <c r="A816" s="173" t="s">
        <v>1604</v>
      </c>
      <c r="B816" s="173" t="s">
        <v>1645</v>
      </c>
      <c r="C816" s="173">
        <v>119291</v>
      </c>
      <c r="D816" s="176"/>
      <c r="E816" s="177"/>
      <c r="F816" s="177"/>
      <c r="G816" s="177"/>
      <c r="H816" s="177"/>
      <c r="I816" s="177"/>
      <c r="J816" s="177"/>
      <c r="K816" s="177"/>
      <c r="L816" s="177"/>
      <c r="M816" s="177"/>
      <c r="N816" s="177"/>
      <c r="O816" s="177"/>
      <c r="P816" s="177"/>
      <c r="Q816" s="177"/>
      <c r="R816" s="177"/>
      <c r="T816" s="106"/>
      <c r="U816" s="107"/>
      <c r="V816" s="107"/>
      <c r="W816" s="107"/>
      <c r="X816" s="107"/>
      <c r="Y816" s="107"/>
      <c r="Z816" s="107"/>
      <c r="AA816" s="107"/>
      <c r="AB816" s="107"/>
      <c r="AC816" s="107"/>
      <c r="AD816" s="107"/>
      <c r="AE816" s="107"/>
      <c r="AF816" s="107"/>
      <c r="AG816" s="107"/>
      <c r="AH816" s="107"/>
    </row>
    <row r="817" spans="1:34" x14ac:dyDescent="0.3">
      <c r="A817" s="173" t="s">
        <v>1604</v>
      </c>
      <c r="B817" s="173" t="s">
        <v>1646</v>
      </c>
      <c r="C817" s="173">
        <v>118043</v>
      </c>
      <c r="D817" s="176"/>
      <c r="E817" s="177"/>
      <c r="F817" s="177"/>
      <c r="G817" s="177"/>
      <c r="H817" s="177"/>
      <c r="I817" s="177"/>
      <c r="J817" s="177"/>
      <c r="K817" s="177"/>
      <c r="L817" s="177"/>
      <c r="M817" s="177"/>
      <c r="N817" s="177"/>
      <c r="O817" s="177"/>
      <c r="P817" s="177"/>
      <c r="Q817" s="177"/>
      <c r="R817" s="177"/>
      <c r="T817" s="106"/>
      <c r="U817" s="107"/>
      <c r="V817" s="107"/>
      <c r="W817" s="107"/>
      <c r="X817" s="107"/>
      <c r="Y817" s="107"/>
      <c r="Z817" s="107"/>
      <c r="AA817" s="107"/>
      <c r="AB817" s="107"/>
      <c r="AC817" s="107"/>
      <c r="AD817" s="107"/>
      <c r="AE817" s="107"/>
      <c r="AF817" s="107"/>
      <c r="AG817" s="107"/>
      <c r="AH817" s="107"/>
    </row>
    <row r="818" spans="1:34" x14ac:dyDescent="0.3">
      <c r="A818" s="173" t="s">
        <v>1604</v>
      </c>
      <c r="B818" s="173" t="s">
        <v>1647</v>
      </c>
      <c r="C818" s="173">
        <v>120264</v>
      </c>
      <c r="D818" s="176">
        <v>44942</v>
      </c>
      <c r="E818" s="177">
        <v>69.698999999999998</v>
      </c>
      <c r="F818" s="177">
        <v>-0.65649999999999997</v>
      </c>
      <c r="G818" s="177">
        <v>-0.65649999999999997</v>
      </c>
      <c r="H818" s="177">
        <v>-0.97629999999999995</v>
      </c>
      <c r="I818" s="177">
        <v>-1.9863</v>
      </c>
      <c r="J818" s="177">
        <v>-2.77</v>
      </c>
      <c r="K818" s="177">
        <v>-1.4419</v>
      </c>
      <c r="L818" s="177">
        <v>6.7358000000000002</v>
      </c>
      <c r="M818" s="177">
        <v>-0.47110000000000002</v>
      </c>
      <c r="N818" s="177">
        <v>-7.4143999999999997</v>
      </c>
      <c r="O818" s="177">
        <v>8.4754000000000005</v>
      </c>
      <c r="P818" s="177">
        <v>6.7329999999999997</v>
      </c>
      <c r="Q818" s="177">
        <v>9.7091999999999992</v>
      </c>
      <c r="R818" s="177">
        <v>7.3042999999999996</v>
      </c>
      <c r="T818" s="106"/>
      <c r="U818" s="107"/>
      <c r="V818" s="107"/>
      <c r="W818" s="107"/>
      <c r="X818" s="107"/>
      <c r="Y818" s="107"/>
      <c r="Z818" s="107"/>
      <c r="AA818" s="107"/>
      <c r="AB818" s="107"/>
      <c r="AC818" s="107"/>
      <c r="AD818" s="107"/>
      <c r="AE818" s="107"/>
      <c r="AF818" s="107"/>
      <c r="AG818" s="107"/>
      <c r="AH818" s="107"/>
    </row>
    <row r="819" spans="1:34" x14ac:dyDescent="0.3">
      <c r="A819" s="173" t="s">
        <v>1604</v>
      </c>
      <c r="B819" s="173" t="s">
        <v>1832</v>
      </c>
      <c r="C819" s="173">
        <v>100313</v>
      </c>
      <c r="D819" s="176">
        <v>44942</v>
      </c>
      <c r="E819" s="177">
        <v>64.677800000000005</v>
      </c>
      <c r="F819" s="177">
        <v>-0.66320000000000001</v>
      </c>
      <c r="G819" s="177">
        <v>-0.66320000000000001</v>
      </c>
      <c r="H819" s="177">
        <v>-0.99180000000000001</v>
      </c>
      <c r="I819" s="177">
        <v>-2.0167999999999999</v>
      </c>
      <c r="J819" s="177">
        <v>-2.8372000000000002</v>
      </c>
      <c r="K819" s="177">
        <v>-1.6478999999999999</v>
      </c>
      <c r="L819" s="177">
        <v>6.2962999999999996</v>
      </c>
      <c r="M819" s="177">
        <v>-1.0975999999999999</v>
      </c>
      <c r="N819" s="177">
        <v>-8.2104999999999997</v>
      </c>
      <c r="O819" s="177">
        <v>7.4865000000000004</v>
      </c>
      <c r="P819" s="177">
        <v>5.8398000000000003</v>
      </c>
      <c r="Q819" s="177">
        <v>8.7223000000000006</v>
      </c>
      <c r="R819" s="177">
        <v>6.3239999999999998</v>
      </c>
      <c r="T819" s="106"/>
      <c r="U819" s="107"/>
      <c r="V819" s="107"/>
      <c r="W819" s="107"/>
      <c r="X819" s="107"/>
      <c r="Y819" s="107"/>
      <c r="Z819" s="107"/>
      <c r="AA819" s="107"/>
      <c r="AB819" s="107"/>
      <c r="AC819" s="107"/>
      <c r="AD819" s="107"/>
      <c r="AE819" s="107"/>
      <c r="AF819" s="107"/>
      <c r="AG819" s="107"/>
      <c r="AH819" s="107"/>
    </row>
    <row r="820" spans="1:34" x14ac:dyDescent="0.3">
      <c r="A820" s="173" t="s">
        <v>1604</v>
      </c>
      <c r="B820" s="173" t="s">
        <v>1641</v>
      </c>
      <c r="C820" s="173">
        <v>129046</v>
      </c>
      <c r="D820" s="176">
        <v>44942</v>
      </c>
      <c r="E820" s="177">
        <v>35.395200000000003</v>
      </c>
      <c r="F820" s="177">
        <v>-0.36509999999999998</v>
      </c>
      <c r="G820" s="177">
        <v>-0.36509999999999998</v>
      </c>
      <c r="H820" s="177">
        <v>-1.2625999999999999</v>
      </c>
      <c r="I820" s="177">
        <v>-2.8144</v>
      </c>
      <c r="J820" s="177">
        <v>-4.3308</v>
      </c>
      <c r="K820" s="177">
        <v>-2.8026</v>
      </c>
      <c r="L820" s="177">
        <v>7.7663000000000002</v>
      </c>
      <c r="M820" s="177">
        <v>-0.39150000000000001</v>
      </c>
      <c r="N820" s="177">
        <v>-8.1744000000000003</v>
      </c>
      <c r="O820" s="177">
        <v>6.8714000000000004</v>
      </c>
      <c r="P820" s="177">
        <v>4.5339999999999998</v>
      </c>
      <c r="Q820" s="177">
        <v>15.587</v>
      </c>
      <c r="R820" s="177">
        <v>3.3163999999999998</v>
      </c>
      <c r="T820" s="106"/>
      <c r="U820" s="107"/>
      <c r="V820" s="107"/>
      <c r="W820" s="107"/>
      <c r="X820" s="107"/>
      <c r="Y820" s="107"/>
      <c r="Z820" s="107"/>
      <c r="AA820" s="107"/>
      <c r="AB820" s="107"/>
      <c r="AC820" s="107"/>
      <c r="AD820" s="107"/>
      <c r="AE820" s="107"/>
      <c r="AF820" s="107"/>
      <c r="AG820" s="107"/>
      <c r="AH820" s="107"/>
    </row>
    <row r="821" spans="1:34" x14ac:dyDescent="0.3">
      <c r="A821" s="173" t="s">
        <v>1604</v>
      </c>
      <c r="B821" s="173" t="s">
        <v>1642</v>
      </c>
      <c r="C821" s="173">
        <v>129048</v>
      </c>
      <c r="D821" s="176">
        <v>44942</v>
      </c>
      <c r="E821" s="177">
        <v>32.6252</v>
      </c>
      <c r="F821" s="177">
        <v>-0.37219999999999998</v>
      </c>
      <c r="G821" s="177">
        <v>-0.37219999999999998</v>
      </c>
      <c r="H821" s="177">
        <v>-1.2790999999999999</v>
      </c>
      <c r="I821" s="177">
        <v>-2.8471000000000002</v>
      </c>
      <c r="J821" s="177">
        <v>-4.4023000000000003</v>
      </c>
      <c r="K821" s="177">
        <v>-3.0190000000000001</v>
      </c>
      <c r="L821" s="177">
        <v>7.3014000000000001</v>
      </c>
      <c r="M821" s="177">
        <v>-1.0412999999999999</v>
      </c>
      <c r="N821" s="177">
        <v>-8.9710999999999999</v>
      </c>
      <c r="O821" s="177">
        <v>5.9067999999999996</v>
      </c>
      <c r="P821" s="177">
        <v>3.5926</v>
      </c>
      <c r="Q821" s="177">
        <v>14.512499999999999</v>
      </c>
      <c r="R821" s="177">
        <v>2.4133</v>
      </c>
      <c r="T821" s="106"/>
      <c r="U821" s="107"/>
      <c r="V821" s="107"/>
      <c r="W821" s="107"/>
      <c r="X821" s="107"/>
      <c r="Y821" s="107"/>
      <c r="Z821" s="107"/>
      <c r="AA821" s="107"/>
      <c r="AB821" s="107"/>
      <c r="AC821" s="107"/>
      <c r="AD821" s="107"/>
      <c r="AE821" s="107"/>
      <c r="AF821" s="107"/>
      <c r="AG821" s="107"/>
      <c r="AH821" s="107"/>
    </row>
    <row r="822" spans="1:34" x14ac:dyDescent="0.3">
      <c r="A822" s="173" t="s">
        <v>1604</v>
      </c>
      <c r="B822" s="173" t="s">
        <v>1817</v>
      </c>
      <c r="C822" s="173">
        <v>143793</v>
      </c>
      <c r="D822" s="176">
        <v>44942</v>
      </c>
      <c r="E822" s="177">
        <v>17.8047</v>
      </c>
      <c r="F822" s="177">
        <v>-0.40439999999999998</v>
      </c>
      <c r="G822" s="177">
        <v>-0.40439999999999998</v>
      </c>
      <c r="H822" s="177">
        <v>-0.88680000000000003</v>
      </c>
      <c r="I822" s="177">
        <v>-0.67830000000000001</v>
      </c>
      <c r="J822" s="177">
        <v>-1.4153</v>
      </c>
      <c r="K822" s="177">
        <v>3.3199000000000001</v>
      </c>
      <c r="L822" s="177">
        <v>12.883699999999999</v>
      </c>
      <c r="M822" s="177">
        <v>4.2215999999999996</v>
      </c>
      <c r="N822" s="177">
        <v>-1.2791999999999999</v>
      </c>
      <c r="O822" s="177">
        <v>14.746499999999999</v>
      </c>
      <c r="P822" s="177"/>
      <c r="Q822" s="177">
        <v>13.5937</v>
      </c>
      <c r="R822" s="177">
        <v>15.617000000000001</v>
      </c>
      <c r="T822" s="106"/>
      <c r="U822" s="107"/>
      <c r="V822" s="107"/>
      <c r="W822" s="107"/>
      <c r="X822" s="107"/>
      <c r="Y822" s="107"/>
      <c r="Z822" s="107"/>
      <c r="AA822" s="107"/>
      <c r="AB822" s="107"/>
      <c r="AC822" s="107"/>
      <c r="AD822" s="107"/>
      <c r="AE822" s="107"/>
      <c r="AF822" s="107"/>
      <c r="AG822" s="107"/>
      <c r="AH822" s="107"/>
    </row>
    <row r="823" spans="1:34" x14ac:dyDescent="0.3">
      <c r="A823" s="173" t="s">
        <v>1604</v>
      </c>
      <c r="B823" s="173" t="s">
        <v>1818</v>
      </c>
      <c r="C823" s="173">
        <v>143787</v>
      </c>
      <c r="D823" s="176">
        <v>44942</v>
      </c>
      <c r="E823" s="177">
        <v>16.229099999999999</v>
      </c>
      <c r="F823" s="177">
        <v>-0.42030000000000001</v>
      </c>
      <c r="G823" s="177">
        <v>-0.42030000000000001</v>
      </c>
      <c r="H823" s="177">
        <v>-0.92310000000000003</v>
      </c>
      <c r="I823" s="177">
        <v>-0.751</v>
      </c>
      <c r="J823" s="177">
        <v>-1.5755999999999999</v>
      </c>
      <c r="K823" s="177">
        <v>2.8134000000000001</v>
      </c>
      <c r="L823" s="177">
        <v>11.8207</v>
      </c>
      <c r="M823" s="177">
        <v>2.6638000000000002</v>
      </c>
      <c r="N823" s="177">
        <v>-3.2583000000000002</v>
      </c>
      <c r="O823" s="177">
        <v>12.5185</v>
      </c>
      <c r="P823" s="177"/>
      <c r="Q823" s="177">
        <v>11.2918</v>
      </c>
      <c r="R823" s="177">
        <v>13.374000000000001</v>
      </c>
      <c r="T823" s="106"/>
      <c r="U823" s="107"/>
      <c r="V823" s="107"/>
      <c r="W823" s="107"/>
      <c r="X823" s="107"/>
      <c r="Y823" s="107"/>
      <c r="Z823" s="107"/>
      <c r="AA823" s="107"/>
      <c r="AB823" s="107"/>
      <c r="AC823" s="107"/>
      <c r="AD823" s="107"/>
      <c r="AE823" s="107"/>
      <c r="AF823" s="107"/>
      <c r="AG823" s="107"/>
      <c r="AH823" s="107"/>
    </row>
    <row r="824" spans="1:34" x14ac:dyDescent="0.3">
      <c r="A824" s="173" t="s">
        <v>1604</v>
      </c>
      <c r="B824" s="173" t="s">
        <v>1606</v>
      </c>
      <c r="C824" s="173">
        <v>122639</v>
      </c>
      <c r="D824" s="176">
        <v>44942</v>
      </c>
      <c r="E824" s="177">
        <v>51.531300000000002</v>
      </c>
      <c r="F824" s="177">
        <v>-0.17419999999999999</v>
      </c>
      <c r="G824" s="177">
        <v>-0.17419999999999999</v>
      </c>
      <c r="H824" s="177">
        <v>0.88570000000000004</v>
      </c>
      <c r="I824" s="177">
        <v>0.86729999999999996</v>
      </c>
      <c r="J824" s="177">
        <v>-0.38369999999999999</v>
      </c>
      <c r="K824" s="177">
        <v>1.4423999999999999</v>
      </c>
      <c r="L824" s="177">
        <v>8.1655999999999995</v>
      </c>
      <c r="M824" s="177">
        <v>-1.3832</v>
      </c>
      <c r="N824" s="177">
        <v>-5.6675000000000004</v>
      </c>
      <c r="O824" s="177">
        <v>21.936299999999999</v>
      </c>
      <c r="P824" s="177">
        <v>16.033100000000001</v>
      </c>
      <c r="Q824" s="177">
        <v>18.533300000000001</v>
      </c>
      <c r="R824" s="177">
        <v>17.1082</v>
      </c>
      <c r="T824" s="106"/>
      <c r="U824" s="107"/>
      <c r="V824" s="107"/>
      <c r="W824" s="107"/>
      <c r="X824" s="107"/>
      <c r="Y824" s="107"/>
      <c r="Z824" s="107"/>
      <c r="AA824" s="107"/>
      <c r="AB824" s="107"/>
      <c r="AC824" s="107"/>
      <c r="AD824" s="107"/>
      <c r="AE824" s="107"/>
      <c r="AF824" s="107"/>
      <c r="AG824" s="107"/>
      <c r="AH824" s="107"/>
    </row>
    <row r="825" spans="1:34" x14ac:dyDescent="0.3">
      <c r="A825" s="173" t="s">
        <v>1604</v>
      </c>
      <c r="B825" s="173" t="s">
        <v>1605</v>
      </c>
      <c r="C825" s="173">
        <v>122640</v>
      </c>
      <c r="D825" s="176">
        <v>44942</v>
      </c>
      <c r="E825" s="177">
        <v>48.157499999999999</v>
      </c>
      <c r="F825" s="177">
        <v>-0.1812</v>
      </c>
      <c r="G825" s="177">
        <v>-0.1812</v>
      </c>
      <c r="H825" s="177">
        <v>0.86899999999999999</v>
      </c>
      <c r="I825" s="177">
        <v>0.83399999999999996</v>
      </c>
      <c r="J825" s="177">
        <v>-0.45700000000000002</v>
      </c>
      <c r="K825" s="177">
        <v>1.2137</v>
      </c>
      <c r="L825" s="177">
        <v>7.6429</v>
      </c>
      <c r="M825" s="177">
        <v>-2.1417999999999999</v>
      </c>
      <c r="N825" s="177">
        <v>-6.6176000000000004</v>
      </c>
      <c r="O825" s="177">
        <v>20.7439</v>
      </c>
      <c r="P825" s="177">
        <v>15.029199999999999</v>
      </c>
      <c r="Q825" s="177">
        <v>17.7041</v>
      </c>
      <c r="R825" s="177">
        <v>15.9382</v>
      </c>
      <c r="T825" s="106"/>
      <c r="U825" s="107"/>
      <c r="V825" s="107"/>
      <c r="W825" s="107"/>
      <c r="X825" s="107"/>
      <c r="Y825" s="107"/>
      <c r="Z825" s="107"/>
      <c r="AA825" s="107"/>
      <c r="AB825" s="107"/>
      <c r="AC825" s="107"/>
      <c r="AD825" s="107"/>
      <c r="AE825" s="107"/>
      <c r="AF825" s="107"/>
      <c r="AG825" s="107"/>
      <c r="AH825" s="107"/>
    </row>
    <row r="826" spans="1:34" x14ac:dyDescent="0.3">
      <c r="A826" s="173" t="s">
        <v>1604</v>
      </c>
      <c r="B826" s="173" t="s">
        <v>1633</v>
      </c>
      <c r="C826" s="173">
        <v>133839</v>
      </c>
      <c r="D826" s="176">
        <v>44942</v>
      </c>
      <c r="E826" s="177">
        <v>28.3</v>
      </c>
      <c r="F826" s="177">
        <v>-0.45729999999999998</v>
      </c>
      <c r="G826" s="177">
        <v>-0.45729999999999998</v>
      </c>
      <c r="H826" s="177">
        <v>-1.4280999999999999</v>
      </c>
      <c r="I826" s="177">
        <v>-1.8724000000000001</v>
      </c>
      <c r="J826" s="177">
        <v>-2.7825000000000002</v>
      </c>
      <c r="K826" s="177">
        <v>2.2029999999999998</v>
      </c>
      <c r="L826" s="177">
        <v>8.9718999999999998</v>
      </c>
      <c r="M826" s="177">
        <v>-2.5482</v>
      </c>
      <c r="N826" s="177">
        <v>-9.6712000000000007</v>
      </c>
      <c r="O826" s="177">
        <v>22.252800000000001</v>
      </c>
      <c r="P826" s="177">
        <v>14.8287</v>
      </c>
      <c r="Q826" s="177">
        <v>14.1188</v>
      </c>
      <c r="R826" s="177">
        <v>14.975</v>
      </c>
      <c r="T826" s="106"/>
      <c r="U826" s="107"/>
      <c r="V826" s="107"/>
      <c r="W826" s="107"/>
      <c r="X826" s="107"/>
      <c r="Y826" s="107"/>
      <c r="Z826" s="107"/>
      <c r="AA826" s="107"/>
      <c r="AB826" s="107"/>
      <c r="AC826" s="107"/>
      <c r="AD826" s="107"/>
      <c r="AE826" s="107"/>
      <c r="AF826" s="107"/>
      <c r="AG826" s="107"/>
      <c r="AH826" s="107"/>
    </row>
    <row r="827" spans="1:34" x14ac:dyDescent="0.3">
      <c r="A827" s="173" t="s">
        <v>1604</v>
      </c>
      <c r="B827" s="173" t="s">
        <v>1634</v>
      </c>
      <c r="C827" s="173">
        <v>133836</v>
      </c>
      <c r="D827" s="176">
        <v>44942</v>
      </c>
      <c r="E827" s="177">
        <v>25.06</v>
      </c>
      <c r="F827" s="177">
        <v>-0.47660000000000002</v>
      </c>
      <c r="G827" s="177">
        <v>-0.47660000000000002</v>
      </c>
      <c r="H827" s="177">
        <v>-1.4550000000000001</v>
      </c>
      <c r="I827" s="177">
        <v>-1.9177999999999999</v>
      </c>
      <c r="J827" s="177">
        <v>-2.9434999999999998</v>
      </c>
      <c r="K827" s="177">
        <v>1.7458</v>
      </c>
      <c r="L827" s="177">
        <v>8.0638000000000005</v>
      </c>
      <c r="M827" s="177">
        <v>-3.7265000000000001</v>
      </c>
      <c r="N827" s="177">
        <v>-11.1348</v>
      </c>
      <c r="O827" s="177">
        <v>20.013999999999999</v>
      </c>
      <c r="P827" s="177">
        <v>12.6821</v>
      </c>
      <c r="Q827" s="177">
        <v>12.370699999999999</v>
      </c>
      <c r="R827" s="177">
        <v>12.911199999999999</v>
      </c>
      <c r="T827" s="106"/>
      <c r="U827" s="107"/>
      <c r="V827" s="107"/>
      <c r="W827" s="107"/>
      <c r="X827" s="107"/>
      <c r="Y827" s="107"/>
      <c r="Z827" s="107"/>
      <c r="AA827" s="107"/>
      <c r="AB827" s="107"/>
      <c r="AC827" s="107"/>
      <c r="AD827" s="107"/>
      <c r="AE827" s="107"/>
      <c r="AF827" s="107"/>
      <c r="AG827" s="107"/>
      <c r="AH827" s="107"/>
    </row>
    <row r="828" spans="1:34" x14ac:dyDescent="0.3">
      <c r="A828" s="173" t="s">
        <v>1604</v>
      </c>
      <c r="B828" s="173" t="s">
        <v>1635</v>
      </c>
      <c r="C828" s="173">
        <v>119718</v>
      </c>
      <c r="D828" s="176">
        <v>44942</v>
      </c>
      <c r="E828" s="177">
        <v>82.687399999999997</v>
      </c>
      <c r="F828" s="177">
        <v>-0.37909999999999999</v>
      </c>
      <c r="G828" s="177">
        <v>-0.37909999999999999</v>
      </c>
      <c r="H828" s="177">
        <v>-0.97529999999999994</v>
      </c>
      <c r="I828" s="177">
        <v>-1.4287000000000001</v>
      </c>
      <c r="J828" s="177">
        <v>-1.9999</v>
      </c>
      <c r="K828" s="177">
        <v>1.2868999999999999</v>
      </c>
      <c r="L828" s="177">
        <v>8.7071000000000005</v>
      </c>
      <c r="M828" s="177">
        <v>-1.2439</v>
      </c>
      <c r="N828" s="177">
        <v>-4.0294999999999996</v>
      </c>
      <c r="O828" s="177">
        <v>14.1256</v>
      </c>
      <c r="P828" s="177">
        <v>10.108599999999999</v>
      </c>
      <c r="Q828" s="177">
        <v>15.765499999999999</v>
      </c>
      <c r="R828" s="177">
        <v>12.8155</v>
      </c>
      <c r="T828" s="106"/>
      <c r="U828" s="107"/>
      <c r="V828" s="107"/>
      <c r="W828" s="107"/>
      <c r="X828" s="107"/>
      <c r="Y828" s="107"/>
      <c r="Z828" s="107"/>
      <c r="AA828" s="107"/>
      <c r="AB828" s="107"/>
      <c r="AC828" s="107"/>
      <c r="AD828" s="107"/>
      <c r="AE828" s="107"/>
      <c r="AF828" s="107"/>
      <c r="AG828" s="107"/>
      <c r="AH828" s="107"/>
    </row>
    <row r="829" spans="1:34" x14ac:dyDescent="0.3">
      <c r="A829" s="173" t="s">
        <v>1604</v>
      </c>
      <c r="B829" s="173" t="s">
        <v>1636</v>
      </c>
      <c r="C829" s="173">
        <v>103215</v>
      </c>
      <c r="D829" s="176">
        <v>44942</v>
      </c>
      <c r="E829" s="177">
        <v>75.614199999999997</v>
      </c>
      <c r="F829" s="177">
        <v>-0.3861</v>
      </c>
      <c r="G829" s="177">
        <v>-0.3861</v>
      </c>
      <c r="H829" s="177">
        <v>-0.99150000000000005</v>
      </c>
      <c r="I829" s="177">
        <v>-1.4607000000000001</v>
      </c>
      <c r="J829" s="177">
        <v>-2.0703999999999998</v>
      </c>
      <c r="K829" s="177">
        <v>1.0533999999999999</v>
      </c>
      <c r="L829" s="177">
        <v>8.2181999999999995</v>
      </c>
      <c r="M829" s="177">
        <v>-1.901</v>
      </c>
      <c r="N829" s="177">
        <v>-4.9004000000000003</v>
      </c>
      <c r="O829" s="177">
        <v>13.056699999999999</v>
      </c>
      <c r="P829" s="177">
        <v>9.0481999999999996</v>
      </c>
      <c r="Q829" s="177">
        <v>12.370900000000001</v>
      </c>
      <c r="R829" s="177">
        <v>11.761100000000001</v>
      </c>
      <c r="T829" s="106"/>
      <c r="U829" s="107"/>
      <c r="V829" s="107"/>
      <c r="W829" s="107"/>
      <c r="X829" s="107"/>
      <c r="Y829" s="107"/>
      <c r="Z829" s="107"/>
      <c r="AA829" s="107"/>
      <c r="AB829" s="107"/>
      <c r="AC829" s="107"/>
      <c r="AD829" s="107"/>
      <c r="AE829" s="107"/>
      <c r="AF829" s="107"/>
      <c r="AG829" s="107"/>
      <c r="AH829" s="107"/>
    </row>
    <row r="830" spans="1:34" x14ac:dyDescent="0.3">
      <c r="A830" s="173" t="s">
        <v>1604</v>
      </c>
      <c r="B830" s="173" t="s">
        <v>1637</v>
      </c>
      <c r="C830" s="173">
        <v>144905</v>
      </c>
      <c r="D830" s="176">
        <v>44942</v>
      </c>
      <c r="E830" s="177">
        <v>16.006499999999999</v>
      </c>
      <c r="F830" s="177">
        <v>-0.30769999999999997</v>
      </c>
      <c r="G830" s="177">
        <v>-0.30769999999999997</v>
      </c>
      <c r="H830" s="177">
        <v>-1.2285999999999999</v>
      </c>
      <c r="I830" s="177">
        <v>-1.7795000000000001</v>
      </c>
      <c r="J830" s="177">
        <v>-2.3582999999999998</v>
      </c>
      <c r="K830" s="177">
        <v>1.4179999999999999</v>
      </c>
      <c r="L830" s="177">
        <v>10.5307</v>
      </c>
      <c r="M830" s="177">
        <v>3.5684</v>
      </c>
      <c r="N830" s="177">
        <v>-2.0853000000000002</v>
      </c>
      <c r="O830" s="177">
        <v>12.345599999999999</v>
      </c>
      <c r="P830" s="177"/>
      <c r="Q830" s="177">
        <v>11.5489</v>
      </c>
      <c r="R830" s="177">
        <v>10.7225</v>
      </c>
      <c r="T830" s="106"/>
      <c r="U830" s="107"/>
      <c r="V830" s="107"/>
      <c r="W830" s="107"/>
      <c r="X830" s="107"/>
      <c r="Y830" s="107"/>
      <c r="Z830" s="107"/>
      <c r="AA830" s="107"/>
      <c r="AB830" s="107"/>
      <c r="AC830" s="107"/>
      <c r="AD830" s="107"/>
      <c r="AE830" s="107"/>
      <c r="AF830" s="107"/>
      <c r="AG830" s="107"/>
      <c r="AH830" s="107"/>
    </row>
    <row r="831" spans="1:34" x14ac:dyDescent="0.3">
      <c r="A831" s="173" t="s">
        <v>1604</v>
      </c>
      <c r="B831" s="173" t="s">
        <v>1638</v>
      </c>
      <c r="C831" s="173">
        <v>144902</v>
      </c>
      <c r="D831" s="176">
        <v>44942</v>
      </c>
      <c r="E831" s="177">
        <v>14.801399999999999</v>
      </c>
      <c r="F831" s="177">
        <v>-0.3226</v>
      </c>
      <c r="G831" s="177">
        <v>-0.3226</v>
      </c>
      <c r="H831" s="177">
        <v>-1.2634000000000001</v>
      </c>
      <c r="I831" s="177">
        <v>-1.8488</v>
      </c>
      <c r="J831" s="177">
        <v>-2.5114000000000001</v>
      </c>
      <c r="K831" s="177">
        <v>0.93769999999999998</v>
      </c>
      <c r="L831" s="177">
        <v>9.5021000000000004</v>
      </c>
      <c r="M831" s="177">
        <v>2.1307</v>
      </c>
      <c r="N831" s="177">
        <v>-3.8719999999999999</v>
      </c>
      <c r="O831" s="177">
        <v>10.3195</v>
      </c>
      <c r="P831" s="177"/>
      <c r="Q831" s="177">
        <v>9.5387000000000004</v>
      </c>
      <c r="R831" s="177">
        <v>8.7152999999999992</v>
      </c>
      <c r="T831" s="106"/>
      <c r="U831" s="107"/>
      <c r="V831" s="107"/>
      <c r="W831" s="107"/>
      <c r="X831" s="107"/>
      <c r="Y831" s="107"/>
      <c r="Z831" s="107"/>
      <c r="AA831" s="107"/>
      <c r="AB831" s="107"/>
      <c r="AC831" s="107"/>
      <c r="AD831" s="107"/>
      <c r="AE831" s="107"/>
      <c r="AF831" s="107"/>
      <c r="AG831" s="107"/>
      <c r="AH831" s="107"/>
    </row>
    <row r="832" spans="1:34" x14ac:dyDescent="0.3">
      <c r="A832" s="173" t="s">
        <v>1604</v>
      </c>
      <c r="B832" s="173" t="s">
        <v>1616</v>
      </c>
      <c r="C832" s="173">
        <v>144546</v>
      </c>
      <c r="D832" s="176">
        <v>44942</v>
      </c>
      <c r="E832" s="177">
        <v>16.648800000000001</v>
      </c>
      <c r="F832" s="177">
        <v>-0.50800000000000001</v>
      </c>
      <c r="G832" s="177">
        <v>-0.50800000000000001</v>
      </c>
      <c r="H832" s="177">
        <v>-1.6516999999999999</v>
      </c>
      <c r="I832" s="177">
        <v>-1.6069</v>
      </c>
      <c r="J832" s="177">
        <v>-2.3588</v>
      </c>
      <c r="K832" s="177">
        <v>0.70409999999999995</v>
      </c>
      <c r="L832" s="177">
        <v>7.4462999999999999</v>
      </c>
      <c r="M832" s="177">
        <v>-0.84160000000000001</v>
      </c>
      <c r="N832" s="177">
        <v>-6.9852999999999996</v>
      </c>
      <c r="O832" s="177">
        <v>12.3925</v>
      </c>
      <c r="P832" s="177"/>
      <c r="Q832" s="177">
        <v>12.3893</v>
      </c>
      <c r="R832" s="177">
        <v>9.6809999999999992</v>
      </c>
      <c r="T832" s="106"/>
      <c r="U832" s="107"/>
      <c r="V832" s="107"/>
      <c r="W832" s="107"/>
      <c r="X832" s="107"/>
      <c r="Y832" s="107"/>
      <c r="Z832" s="107"/>
      <c r="AA832" s="107"/>
      <c r="AB832" s="107"/>
      <c r="AC832" s="107"/>
      <c r="AD832" s="107"/>
      <c r="AE832" s="107"/>
      <c r="AF832" s="107"/>
      <c r="AG832" s="107"/>
      <c r="AH832" s="107"/>
    </row>
    <row r="833" spans="1:34" x14ac:dyDescent="0.3">
      <c r="A833" s="173" t="s">
        <v>1604</v>
      </c>
      <c r="B833" s="173" t="s">
        <v>1617</v>
      </c>
      <c r="C833" s="173">
        <v>144548</v>
      </c>
      <c r="D833" s="176">
        <v>44942</v>
      </c>
      <c r="E833" s="177">
        <v>15.4832</v>
      </c>
      <c r="F833" s="177">
        <v>-0.51910000000000001</v>
      </c>
      <c r="G833" s="177">
        <v>-0.51910000000000001</v>
      </c>
      <c r="H833" s="177">
        <v>-1.6771</v>
      </c>
      <c r="I833" s="177">
        <v>-1.6577999999999999</v>
      </c>
      <c r="J833" s="177">
        <v>-2.4729000000000001</v>
      </c>
      <c r="K833" s="177">
        <v>0.35</v>
      </c>
      <c r="L833" s="177">
        <v>6.7004999999999999</v>
      </c>
      <c r="M833" s="177">
        <v>-1.8795999999999999</v>
      </c>
      <c r="N833" s="177">
        <v>-8.2667000000000002</v>
      </c>
      <c r="O833" s="177">
        <v>10.6716</v>
      </c>
      <c r="P833" s="177"/>
      <c r="Q833" s="177">
        <v>10.535600000000001</v>
      </c>
      <c r="R833" s="177">
        <v>8.1769999999999996</v>
      </c>
      <c r="T833" s="106"/>
      <c r="U833" s="107"/>
      <c r="V833" s="107"/>
      <c r="W833" s="107"/>
      <c r="X833" s="107"/>
      <c r="Y833" s="107"/>
      <c r="Z833" s="107"/>
      <c r="AA833" s="107"/>
      <c r="AB833" s="107"/>
      <c r="AC833" s="107"/>
      <c r="AD833" s="107"/>
      <c r="AE833" s="107"/>
      <c r="AF833" s="107"/>
      <c r="AG833" s="107"/>
      <c r="AH833" s="107"/>
    </row>
    <row r="834" spans="1:34" x14ac:dyDescent="0.3">
      <c r="A834" s="173" t="s">
        <v>1604</v>
      </c>
      <c r="B834" s="173" t="s">
        <v>1639</v>
      </c>
      <c r="C834" s="173">
        <v>118883</v>
      </c>
      <c r="D834" s="176">
        <v>44942</v>
      </c>
      <c r="E834" s="177">
        <v>158.37</v>
      </c>
      <c r="F834" s="177">
        <v>-0.85140000000000005</v>
      </c>
      <c r="G834" s="177">
        <v>-0.85140000000000005</v>
      </c>
      <c r="H834" s="177">
        <v>-1.4805999999999999</v>
      </c>
      <c r="I834" s="177">
        <v>-1.0806</v>
      </c>
      <c r="J834" s="177">
        <v>-2.2587999999999999</v>
      </c>
      <c r="K834" s="177">
        <v>1.8915</v>
      </c>
      <c r="L834" s="177">
        <v>9.3262</v>
      </c>
      <c r="M834" s="177">
        <v>-0.752</v>
      </c>
      <c r="N834" s="177">
        <v>-1.554</v>
      </c>
      <c r="O834" s="177">
        <v>10.255100000000001</v>
      </c>
      <c r="P834" s="177">
        <v>5.2264999999999997</v>
      </c>
      <c r="Q834" s="177">
        <v>9.4343000000000004</v>
      </c>
      <c r="R834" s="177">
        <v>11.133900000000001</v>
      </c>
      <c r="T834" s="106"/>
      <c r="U834" s="107"/>
      <c r="V834" s="107"/>
      <c r="W834" s="107"/>
      <c r="X834" s="107"/>
      <c r="Y834" s="107"/>
      <c r="Z834" s="107"/>
      <c r="AA834" s="107"/>
      <c r="AB834" s="107"/>
      <c r="AC834" s="107"/>
      <c r="AD834" s="107"/>
      <c r="AE834" s="107"/>
      <c r="AF834" s="107"/>
      <c r="AG834" s="107"/>
      <c r="AH834" s="107"/>
    </row>
    <row r="835" spans="1:34" x14ac:dyDescent="0.3">
      <c r="A835" s="173" t="s">
        <v>1604</v>
      </c>
      <c r="B835" s="173" t="s">
        <v>1640</v>
      </c>
      <c r="C835" s="173">
        <v>100476</v>
      </c>
      <c r="D835" s="176">
        <v>44942</v>
      </c>
      <c r="E835" s="177">
        <v>152.44</v>
      </c>
      <c r="F835" s="177">
        <v>-0.85850000000000004</v>
      </c>
      <c r="G835" s="177">
        <v>-0.85850000000000004</v>
      </c>
      <c r="H835" s="177">
        <v>-1.48</v>
      </c>
      <c r="I835" s="177">
        <v>-1.0835999999999999</v>
      </c>
      <c r="J835" s="177">
        <v>-2.2633000000000001</v>
      </c>
      <c r="K835" s="177">
        <v>1.8779999999999999</v>
      </c>
      <c r="L835" s="177">
        <v>9.3072999999999997</v>
      </c>
      <c r="M835" s="177">
        <v>-0.78100000000000003</v>
      </c>
      <c r="N835" s="177">
        <v>-1.5945</v>
      </c>
      <c r="O835" s="177">
        <v>10.170299999999999</v>
      </c>
      <c r="P835" s="177">
        <v>5.1295999999999999</v>
      </c>
      <c r="Q835" s="177">
        <v>9.8550000000000004</v>
      </c>
      <c r="R835" s="177">
        <v>11.089</v>
      </c>
      <c r="T835" s="106"/>
      <c r="U835" s="107"/>
      <c r="V835" s="107"/>
      <c r="W835" s="107"/>
      <c r="X835" s="107"/>
      <c r="Y835" s="107"/>
      <c r="Z835" s="107"/>
      <c r="AA835" s="107"/>
      <c r="AB835" s="107"/>
      <c r="AC835" s="107"/>
      <c r="AD835" s="107"/>
      <c r="AE835" s="107"/>
      <c r="AF835" s="107"/>
      <c r="AG835" s="107"/>
      <c r="AH835" s="107"/>
    </row>
    <row r="836" spans="1:34" x14ac:dyDescent="0.3">
      <c r="A836" s="173" t="s">
        <v>1604</v>
      </c>
      <c r="B836" s="173" t="s">
        <v>1625</v>
      </c>
      <c r="C836" s="173">
        <v>119292</v>
      </c>
      <c r="D836" s="176">
        <v>44942</v>
      </c>
      <c r="E836" s="177">
        <v>36.14</v>
      </c>
      <c r="F836" s="177">
        <v>-0.33090000000000003</v>
      </c>
      <c r="G836" s="177">
        <v>-0.33090000000000003</v>
      </c>
      <c r="H836" s="177">
        <v>-1.2567999999999999</v>
      </c>
      <c r="I836" s="177">
        <v>-2.0596000000000001</v>
      </c>
      <c r="J836" s="177">
        <v>-2.5613000000000001</v>
      </c>
      <c r="K836" s="177">
        <v>1.9463999999999999</v>
      </c>
      <c r="L836" s="177">
        <v>9.8480000000000008</v>
      </c>
      <c r="M836" s="177">
        <v>2.2347999999999999</v>
      </c>
      <c r="N836" s="177">
        <v>-4.5430999999999999</v>
      </c>
      <c r="O836" s="177">
        <v>17.408899999999999</v>
      </c>
      <c r="P836" s="177">
        <v>12.5322</v>
      </c>
      <c r="Q836" s="177">
        <v>12.682</v>
      </c>
      <c r="R836" s="177">
        <v>14.824999999999999</v>
      </c>
      <c r="T836" s="106"/>
      <c r="U836" s="107"/>
      <c r="V836" s="107"/>
      <c r="W836" s="107"/>
      <c r="X836" s="107"/>
      <c r="Y836" s="107"/>
      <c r="Z836" s="107"/>
      <c r="AA836" s="107"/>
      <c r="AB836" s="107"/>
      <c r="AC836" s="107"/>
      <c r="AD836" s="107"/>
      <c r="AE836" s="107"/>
      <c r="AF836" s="107"/>
      <c r="AG836" s="107"/>
      <c r="AH836" s="107"/>
    </row>
    <row r="837" spans="1:34" x14ac:dyDescent="0.3">
      <c r="A837" s="173" t="s">
        <v>1604</v>
      </c>
      <c r="B837" s="173" t="s">
        <v>1626</v>
      </c>
      <c r="C837" s="173">
        <v>115270</v>
      </c>
      <c r="D837" s="176">
        <v>44942</v>
      </c>
      <c r="E837" s="177">
        <v>33.4</v>
      </c>
      <c r="F837" s="177">
        <v>-0.32829999999999998</v>
      </c>
      <c r="G837" s="177">
        <v>-0.32829999999999998</v>
      </c>
      <c r="H837" s="177">
        <v>-1.2710999999999999</v>
      </c>
      <c r="I837" s="177">
        <v>-2.1101999999999999</v>
      </c>
      <c r="J837" s="177">
        <v>-2.6522999999999999</v>
      </c>
      <c r="K837" s="177">
        <v>1.6433</v>
      </c>
      <c r="L837" s="177">
        <v>9.1859999999999999</v>
      </c>
      <c r="M837" s="177">
        <v>1.2735000000000001</v>
      </c>
      <c r="N837" s="177">
        <v>-5.7030000000000003</v>
      </c>
      <c r="O837" s="177">
        <v>16.307300000000001</v>
      </c>
      <c r="P837" s="177">
        <v>11.6328</v>
      </c>
      <c r="Q837" s="177">
        <v>10.9451</v>
      </c>
      <c r="R837" s="177">
        <v>13.6493</v>
      </c>
      <c r="T837" s="106"/>
      <c r="U837" s="107"/>
      <c r="V837" s="107"/>
      <c r="W837" s="107"/>
      <c r="X837" s="107"/>
      <c r="Y837" s="107"/>
      <c r="Z837" s="107"/>
      <c r="AA837" s="107"/>
      <c r="AB837" s="107"/>
      <c r="AC837" s="107"/>
      <c r="AD837" s="107"/>
      <c r="AE837" s="107"/>
      <c r="AF837" s="107"/>
      <c r="AG837" s="107"/>
      <c r="AH837" s="107"/>
    </row>
    <row r="838" spans="1:34" x14ac:dyDescent="0.3">
      <c r="A838" s="173" t="s">
        <v>1604</v>
      </c>
      <c r="B838" s="173" t="s">
        <v>1691</v>
      </c>
      <c r="C838" s="173">
        <v>120662</v>
      </c>
      <c r="D838" s="176">
        <v>44942</v>
      </c>
      <c r="E838" s="177">
        <v>238.56549999999999</v>
      </c>
      <c r="F838" s="177">
        <v>-0.41110000000000002</v>
      </c>
      <c r="G838" s="177">
        <v>-0.41110000000000002</v>
      </c>
      <c r="H838" s="177">
        <v>-1.1426000000000001</v>
      </c>
      <c r="I838" s="177">
        <v>-2.3460999999999999</v>
      </c>
      <c r="J838" s="177">
        <v>-3.5036999999999998</v>
      </c>
      <c r="K838" s="177">
        <v>-4.375</v>
      </c>
      <c r="L838" s="177">
        <v>2.8702000000000001</v>
      </c>
      <c r="M838" s="177">
        <v>-8.1098999999999997</v>
      </c>
      <c r="N838" s="177">
        <v>-16.863099999999999</v>
      </c>
      <c r="O838" s="177">
        <v>13.946099999999999</v>
      </c>
      <c r="P838" s="177">
        <v>12.043699999999999</v>
      </c>
      <c r="Q838" s="177">
        <v>14.109299999999999</v>
      </c>
      <c r="R838" s="177">
        <v>5.8456000000000001</v>
      </c>
      <c r="T838" s="106"/>
      <c r="U838" s="107"/>
      <c r="V838" s="107"/>
      <c r="W838" s="107"/>
      <c r="X838" s="107"/>
      <c r="Y838" s="107"/>
      <c r="Z838" s="107"/>
      <c r="AA838" s="107"/>
      <c r="AB838" s="107"/>
      <c r="AC838" s="107"/>
      <c r="AD838" s="107"/>
      <c r="AE838" s="107"/>
      <c r="AF838" s="107"/>
      <c r="AG838" s="107"/>
      <c r="AH838" s="107"/>
    </row>
    <row r="839" spans="1:34" x14ac:dyDescent="0.3">
      <c r="A839" s="173" t="s">
        <v>1604</v>
      </c>
      <c r="B839" s="173" t="s">
        <v>1788</v>
      </c>
      <c r="C839" s="173">
        <v>120663</v>
      </c>
      <c r="D839" s="176">
        <v>44942</v>
      </c>
      <c r="E839" s="177">
        <v>209.46886598110299</v>
      </c>
      <c r="F839" s="177">
        <v>-0.41110000000000002</v>
      </c>
      <c r="G839" s="177">
        <v>-0.41110000000000002</v>
      </c>
      <c r="H839" s="177">
        <v>-1.1426000000000001</v>
      </c>
      <c r="I839" s="177">
        <v>-2.3460999999999999</v>
      </c>
      <c r="J839" s="177">
        <v>-3.5036999999999998</v>
      </c>
      <c r="K839" s="177">
        <v>-4.375</v>
      </c>
      <c r="L839" s="177">
        <v>2.8700999999999999</v>
      </c>
      <c r="M839" s="177">
        <v>-8.1100999999999992</v>
      </c>
      <c r="N839" s="177">
        <v>-16.863199999999999</v>
      </c>
      <c r="O839" s="177">
        <v>13.9475</v>
      </c>
      <c r="P839" s="177">
        <v>11.8963</v>
      </c>
      <c r="Q839" s="177">
        <v>14.0282</v>
      </c>
      <c r="R839" s="177">
        <v>5.8474000000000004</v>
      </c>
      <c r="T839" s="106"/>
      <c r="U839" s="107"/>
      <c r="V839" s="107"/>
      <c r="W839" s="107"/>
      <c r="X839" s="107"/>
      <c r="Y839" s="107"/>
      <c r="Z839" s="107"/>
      <c r="AA839" s="107"/>
      <c r="AB839" s="107"/>
      <c r="AC839" s="107"/>
      <c r="AD839" s="107"/>
      <c r="AE839" s="107"/>
      <c r="AF839" s="107"/>
      <c r="AG839" s="107"/>
      <c r="AH839" s="107"/>
    </row>
    <row r="840" spans="1:34" x14ac:dyDescent="0.3">
      <c r="A840" s="173" t="s">
        <v>1604</v>
      </c>
      <c r="B840" s="173" t="s">
        <v>1692</v>
      </c>
      <c r="C840" s="173">
        <v>100669</v>
      </c>
      <c r="D840" s="176">
        <v>44942</v>
      </c>
      <c r="E840" s="177">
        <v>226.41970000000001</v>
      </c>
      <c r="F840" s="177">
        <v>-0.41739999999999999</v>
      </c>
      <c r="G840" s="177">
        <v>-0.41739999999999999</v>
      </c>
      <c r="H840" s="177">
        <v>-1.1589</v>
      </c>
      <c r="I840" s="177">
        <v>-2.3772000000000002</v>
      </c>
      <c r="J840" s="177">
        <v>-3.5712999999999999</v>
      </c>
      <c r="K840" s="177">
        <v>-4.5736999999999997</v>
      </c>
      <c r="L840" s="177">
        <v>2.4483000000000001</v>
      </c>
      <c r="M840" s="177">
        <v>-8.6874000000000002</v>
      </c>
      <c r="N840" s="177">
        <v>-17.565799999999999</v>
      </c>
      <c r="O840" s="177">
        <v>13.0769</v>
      </c>
      <c r="P840" s="177">
        <v>11.299200000000001</v>
      </c>
      <c r="Q840" s="177">
        <v>14.395300000000001</v>
      </c>
      <c r="R840" s="177">
        <v>4.9960000000000004</v>
      </c>
      <c r="T840" s="106"/>
      <c r="U840" s="107"/>
      <c r="V840" s="107"/>
      <c r="W840" s="107"/>
      <c r="X840" s="107"/>
      <c r="Y840" s="107"/>
      <c r="Z840" s="107"/>
      <c r="AA840" s="107"/>
      <c r="AB840" s="107"/>
      <c r="AC840" s="107"/>
      <c r="AD840" s="107"/>
      <c r="AE840" s="107"/>
      <c r="AF840" s="107"/>
      <c r="AG840" s="107"/>
      <c r="AH840" s="107"/>
    </row>
    <row r="841" spans="1:34" x14ac:dyDescent="0.3">
      <c r="A841" s="173" t="s">
        <v>1604</v>
      </c>
      <c r="B841" s="173" t="s">
        <v>1789</v>
      </c>
      <c r="C841" s="173">
        <v>100668</v>
      </c>
      <c r="D841" s="176">
        <v>44942</v>
      </c>
      <c r="E841" s="177">
        <v>362.53507818016698</v>
      </c>
      <c r="F841" s="177">
        <v>-0.41739999999999999</v>
      </c>
      <c r="G841" s="177">
        <v>-0.41739999999999999</v>
      </c>
      <c r="H841" s="177">
        <v>-1.1589</v>
      </c>
      <c r="I841" s="177">
        <v>-2.3772000000000002</v>
      </c>
      <c r="J841" s="177">
        <v>-3.5712999999999999</v>
      </c>
      <c r="K841" s="177">
        <v>-4.5736999999999997</v>
      </c>
      <c r="L841" s="177">
        <v>2.4485000000000001</v>
      </c>
      <c r="M841" s="177">
        <v>-8.6874000000000002</v>
      </c>
      <c r="N841" s="177">
        <v>-17.5657</v>
      </c>
      <c r="O841" s="177">
        <v>13.076700000000001</v>
      </c>
      <c r="P841" s="177">
        <v>11.1479</v>
      </c>
      <c r="Q841" s="177">
        <v>12.413399999999999</v>
      </c>
      <c r="R841" s="177">
        <v>4.9958</v>
      </c>
      <c r="T841" s="106"/>
      <c r="U841" s="107"/>
      <c r="V841" s="107"/>
      <c r="W841" s="107"/>
      <c r="X841" s="107"/>
      <c r="Y841" s="107"/>
      <c r="Z841" s="107"/>
      <c r="AA841" s="107"/>
      <c r="AB841" s="107"/>
      <c r="AC841" s="107"/>
      <c r="AD841" s="107"/>
      <c r="AE841" s="107"/>
      <c r="AF841" s="107"/>
      <c r="AG841" s="107"/>
      <c r="AH841" s="107"/>
    </row>
    <row r="842" spans="1:34" x14ac:dyDescent="0.3">
      <c r="A842" s="178" t="s">
        <v>27</v>
      </c>
      <c r="B842" s="173"/>
      <c r="C842" s="173"/>
      <c r="D842" s="173"/>
      <c r="E842" s="173"/>
      <c r="F842" s="179">
        <v>-0.41107692307692317</v>
      </c>
      <c r="G842" s="179">
        <v>-0.41107692307692317</v>
      </c>
      <c r="H842" s="179">
        <v>-0.89042307692307687</v>
      </c>
      <c r="I842" s="179">
        <v>-1.5119076923076924</v>
      </c>
      <c r="J842" s="179">
        <v>-2.233074999999999</v>
      </c>
      <c r="K842" s="179">
        <v>1.209584615384615</v>
      </c>
      <c r="L842" s="179">
        <v>9.4232384615384621</v>
      </c>
      <c r="M842" s="179">
        <v>4.4886538461538311E-2</v>
      </c>
      <c r="N842" s="179">
        <v>-5.7904076923076921</v>
      </c>
      <c r="O842" s="179">
        <v>14.060919999999999</v>
      </c>
      <c r="P842" s="179">
        <v>10.233595454545455</v>
      </c>
      <c r="Q842" s="179">
        <v>14.650296153846158</v>
      </c>
      <c r="R842" s="179">
        <v>12.148909615384619</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78" t="s">
        <v>407</v>
      </c>
      <c r="B843" s="173"/>
      <c r="C843" s="173"/>
      <c r="D843" s="173"/>
      <c r="E843" s="173"/>
      <c r="F843" s="179">
        <v>-0.40569999999999995</v>
      </c>
      <c r="G843" s="179">
        <v>-0.40569999999999995</v>
      </c>
      <c r="H843" s="179">
        <v>-0.92710000000000004</v>
      </c>
      <c r="I843" s="179">
        <v>-1.5503</v>
      </c>
      <c r="J843" s="179">
        <v>-2.1976499999999999</v>
      </c>
      <c r="K843" s="179">
        <v>1.5428500000000001</v>
      </c>
      <c r="L843" s="179">
        <v>9.3067999999999991</v>
      </c>
      <c r="M843" s="179">
        <v>-0.38285000000000002</v>
      </c>
      <c r="N843" s="179">
        <v>-5.6939000000000002</v>
      </c>
      <c r="O843" s="179">
        <v>13.809249999999999</v>
      </c>
      <c r="P843" s="179">
        <v>11.034700000000001</v>
      </c>
      <c r="Q843" s="179">
        <v>14.07775</v>
      </c>
      <c r="R843" s="179">
        <v>12.03425</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57"/>
      <c r="F844" s="104"/>
      <c r="G844" s="104"/>
      <c r="H844" s="104"/>
      <c r="I844" s="104"/>
      <c r="J844" s="104"/>
      <c r="K844" s="104"/>
      <c r="L844" s="104"/>
      <c r="M844" s="104"/>
      <c r="N844" s="104"/>
      <c r="O844" s="104"/>
      <c r="P844" s="104"/>
      <c r="Q844" s="104"/>
      <c r="R844" s="104"/>
    </row>
    <row r="845" spans="1:34" x14ac:dyDescent="0.3">
      <c r="A845" s="175" t="s">
        <v>756</v>
      </c>
      <c r="B845" s="175"/>
      <c r="C845" s="175"/>
      <c r="D845" s="175"/>
      <c r="E845" s="175"/>
      <c r="F845" s="175"/>
      <c r="G845" s="175"/>
      <c r="H845" s="175"/>
      <c r="I845" s="175"/>
      <c r="J845" s="175"/>
      <c r="K845" s="175"/>
      <c r="L845" s="175"/>
      <c r="M845" s="175"/>
      <c r="N845" s="175"/>
      <c r="O845" s="175"/>
      <c r="P845" s="175"/>
      <c r="Q845" s="175"/>
      <c r="R845" s="175"/>
      <c r="S845" s="105"/>
      <c r="T845" s="105"/>
      <c r="U845" s="105"/>
      <c r="V845" s="105"/>
      <c r="W845" s="105"/>
      <c r="X845" s="105"/>
      <c r="Y845" s="105"/>
      <c r="Z845" s="105"/>
      <c r="AA845" s="105"/>
      <c r="AB845" s="105"/>
      <c r="AC845" s="105"/>
      <c r="AD845" s="105"/>
      <c r="AE845" s="105"/>
      <c r="AF845" s="105"/>
      <c r="AG845" s="105"/>
      <c r="AH845" s="105"/>
    </row>
    <row r="846" spans="1:34" x14ac:dyDescent="0.3">
      <c r="A846" s="173" t="s">
        <v>757</v>
      </c>
      <c r="B846" s="173" t="s">
        <v>758</v>
      </c>
      <c r="C846" s="173">
        <v>122644</v>
      </c>
      <c r="D846" s="176">
        <v>44942</v>
      </c>
      <c r="E846" s="177">
        <v>288.60840000000002</v>
      </c>
      <c r="F846" s="177">
        <v>5.7317</v>
      </c>
      <c r="G846" s="177">
        <v>5.7317</v>
      </c>
      <c r="H846" s="177">
        <v>5.3369999999999997</v>
      </c>
      <c r="I846" s="177">
        <v>5.8714000000000004</v>
      </c>
      <c r="J846" s="177">
        <v>6.4734999999999996</v>
      </c>
      <c r="K846" s="177">
        <v>6.7316000000000003</v>
      </c>
      <c r="L846" s="177">
        <v>5.8616999999999999</v>
      </c>
      <c r="M846" s="177">
        <v>5.0549999999999997</v>
      </c>
      <c r="N846" s="177">
        <v>4.8754999999999997</v>
      </c>
      <c r="O846" s="177">
        <v>5.6161000000000003</v>
      </c>
      <c r="P846" s="177">
        <v>6.6219999999999999</v>
      </c>
      <c r="Q846" s="177">
        <v>7.9683000000000002</v>
      </c>
      <c r="R846" s="177">
        <v>4.4272</v>
      </c>
      <c r="S846" t="s">
        <v>1808</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73" t="s">
        <v>757</v>
      </c>
      <c r="B847" s="173" t="s">
        <v>759</v>
      </c>
      <c r="C847" s="173">
        <v>122646</v>
      </c>
      <c r="D847" s="176">
        <v>44942</v>
      </c>
      <c r="E847" s="177">
        <v>295.01620000000003</v>
      </c>
      <c r="F847" s="177">
        <v>5.9581</v>
      </c>
      <c r="G847" s="177">
        <v>5.9581</v>
      </c>
      <c r="H847" s="177">
        <v>5.5628000000000002</v>
      </c>
      <c r="I847" s="177">
        <v>6.0968999999999998</v>
      </c>
      <c r="J847" s="177">
        <v>6.6997</v>
      </c>
      <c r="K847" s="177">
        <v>6.9603000000000002</v>
      </c>
      <c r="L847" s="177">
        <v>6.0941000000000001</v>
      </c>
      <c r="M847" s="177">
        <v>5.2996999999999996</v>
      </c>
      <c r="N847" s="177">
        <v>5.1247999999999996</v>
      </c>
      <c r="O847" s="177">
        <v>5.8263999999999996</v>
      </c>
      <c r="P847" s="177">
        <v>6.8468</v>
      </c>
      <c r="Q847" s="177">
        <v>7.9710000000000001</v>
      </c>
      <c r="R847" s="177">
        <v>4.6421999999999999</v>
      </c>
      <c r="S847" t="s">
        <v>1808</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73" t="s">
        <v>757</v>
      </c>
      <c r="B848" s="173" t="s">
        <v>1693</v>
      </c>
      <c r="C848" s="173">
        <v>148771</v>
      </c>
      <c r="D848" s="176">
        <v>44942</v>
      </c>
      <c r="E848" s="177">
        <v>10.821300000000001</v>
      </c>
      <c r="F848" s="177">
        <v>2.1366000000000001</v>
      </c>
      <c r="G848" s="177">
        <v>2.1366000000000001</v>
      </c>
      <c r="H848" s="177">
        <v>4.8712999999999997</v>
      </c>
      <c r="I848" s="177">
        <v>5.1418999999999997</v>
      </c>
      <c r="J848" s="177">
        <v>6.0918000000000001</v>
      </c>
      <c r="K848" s="177">
        <v>6.9210000000000003</v>
      </c>
      <c r="L848" s="177">
        <v>5.6063999999999998</v>
      </c>
      <c r="M848" s="177">
        <v>4.3716999999999997</v>
      </c>
      <c r="N848" s="177">
        <v>3.7362000000000002</v>
      </c>
      <c r="O848" s="177"/>
      <c r="P848" s="177"/>
      <c r="Q848" s="177">
        <v>4.4071999999999996</v>
      </c>
      <c r="R848" s="177"/>
      <c r="T848" s="106"/>
      <c r="U848" s="107"/>
      <c r="V848" s="107"/>
      <c r="W848" s="107"/>
      <c r="X848" s="107"/>
      <c r="Y848" s="107"/>
      <c r="Z848" s="107"/>
      <c r="AA848" s="107"/>
      <c r="AB848" s="107"/>
      <c r="AC848" s="107"/>
      <c r="AD848" s="107"/>
      <c r="AE848" s="107"/>
      <c r="AF848" s="107"/>
      <c r="AG848" s="107"/>
      <c r="AH848" s="107"/>
    </row>
    <row r="849" spans="1:34" x14ac:dyDescent="0.3">
      <c r="A849" s="173" t="s">
        <v>757</v>
      </c>
      <c r="B849" s="173" t="s">
        <v>1694</v>
      </c>
      <c r="C849" s="173">
        <v>148768</v>
      </c>
      <c r="D849" s="176">
        <v>44942</v>
      </c>
      <c r="E849" s="177">
        <v>10.7668</v>
      </c>
      <c r="F849" s="177">
        <v>1.8083</v>
      </c>
      <c r="G849" s="177">
        <v>1.8083</v>
      </c>
      <c r="H849" s="177">
        <v>4.5563000000000002</v>
      </c>
      <c r="I849" s="177">
        <v>4.8518999999999997</v>
      </c>
      <c r="J849" s="177">
        <v>5.8025000000000002</v>
      </c>
      <c r="K849" s="177">
        <v>6.6467000000000001</v>
      </c>
      <c r="L849" s="177">
        <v>5.3296999999999999</v>
      </c>
      <c r="M849" s="177">
        <v>4.0942999999999996</v>
      </c>
      <c r="N849" s="177">
        <v>3.4571999999999998</v>
      </c>
      <c r="O849" s="177"/>
      <c r="P849" s="177"/>
      <c r="Q849" s="177">
        <v>4.1196000000000002</v>
      </c>
      <c r="R849" s="177"/>
      <c r="T849" s="106"/>
      <c r="U849" s="107"/>
      <c r="V849" s="107"/>
      <c r="W849" s="107"/>
      <c r="X849" s="107"/>
      <c r="Y849" s="107"/>
      <c r="Z849" s="107"/>
      <c r="AA849" s="107"/>
      <c r="AB849" s="107"/>
      <c r="AC849" s="107"/>
      <c r="AD849" s="107"/>
      <c r="AE849" s="107"/>
      <c r="AF849" s="107"/>
      <c r="AG849" s="107"/>
      <c r="AH849" s="107"/>
    </row>
    <row r="850" spans="1:34" x14ac:dyDescent="0.3">
      <c r="A850" s="173" t="s">
        <v>757</v>
      </c>
      <c r="B850" s="173" t="s">
        <v>760</v>
      </c>
      <c r="C850" s="173">
        <v>101048</v>
      </c>
      <c r="D850" s="176">
        <v>44942</v>
      </c>
      <c r="E850" s="177">
        <v>33.650199999999998</v>
      </c>
      <c r="F850" s="177">
        <v>2.2059000000000002</v>
      </c>
      <c r="G850" s="177">
        <v>2.2059000000000002</v>
      </c>
      <c r="H850" s="177">
        <v>5.4291</v>
      </c>
      <c r="I850" s="177">
        <v>5.8548999999999998</v>
      </c>
      <c r="J850" s="177">
        <v>5.6675000000000004</v>
      </c>
      <c r="K850" s="177">
        <v>6.5987999999999998</v>
      </c>
      <c r="L850" s="177">
        <v>6.2354000000000003</v>
      </c>
      <c r="M850" s="177">
        <v>4.6700999999999997</v>
      </c>
      <c r="N850" s="177">
        <v>4.3158000000000003</v>
      </c>
      <c r="O850" s="177">
        <v>4.4577</v>
      </c>
      <c r="P850" s="177">
        <v>5.51</v>
      </c>
      <c r="Q850" s="177">
        <v>5.7381000000000002</v>
      </c>
      <c r="R850" s="177">
        <v>3.8439999999999999</v>
      </c>
      <c r="S850" t="s">
        <v>1808</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73" t="s">
        <v>757</v>
      </c>
      <c r="B851" s="173" t="s">
        <v>761</v>
      </c>
      <c r="C851" s="173">
        <v>118508</v>
      </c>
      <c r="D851" s="176">
        <v>44942</v>
      </c>
      <c r="E851" s="177">
        <v>36.085599999999999</v>
      </c>
      <c r="F851" s="177">
        <v>2.9676999999999998</v>
      </c>
      <c r="G851" s="177">
        <v>2.9676999999999998</v>
      </c>
      <c r="H851" s="177">
        <v>6.2062999999999997</v>
      </c>
      <c r="I851" s="177">
        <v>6.6203000000000003</v>
      </c>
      <c r="J851" s="177">
        <v>6.4367000000000001</v>
      </c>
      <c r="K851" s="177">
        <v>7.3403</v>
      </c>
      <c r="L851" s="177">
        <v>6.9729000000000001</v>
      </c>
      <c r="M851" s="177">
        <v>5.4042000000000003</v>
      </c>
      <c r="N851" s="177">
        <v>5.0461</v>
      </c>
      <c r="O851" s="177">
        <v>5.181</v>
      </c>
      <c r="P851" s="177">
        <v>6.1694000000000004</v>
      </c>
      <c r="Q851" s="177">
        <v>6.7156000000000002</v>
      </c>
      <c r="R851" s="177">
        <v>4.5452000000000004</v>
      </c>
      <c r="S851" t="s">
        <v>1808</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73" t="s">
        <v>757</v>
      </c>
      <c r="B852" s="173" t="s">
        <v>762</v>
      </c>
      <c r="C852" s="173">
        <v>106841</v>
      </c>
      <c r="D852" s="176">
        <v>44942</v>
      </c>
      <c r="E852" s="177">
        <v>41.156599999999997</v>
      </c>
      <c r="F852" s="177">
        <v>5.5305999999999997</v>
      </c>
      <c r="G852" s="177">
        <v>5.5305999999999997</v>
      </c>
      <c r="H852" s="177">
        <v>5.8978999999999999</v>
      </c>
      <c r="I852" s="177">
        <v>6.2927999999999997</v>
      </c>
      <c r="J852" s="177">
        <v>6.0212000000000003</v>
      </c>
      <c r="K852" s="177">
        <v>6.4034000000000004</v>
      </c>
      <c r="L852" s="177">
        <v>6.7567000000000004</v>
      </c>
      <c r="M852" s="177">
        <v>5.2986000000000004</v>
      </c>
      <c r="N852" s="177">
        <v>4.6619000000000002</v>
      </c>
      <c r="O852" s="177">
        <v>5.9123000000000001</v>
      </c>
      <c r="P852" s="177">
        <v>6.7030000000000003</v>
      </c>
      <c r="Q852" s="177">
        <v>7.7546999999999997</v>
      </c>
      <c r="R852" s="177">
        <v>4.4314</v>
      </c>
      <c r="T852" s="106"/>
      <c r="U852" s="107"/>
      <c r="V852" s="107"/>
      <c r="W852" s="107"/>
      <c r="X852" s="107"/>
      <c r="Y852" s="107"/>
      <c r="Z852" s="107"/>
      <c r="AA852" s="107"/>
      <c r="AB852" s="107"/>
      <c r="AC852" s="107"/>
      <c r="AD852" s="107"/>
      <c r="AE852" s="107"/>
      <c r="AF852" s="107"/>
      <c r="AG852" s="107"/>
      <c r="AH852" s="107"/>
    </row>
    <row r="853" spans="1:34" x14ac:dyDescent="0.3">
      <c r="A853" s="173" t="s">
        <v>757</v>
      </c>
      <c r="B853" s="173" t="s">
        <v>763</v>
      </c>
      <c r="C853" s="173">
        <v>118961</v>
      </c>
      <c r="D853" s="176">
        <v>44942</v>
      </c>
      <c r="E853" s="177">
        <v>41.747199999999999</v>
      </c>
      <c r="F853" s="177">
        <v>5.7732000000000001</v>
      </c>
      <c r="G853" s="177">
        <v>5.7732000000000001</v>
      </c>
      <c r="H853" s="177">
        <v>6.1147999999999998</v>
      </c>
      <c r="I853" s="177">
        <v>6.5174000000000003</v>
      </c>
      <c r="J853" s="177">
        <v>6.2434000000000003</v>
      </c>
      <c r="K853" s="177">
        <v>6.6285999999999996</v>
      </c>
      <c r="L853" s="177">
        <v>6.9882999999999997</v>
      </c>
      <c r="M853" s="177">
        <v>5.5324999999999998</v>
      </c>
      <c r="N853" s="177">
        <v>4.9038000000000004</v>
      </c>
      <c r="O853" s="177">
        <v>6.1558999999999999</v>
      </c>
      <c r="P853" s="177">
        <v>6.9160000000000004</v>
      </c>
      <c r="Q853" s="177">
        <v>7.8</v>
      </c>
      <c r="R853" s="177">
        <v>4.6825999999999999</v>
      </c>
      <c r="T853" s="106"/>
      <c r="U853" s="107"/>
      <c r="V853" s="107"/>
      <c r="W853" s="107"/>
      <c r="X853" s="107"/>
      <c r="Y853" s="107"/>
      <c r="Z853" s="107"/>
      <c r="AA853" s="107"/>
      <c r="AB853" s="107"/>
      <c r="AC853" s="107"/>
      <c r="AD853" s="107"/>
      <c r="AE853" s="107"/>
      <c r="AF853" s="107"/>
      <c r="AG853" s="107"/>
      <c r="AH853" s="107"/>
    </row>
    <row r="854" spans="1:34" x14ac:dyDescent="0.3">
      <c r="A854" s="173" t="s">
        <v>757</v>
      </c>
      <c r="B854" s="173" t="s">
        <v>764</v>
      </c>
      <c r="C854" s="173">
        <v>101802</v>
      </c>
      <c r="D854" s="176">
        <v>44942</v>
      </c>
      <c r="E854" s="177">
        <v>350.98480000000001</v>
      </c>
      <c r="F854" s="177">
        <v>2.0282</v>
      </c>
      <c r="G854" s="177">
        <v>2.0282</v>
      </c>
      <c r="H854" s="177">
        <v>4.2523</v>
      </c>
      <c r="I854" s="177">
        <v>5.3136999999999999</v>
      </c>
      <c r="J854" s="177">
        <v>4.5209000000000001</v>
      </c>
      <c r="K854" s="177">
        <v>5.8381999999999996</v>
      </c>
      <c r="L854" s="177">
        <v>7.9351000000000003</v>
      </c>
      <c r="M854" s="177">
        <v>5.4448999999999996</v>
      </c>
      <c r="N854" s="177">
        <v>4.4644000000000004</v>
      </c>
      <c r="O854" s="177">
        <v>5.7672999999999996</v>
      </c>
      <c r="P854" s="177">
        <v>6.4977</v>
      </c>
      <c r="Q854" s="177">
        <v>7.5842000000000001</v>
      </c>
      <c r="R854" s="177">
        <v>4.0301999999999998</v>
      </c>
      <c r="T854" s="106"/>
      <c r="U854" s="107"/>
      <c r="V854" s="107"/>
      <c r="W854" s="107"/>
      <c r="X854" s="107"/>
      <c r="Y854" s="107"/>
      <c r="Z854" s="107"/>
      <c r="AA854" s="107"/>
      <c r="AB854" s="107"/>
      <c r="AC854" s="107"/>
      <c r="AD854" s="107"/>
      <c r="AE854" s="107"/>
      <c r="AF854" s="107"/>
      <c r="AG854" s="107"/>
      <c r="AH854" s="107"/>
    </row>
    <row r="855" spans="1:34" x14ac:dyDescent="0.3">
      <c r="A855" s="173" t="s">
        <v>757</v>
      </c>
      <c r="B855" s="173" t="s">
        <v>765</v>
      </c>
      <c r="C855" s="173">
        <v>120425</v>
      </c>
      <c r="D855" s="176">
        <v>44942</v>
      </c>
      <c r="E855" s="177">
        <v>377.35379999999998</v>
      </c>
      <c r="F855" s="177">
        <v>2.6896</v>
      </c>
      <c r="G855" s="177">
        <v>2.6896</v>
      </c>
      <c r="H855" s="177">
        <v>4.9127999999999998</v>
      </c>
      <c r="I855" s="177">
        <v>5.9755000000000003</v>
      </c>
      <c r="J855" s="177">
        <v>5.1837999999999997</v>
      </c>
      <c r="K855" s="177">
        <v>6.5343</v>
      </c>
      <c r="L855" s="177">
        <v>8.6568000000000005</v>
      </c>
      <c r="M855" s="177">
        <v>6.1744000000000003</v>
      </c>
      <c r="N855" s="177">
        <v>5.2023999999999999</v>
      </c>
      <c r="O855" s="177">
        <v>6.5274000000000001</v>
      </c>
      <c r="P855" s="177">
        <v>7.2797000000000001</v>
      </c>
      <c r="Q855" s="177">
        <v>8.2230000000000008</v>
      </c>
      <c r="R855" s="177">
        <v>4.7733999999999996</v>
      </c>
      <c r="T855" s="106"/>
      <c r="U855" s="107"/>
      <c r="V855" s="107"/>
      <c r="W855" s="107"/>
      <c r="X855" s="107"/>
      <c r="Y855" s="107"/>
      <c r="Z855" s="107"/>
      <c r="AA855" s="107"/>
      <c r="AB855" s="107"/>
      <c r="AC855" s="107"/>
      <c r="AD855" s="107"/>
      <c r="AE855" s="107"/>
      <c r="AF855" s="107"/>
      <c r="AG855" s="107"/>
      <c r="AH855" s="107"/>
    </row>
    <row r="856" spans="1:34" x14ac:dyDescent="0.3">
      <c r="A856" s="173" t="s">
        <v>757</v>
      </c>
      <c r="B856" s="173" t="s">
        <v>1695</v>
      </c>
      <c r="C856" s="173">
        <v>148711</v>
      </c>
      <c r="D856" s="176">
        <v>44942</v>
      </c>
      <c r="E856" s="177">
        <v>10.8261</v>
      </c>
      <c r="F856" s="177">
        <v>4.1596000000000002</v>
      </c>
      <c r="G856" s="177">
        <v>4.1596000000000002</v>
      </c>
      <c r="H856" s="177">
        <v>6.5103</v>
      </c>
      <c r="I856" s="177">
        <v>6.3247999999999998</v>
      </c>
      <c r="J856" s="177">
        <v>6.2979000000000003</v>
      </c>
      <c r="K856" s="177">
        <v>7.1445999999999996</v>
      </c>
      <c r="L856" s="177">
        <v>5.6288999999999998</v>
      </c>
      <c r="M856" s="177">
        <v>4.7253999999999996</v>
      </c>
      <c r="N856" s="177">
        <v>4.3742999999999999</v>
      </c>
      <c r="O856" s="177"/>
      <c r="P856" s="177"/>
      <c r="Q856" s="177">
        <v>4.2442000000000002</v>
      </c>
      <c r="R856" s="177"/>
      <c r="S856" t="s">
        <v>1807</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73" t="s">
        <v>757</v>
      </c>
      <c r="B857" s="173" t="s">
        <v>1696</v>
      </c>
      <c r="C857" s="173">
        <v>148705</v>
      </c>
      <c r="D857" s="176">
        <v>44942</v>
      </c>
      <c r="E857" s="177">
        <v>10.7264</v>
      </c>
      <c r="F857" s="177">
        <v>3.6307999999999998</v>
      </c>
      <c r="G857" s="177">
        <v>3.6307999999999998</v>
      </c>
      <c r="H857" s="177">
        <v>5.9861000000000004</v>
      </c>
      <c r="I857" s="177">
        <v>5.8220999999999998</v>
      </c>
      <c r="J857" s="177">
        <v>5.8022999999999998</v>
      </c>
      <c r="K857" s="177">
        <v>6.6646999999999998</v>
      </c>
      <c r="L857" s="177">
        <v>5.1390000000000002</v>
      </c>
      <c r="M857" s="177">
        <v>4.2301000000000002</v>
      </c>
      <c r="N857" s="177">
        <v>3.8704999999999998</v>
      </c>
      <c r="O857" s="177"/>
      <c r="P857" s="177"/>
      <c r="Q857" s="177">
        <v>3.7404000000000002</v>
      </c>
      <c r="R857" s="177"/>
      <c r="S857" t="s">
        <v>1807</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73" t="s">
        <v>757</v>
      </c>
      <c r="B858" s="173" t="s">
        <v>766</v>
      </c>
      <c r="C858" s="173">
        <v>147269</v>
      </c>
      <c r="D858" s="176">
        <v>44942</v>
      </c>
      <c r="E858" s="177">
        <v>1265.7357</v>
      </c>
      <c r="F858" s="177">
        <v>5.6257999999999999</v>
      </c>
      <c r="G858" s="177">
        <v>5.6257999999999999</v>
      </c>
      <c r="H858" s="177">
        <v>7.1064999999999996</v>
      </c>
      <c r="I858" s="177">
        <v>6.7882999999999996</v>
      </c>
      <c r="J858" s="177">
        <v>5.5262000000000002</v>
      </c>
      <c r="K858" s="177">
        <v>7.1412000000000004</v>
      </c>
      <c r="L858" s="177">
        <v>6.2422000000000004</v>
      </c>
      <c r="M858" s="177">
        <v>4.6646999999999998</v>
      </c>
      <c r="N858" s="177">
        <v>4.0258000000000003</v>
      </c>
      <c r="O858" s="177">
        <v>6.6639999999999997</v>
      </c>
      <c r="P858" s="177"/>
      <c r="Q858" s="177">
        <v>6.6140999999999996</v>
      </c>
      <c r="R858" s="177">
        <v>4.4623999999999997</v>
      </c>
      <c r="T858" s="106"/>
      <c r="U858" s="107"/>
      <c r="V858" s="107"/>
      <c r="W858" s="107"/>
      <c r="X858" s="107"/>
      <c r="Y858" s="107"/>
      <c r="Z858" s="107"/>
      <c r="AA858" s="107"/>
      <c r="AB858" s="107"/>
      <c r="AC858" s="107"/>
      <c r="AD858" s="107"/>
      <c r="AE858" s="107"/>
      <c r="AF858" s="107"/>
      <c r="AG858" s="107"/>
      <c r="AH858" s="107"/>
    </row>
    <row r="859" spans="1:34" x14ac:dyDescent="0.3">
      <c r="A859" s="173" t="s">
        <v>757</v>
      </c>
      <c r="B859" s="173" t="s">
        <v>767</v>
      </c>
      <c r="C859" s="173">
        <v>147266</v>
      </c>
      <c r="D859" s="176">
        <v>44942</v>
      </c>
      <c r="E859" s="177">
        <v>1248.8317999999999</v>
      </c>
      <c r="F859" s="177">
        <v>5.2173999999999996</v>
      </c>
      <c r="G859" s="177">
        <v>5.2173999999999996</v>
      </c>
      <c r="H859" s="177">
        <v>6.6986999999999997</v>
      </c>
      <c r="I859" s="177">
        <v>6.3813000000000004</v>
      </c>
      <c r="J859" s="177">
        <v>5.1189</v>
      </c>
      <c r="K859" s="177">
        <v>6.7302</v>
      </c>
      <c r="L859" s="177">
        <v>5.8278999999999996</v>
      </c>
      <c r="M859" s="177">
        <v>4.2496999999999998</v>
      </c>
      <c r="N859" s="177">
        <v>3.6093000000000002</v>
      </c>
      <c r="O859" s="177">
        <v>6.2380000000000004</v>
      </c>
      <c r="P859" s="177"/>
      <c r="Q859" s="177">
        <v>6.2252999999999998</v>
      </c>
      <c r="R859" s="177">
        <v>4.0449999999999999</v>
      </c>
      <c r="T859" s="106"/>
      <c r="U859" s="107"/>
      <c r="V859" s="107"/>
      <c r="W859" s="107"/>
      <c r="X859" s="107"/>
      <c r="Y859" s="107"/>
      <c r="Z859" s="107"/>
      <c r="AA859" s="107"/>
      <c r="AB859" s="107"/>
      <c r="AC859" s="107"/>
      <c r="AD859" s="107"/>
      <c r="AE859" s="107"/>
      <c r="AF859" s="107"/>
      <c r="AG859" s="107"/>
      <c r="AH859" s="107"/>
    </row>
    <row r="860" spans="1:34" x14ac:dyDescent="0.3">
      <c r="A860" s="173" t="s">
        <v>757</v>
      </c>
      <c r="B860" s="173" t="s">
        <v>768</v>
      </c>
      <c r="C860" s="173">
        <v>102673</v>
      </c>
      <c r="D860" s="176">
        <v>44942</v>
      </c>
      <c r="E860" s="177">
        <v>37.3568</v>
      </c>
      <c r="F860" s="177">
        <v>2.3128000000000002</v>
      </c>
      <c r="G860" s="177">
        <v>2.3128000000000002</v>
      </c>
      <c r="H860" s="177">
        <v>7.2263000000000002</v>
      </c>
      <c r="I860" s="177">
        <v>6.9977999999999998</v>
      </c>
      <c r="J860" s="177">
        <v>5.3411999999999997</v>
      </c>
      <c r="K860" s="177">
        <v>7.4009</v>
      </c>
      <c r="L860" s="177">
        <v>5.3280000000000003</v>
      </c>
      <c r="M860" s="177">
        <v>4.3635000000000002</v>
      </c>
      <c r="N860" s="177">
        <v>3.9278</v>
      </c>
      <c r="O860" s="177">
        <v>6.2262000000000004</v>
      </c>
      <c r="P860" s="177">
        <v>6.7191999999999998</v>
      </c>
      <c r="Q860" s="177">
        <v>7.4322999999999997</v>
      </c>
      <c r="R860" s="177">
        <v>4.0477999999999996</v>
      </c>
      <c r="T860" s="106"/>
      <c r="U860" s="107"/>
      <c r="V860" s="107"/>
      <c r="W860" s="107"/>
      <c r="X860" s="107"/>
      <c r="Y860" s="107"/>
      <c r="Z860" s="107"/>
      <c r="AA860" s="107"/>
      <c r="AB860" s="107"/>
      <c r="AC860" s="107"/>
      <c r="AD860" s="107"/>
      <c r="AE860" s="107"/>
      <c r="AF860" s="107"/>
      <c r="AG860" s="107"/>
      <c r="AH860" s="107"/>
    </row>
    <row r="861" spans="1:34" x14ac:dyDescent="0.3">
      <c r="A861" s="173" t="s">
        <v>757</v>
      </c>
      <c r="B861" s="173" t="s">
        <v>769</v>
      </c>
      <c r="C861" s="173">
        <v>118656</v>
      </c>
      <c r="D861" s="176">
        <v>44942</v>
      </c>
      <c r="E861" s="177">
        <v>39.021099999999997</v>
      </c>
      <c r="F861" s="177">
        <v>2.6509</v>
      </c>
      <c r="G861" s="177">
        <v>2.6509</v>
      </c>
      <c r="H861" s="177">
        <v>7.5609000000000002</v>
      </c>
      <c r="I861" s="177">
        <v>7.3367000000000004</v>
      </c>
      <c r="J861" s="177">
        <v>5.6757999999999997</v>
      </c>
      <c r="K861" s="177">
        <v>7.7378</v>
      </c>
      <c r="L861" s="177">
        <v>5.6675000000000004</v>
      </c>
      <c r="M861" s="177">
        <v>4.7051999999999996</v>
      </c>
      <c r="N861" s="177">
        <v>4.2714999999999996</v>
      </c>
      <c r="O861" s="177">
        <v>6.5881999999999996</v>
      </c>
      <c r="P861" s="177">
        <v>7.1298000000000004</v>
      </c>
      <c r="Q861" s="177">
        <v>7.9280999999999997</v>
      </c>
      <c r="R861" s="177">
        <v>4.3930999999999996</v>
      </c>
      <c r="T861" s="106"/>
      <c r="U861" s="107"/>
      <c r="V861" s="107"/>
      <c r="W861" s="107"/>
      <c r="X861" s="107"/>
      <c r="Y861" s="107"/>
      <c r="Z861" s="107"/>
      <c r="AA861" s="107"/>
      <c r="AB861" s="107"/>
      <c r="AC861" s="107"/>
      <c r="AD861" s="107"/>
      <c r="AE861" s="107"/>
      <c r="AF861" s="107"/>
      <c r="AG861" s="107"/>
      <c r="AH861" s="107"/>
    </row>
    <row r="862" spans="1:34" x14ac:dyDescent="0.3">
      <c r="A862" s="173" t="s">
        <v>757</v>
      </c>
      <c r="B862" s="173" t="s">
        <v>1697</v>
      </c>
      <c r="C862" s="173">
        <v>148550</v>
      </c>
      <c r="D862" s="176">
        <v>44942</v>
      </c>
      <c r="E862" s="177">
        <v>11.051</v>
      </c>
      <c r="F862" s="177">
        <v>5.8379000000000003</v>
      </c>
      <c r="G862" s="177">
        <v>5.8379000000000003</v>
      </c>
      <c r="H862" s="177">
        <v>6.4249000000000001</v>
      </c>
      <c r="I862" s="177">
        <v>6.4328000000000003</v>
      </c>
      <c r="J862" s="177">
        <v>6.4490999999999996</v>
      </c>
      <c r="K862" s="177">
        <v>7.6897000000000002</v>
      </c>
      <c r="L862" s="177">
        <v>5.5979000000000001</v>
      </c>
      <c r="M862" s="177">
        <v>5.2038000000000002</v>
      </c>
      <c r="N862" s="177">
        <v>4.6459999999999999</v>
      </c>
      <c r="O862" s="177"/>
      <c r="P862" s="177"/>
      <c r="Q862" s="177">
        <v>4.6003999999999996</v>
      </c>
      <c r="R862" s="177">
        <v>4.0956000000000001</v>
      </c>
      <c r="S862" t="s">
        <v>1808</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73" t="s">
        <v>757</v>
      </c>
      <c r="B863" s="173" t="s">
        <v>1698</v>
      </c>
      <c r="C863" s="173">
        <v>148543</v>
      </c>
      <c r="D863" s="176">
        <v>44942</v>
      </c>
      <c r="E863" s="177">
        <v>11.001300000000001</v>
      </c>
      <c r="F863" s="177">
        <v>5.7535999999999996</v>
      </c>
      <c r="G863" s="177">
        <v>5.7535999999999996</v>
      </c>
      <c r="H863" s="177">
        <v>6.2638999999999996</v>
      </c>
      <c r="I863" s="177">
        <v>6.2476000000000003</v>
      </c>
      <c r="J863" s="177">
        <v>6.2511999999999999</v>
      </c>
      <c r="K863" s="177">
        <v>7.4866000000000001</v>
      </c>
      <c r="L863" s="177">
        <v>5.3928000000000003</v>
      </c>
      <c r="M863" s="177">
        <v>4.9962999999999997</v>
      </c>
      <c r="N863" s="177">
        <v>4.4375999999999998</v>
      </c>
      <c r="O863" s="177"/>
      <c r="P863" s="177"/>
      <c r="Q863" s="177">
        <v>4.3883999999999999</v>
      </c>
      <c r="R863" s="177">
        <v>3.8860000000000001</v>
      </c>
      <c r="S863" t="s">
        <v>1808</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73" t="s">
        <v>757</v>
      </c>
      <c r="B864" s="173" t="s">
        <v>770</v>
      </c>
      <c r="C864" s="173">
        <v>145295</v>
      </c>
      <c r="D864" s="176">
        <v>44942</v>
      </c>
      <c r="E864" s="177">
        <v>1305.3396</v>
      </c>
      <c r="F864" s="177">
        <v>5.8441000000000001</v>
      </c>
      <c r="G864" s="177">
        <v>5.8441000000000001</v>
      </c>
      <c r="H864" s="177">
        <v>4.6910999999999996</v>
      </c>
      <c r="I864" s="177">
        <v>5.7027000000000001</v>
      </c>
      <c r="J864" s="177">
        <v>6.6070000000000002</v>
      </c>
      <c r="K864" s="177">
        <v>6.5423999999999998</v>
      </c>
      <c r="L864" s="177">
        <v>5.7069000000000001</v>
      </c>
      <c r="M864" s="177">
        <v>5.0129000000000001</v>
      </c>
      <c r="N864" s="177">
        <v>4.3808999999999996</v>
      </c>
      <c r="O864" s="177">
        <v>5.5545999999999998</v>
      </c>
      <c r="P864" s="177"/>
      <c r="Q864" s="177">
        <v>6.5236000000000001</v>
      </c>
      <c r="R864" s="177">
        <v>4.2736999999999998</v>
      </c>
      <c r="T864" s="106"/>
      <c r="U864" s="107"/>
      <c r="V864" s="107"/>
      <c r="W864" s="107"/>
      <c r="X864" s="107"/>
      <c r="Y864" s="107"/>
      <c r="Z864" s="107"/>
      <c r="AA864" s="107"/>
      <c r="AB864" s="107"/>
      <c r="AC864" s="107"/>
      <c r="AD864" s="107"/>
      <c r="AE864" s="107"/>
      <c r="AF864" s="107"/>
      <c r="AG864" s="107"/>
      <c r="AH864" s="107"/>
    </row>
    <row r="865" spans="1:34" x14ac:dyDescent="0.3">
      <c r="A865" s="173" t="s">
        <v>757</v>
      </c>
      <c r="B865" s="173" t="s">
        <v>771</v>
      </c>
      <c r="C865" s="173">
        <v>145287</v>
      </c>
      <c r="D865" s="176">
        <v>44942</v>
      </c>
      <c r="E865" s="177">
        <v>1261.7997</v>
      </c>
      <c r="F865" s="177">
        <v>5.3441999999999998</v>
      </c>
      <c r="G865" s="177">
        <v>5.3441999999999998</v>
      </c>
      <c r="H865" s="177">
        <v>4.1906999999999996</v>
      </c>
      <c r="I865" s="177">
        <v>5.2016999999999998</v>
      </c>
      <c r="J865" s="177">
        <v>6.1043000000000003</v>
      </c>
      <c r="K865" s="177">
        <v>6.0343</v>
      </c>
      <c r="L865" s="177">
        <v>5.1931000000000003</v>
      </c>
      <c r="M865" s="177">
        <v>4.4947999999999997</v>
      </c>
      <c r="N865" s="177">
        <v>3.8601999999999999</v>
      </c>
      <c r="O865" s="177">
        <v>4.7950999999999997</v>
      </c>
      <c r="P865" s="177"/>
      <c r="Q865" s="177">
        <v>5.67</v>
      </c>
      <c r="R865" s="177">
        <v>3.6353</v>
      </c>
      <c r="T865" s="106"/>
      <c r="U865" s="107"/>
      <c r="V865" s="107"/>
      <c r="W865" s="107"/>
      <c r="X865" s="107"/>
      <c r="Y865" s="107"/>
      <c r="Z865" s="107"/>
      <c r="AA865" s="107"/>
      <c r="AB865" s="107"/>
      <c r="AC865" s="107"/>
      <c r="AD865" s="107"/>
      <c r="AE865" s="107"/>
      <c r="AF865" s="107"/>
      <c r="AG865" s="107"/>
      <c r="AH865" s="107"/>
    </row>
    <row r="866" spans="1:34" x14ac:dyDescent="0.3">
      <c r="A866" s="178" t="s">
        <v>27</v>
      </c>
      <c r="B866" s="173"/>
      <c r="C866" s="173"/>
      <c r="D866" s="173"/>
      <c r="E866" s="173"/>
      <c r="F866" s="179">
        <v>4.1603499999999993</v>
      </c>
      <c r="G866" s="179">
        <v>4.1603499999999993</v>
      </c>
      <c r="H866" s="179">
        <v>5.7899999999999991</v>
      </c>
      <c r="I866" s="179">
        <v>6.0886250000000013</v>
      </c>
      <c r="J866" s="179">
        <v>5.9157449999999994</v>
      </c>
      <c r="K866" s="179">
        <v>6.8587799999999977</v>
      </c>
      <c r="L866" s="179">
        <v>6.1080649999999999</v>
      </c>
      <c r="M866" s="179">
        <v>4.8995900000000008</v>
      </c>
      <c r="N866" s="179">
        <v>4.3595999999999995</v>
      </c>
      <c r="O866" s="179">
        <v>5.8221571428571428</v>
      </c>
      <c r="P866" s="179">
        <v>6.6393600000000008</v>
      </c>
      <c r="Q866" s="179">
        <v>6.2824249999999999</v>
      </c>
      <c r="R866" s="179">
        <v>4.2634437500000004</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78" t="s">
        <v>407</v>
      </c>
      <c r="B867" s="173"/>
      <c r="C867" s="173"/>
      <c r="D867" s="173"/>
      <c r="E867" s="173"/>
      <c r="F867" s="179">
        <v>4.6884999999999994</v>
      </c>
      <c r="G867" s="179">
        <v>4.6884999999999994</v>
      </c>
      <c r="H867" s="179">
        <v>5.9420000000000002</v>
      </c>
      <c r="I867" s="179">
        <v>6.17225</v>
      </c>
      <c r="J867" s="179">
        <v>6.0564999999999998</v>
      </c>
      <c r="K867" s="179">
        <v>6.7309000000000001</v>
      </c>
      <c r="L867" s="179">
        <v>5.7674000000000003</v>
      </c>
      <c r="M867" s="179">
        <v>4.8608499999999992</v>
      </c>
      <c r="N867" s="179">
        <v>4.3775999999999993</v>
      </c>
      <c r="O867" s="179">
        <v>5.8693499999999998</v>
      </c>
      <c r="P867" s="179">
        <v>6.7111000000000001</v>
      </c>
      <c r="Q867" s="179">
        <v>6.5688499999999994</v>
      </c>
      <c r="R867" s="179">
        <v>4.3333999999999993</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57"/>
      <c r="F868" s="104"/>
      <c r="G868" s="104"/>
      <c r="H868" s="104"/>
      <c r="I868" s="104"/>
      <c r="J868" s="104"/>
      <c r="K868" s="104"/>
      <c r="L868" s="104"/>
      <c r="M868" s="104"/>
      <c r="N868" s="104"/>
      <c r="O868" s="104"/>
      <c r="P868" s="104"/>
      <c r="Q868" s="104"/>
      <c r="R868" s="104"/>
    </row>
    <row r="869" spans="1:34" x14ac:dyDescent="0.3">
      <c r="A869" s="175" t="s">
        <v>772</v>
      </c>
      <c r="B869" s="175"/>
      <c r="C869" s="175"/>
      <c r="D869" s="175"/>
      <c r="E869" s="175"/>
      <c r="F869" s="175"/>
      <c r="G869" s="175"/>
      <c r="H869" s="175"/>
      <c r="I869" s="175"/>
      <c r="J869" s="175"/>
      <c r="K869" s="175"/>
      <c r="L869" s="175"/>
      <c r="M869" s="175"/>
      <c r="N869" s="175"/>
      <c r="O869" s="175"/>
      <c r="P869" s="175"/>
      <c r="Q869" s="175"/>
      <c r="R869" s="175"/>
      <c r="S869" s="105"/>
      <c r="T869" s="105"/>
      <c r="U869" s="105"/>
      <c r="V869" s="105"/>
      <c r="W869" s="105"/>
      <c r="X869" s="105"/>
      <c r="Y869" s="105"/>
      <c r="Z869" s="105"/>
      <c r="AA869" s="105"/>
      <c r="AB869" s="105"/>
      <c r="AC869" s="105"/>
      <c r="AD869" s="105"/>
      <c r="AE869" s="105"/>
      <c r="AF869" s="105"/>
      <c r="AG869" s="105"/>
      <c r="AH869" s="105"/>
    </row>
    <row r="870" spans="1:34" x14ac:dyDescent="0.3">
      <c r="A870" s="173" t="s">
        <v>773</v>
      </c>
      <c r="B870" s="173" t="s">
        <v>774</v>
      </c>
      <c r="C870" s="173">
        <v>103309</v>
      </c>
      <c r="D870" s="176">
        <v>44942</v>
      </c>
      <c r="E870" s="177">
        <v>92.1601</v>
      </c>
      <c r="F870" s="177">
        <v>-0.34839999999999999</v>
      </c>
      <c r="G870" s="177">
        <v>-0.34839999999999999</v>
      </c>
      <c r="H870" s="177">
        <v>-0.99980000000000002</v>
      </c>
      <c r="I870" s="177">
        <v>-1.2017</v>
      </c>
      <c r="J870" s="177">
        <v>-1.8474999999999999</v>
      </c>
      <c r="K870" s="177">
        <v>3.4382999999999999</v>
      </c>
      <c r="L870" s="177">
        <v>9.5204000000000004</v>
      </c>
      <c r="M870" s="177">
        <v>1.5430999999999999</v>
      </c>
      <c r="N870" s="177">
        <v>-4.4231999999999996</v>
      </c>
      <c r="O870" s="177">
        <v>12.6553</v>
      </c>
      <c r="P870" s="177">
        <v>9.2339000000000002</v>
      </c>
      <c r="Q870" s="177">
        <v>13.748200000000001</v>
      </c>
      <c r="R870" s="177">
        <v>10.5213</v>
      </c>
      <c r="T870" s="106"/>
      <c r="U870" s="107"/>
      <c r="V870" s="107"/>
      <c r="W870" s="107"/>
      <c r="X870" s="107"/>
      <c r="Y870" s="107"/>
      <c r="Z870" s="107"/>
      <c r="AA870" s="107"/>
      <c r="AB870" s="107"/>
      <c r="AC870" s="107"/>
      <c r="AD870" s="107"/>
      <c r="AE870" s="107"/>
      <c r="AF870" s="107"/>
      <c r="AG870" s="107"/>
      <c r="AH870" s="107"/>
    </row>
    <row r="871" spans="1:34" x14ac:dyDescent="0.3">
      <c r="A871" s="173" t="s">
        <v>773</v>
      </c>
      <c r="B871" s="173" t="s">
        <v>775</v>
      </c>
      <c r="C871" s="173">
        <v>119564</v>
      </c>
      <c r="D871" s="176">
        <v>44942</v>
      </c>
      <c r="E871" s="177">
        <v>101.41079999999999</v>
      </c>
      <c r="F871" s="177">
        <v>-0.34050000000000002</v>
      </c>
      <c r="G871" s="177">
        <v>-0.34050000000000002</v>
      </c>
      <c r="H871" s="177">
        <v>-0.98150000000000004</v>
      </c>
      <c r="I871" s="177">
        <v>-1.1653</v>
      </c>
      <c r="J871" s="177">
        <v>-1.7685999999999999</v>
      </c>
      <c r="K871" s="177">
        <v>3.7195999999999998</v>
      </c>
      <c r="L871" s="177">
        <v>10.131</v>
      </c>
      <c r="M871" s="177">
        <v>2.3620999999999999</v>
      </c>
      <c r="N871" s="177">
        <v>-3.4508999999999999</v>
      </c>
      <c r="O871" s="177">
        <v>13.7075</v>
      </c>
      <c r="P871" s="177">
        <v>10.2768</v>
      </c>
      <c r="Q871" s="177">
        <v>14.4091</v>
      </c>
      <c r="R871" s="177">
        <v>11.562799999999999</v>
      </c>
      <c r="T871" s="106"/>
      <c r="U871" s="107"/>
      <c r="V871" s="107"/>
      <c r="W871" s="107"/>
      <c r="X871" s="107"/>
      <c r="Y871" s="107"/>
      <c r="Z871" s="107"/>
      <c r="AA871" s="107"/>
      <c r="AB871" s="107"/>
      <c r="AC871" s="107"/>
      <c r="AD871" s="107"/>
      <c r="AE871" s="107"/>
      <c r="AF871" s="107"/>
      <c r="AG871" s="107"/>
      <c r="AH871" s="107"/>
    </row>
    <row r="872" spans="1:34" x14ac:dyDescent="0.3">
      <c r="A872" s="173" t="s">
        <v>773</v>
      </c>
      <c r="B872" s="173" t="s">
        <v>776</v>
      </c>
      <c r="C872" s="173">
        <v>120468</v>
      </c>
      <c r="D872" s="176">
        <v>44942</v>
      </c>
      <c r="E872" s="177">
        <v>42.73</v>
      </c>
      <c r="F872" s="177">
        <v>-0.76639999999999997</v>
      </c>
      <c r="G872" s="177">
        <v>-0.76639999999999997</v>
      </c>
      <c r="H872" s="177">
        <v>-1.7022999999999999</v>
      </c>
      <c r="I872" s="177">
        <v>-3.8046000000000002</v>
      </c>
      <c r="J872" s="177">
        <v>-4.7268999999999997</v>
      </c>
      <c r="K872" s="177">
        <v>-5.3388999999999998</v>
      </c>
      <c r="L872" s="177">
        <v>0.1406</v>
      </c>
      <c r="M872" s="177">
        <v>-11.5687</v>
      </c>
      <c r="N872" s="177">
        <v>-19.255500000000001</v>
      </c>
      <c r="O872" s="177">
        <v>7.7081</v>
      </c>
      <c r="P872" s="177">
        <v>8.4321999999999999</v>
      </c>
      <c r="Q872" s="177">
        <v>13.799899999999999</v>
      </c>
      <c r="R872" s="177">
        <v>1.6773</v>
      </c>
      <c r="T872" s="106"/>
      <c r="U872" s="107"/>
      <c r="V872" s="107"/>
      <c r="W872" s="107"/>
      <c r="X872" s="107"/>
      <c r="Y872" s="107"/>
      <c r="Z872" s="107"/>
      <c r="AA872" s="107"/>
      <c r="AB872" s="107"/>
      <c r="AC872" s="107"/>
      <c r="AD872" s="107"/>
      <c r="AE872" s="107"/>
      <c r="AF872" s="107"/>
      <c r="AG872" s="107"/>
      <c r="AH872" s="107"/>
    </row>
    <row r="873" spans="1:34" x14ac:dyDescent="0.3">
      <c r="A873" s="173" t="s">
        <v>773</v>
      </c>
      <c r="B873" s="173" t="s">
        <v>777</v>
      </c>
      <c r="C873" s="173">
        <v>117560</v>
      </c>
      <c r="D873" s="176">
        <v>44942</v>
      </c>
      <c r="E873" s="177">
        <v>37.9</v>
      </c>
      <c r="F873" s="177">
        <v>-0.7853</v>
      </c>
      <c r="G873" s="177">
        <v>-0.7853</v>
      </c>
      <c r="H873" s="177">
        <v>-1.7371000000000001</v>
      </c>
      <c r="I873" s="177">
        <v>-3.8559000000000001</v>
      </c>
      <c r="J873" s="177">
        <v>-4.8216999999999999</v>
      </c>
      <c r="K873" s="177">
        <v>-5.6040000000000001</v>
      </c>
      <c r="L873" s="177">
        <v>-0.4204</v>
      </c>
      <c r="M873" s="177">
        <v>-12.2888</v>
      </c>
      <c r="N873" s="177">
        <v>-20.1433</v>
      </c>
      <c r="O873" s="177">
        <v>6.5000999999999998</v>
      </c>
      <c r="P873" s="177">
        <v>7.1487999999999996</v>
      </c>
      <c r="Q873" s="177">
        <v>13.4528</v>
      </c>
      <c r="R873" s="177">
        <v>0.55800000000000005</v>
      </c>
      <c r="T873" s="106"/>
      <c r="U873" s="107"/>
      <c r="V873" s="107"/>
      <c r="W873" s="107"/>
      <c r="X873" s="107"/>
      <c r="Y873" s="107"/>
      <c r="Z873" s="107"/>
      <c r="AA873" s="107"/>
      <c r="AB873" s="107"/>
      <c r="AC873" s="107"/>
      <c r="AD873" s="107"/>
      <c r="AE873" s="107"/>
      <c r="AF873" s="107"/>
      <c r="AG873" s="107"/>
      <c r="AH873" s="107"/>
    </row>
    <row r="874" spans="1:34" x14ac:dyDescent="0.3">
      <c r="A874" s="173" t="s">
        <v>773</v>
      </c>
      <c r="B874" s="173" t="s">
        <v>1917</v>
      </c>
      <c r="C874" s="173">
        <v>150264</v>
      </c>
      <c r="D874" s="176">
        <v>44942</v>
      </c>
      <c r="E874" s="177">
        <v>15.7415</v>
      </c>
      <c r="F874" s="177">
        <v>-0.68389999999999995</v>
      </c>
      <c r="G874" s="177">
        <v>-0.68389999999999995</v>
      </c>
      <c r="H874" s="177">
        <v>-0.87970000000000004</v>
      </c>
      <c r="I874" s="177">
        <v>-2.2448999999999999</v>
      </c>
      <c r="J874" s="177">
        <v>-2.8565999999999998</v>
      </c>
      <c r="K874" s="177">
        <v>0.99509999999999998</v>
      </c>
      <c r="L874" s="177">
        <v>7.4850000000000003</v>
      </c>
      <c r="M874" s="177">
        <v>-0.17380000000000001</v>
      </c>
      <c r="N874" s="177">
        <v>-3.2898999999999998</v>
      </c>
      <c r="O874" s="177">
        <v>13.0311</v>
      </c>
      <c r="P874" s="177">
        <v>8.5820000000000007</v>
      </c>
      <c r="Q874" s="177">
        <v>8.9692000000000007</v>
      </c>
      <c r="R874" s="177">
        <v>11.1631</v>
      </c>
      <c r="T874" s="106"/>
      <c r="U874" s="107"/>
      <c r="V874" s="107"/>
      <c r="W874" s="107"/>
      <c r="X874" s="107"/>
      <c r="Y874" s="107"/>
      <c r="Z874" s="107"/>
      <c r="AA874" s="107"/>
      <c r="AB874" s="107"/>
      <c r="AC874" s="107"/>
      <c r="AD874" s="107"/>
      <c r="AE874" s="107"/>
      <c r="AF874" s="107"/>
      <c r="AG874" s="107"/>
      <c r="AH874" s="107"/>
    </row>
    <row r="875" spans="1:34" x14ac:dyDescent="0.3">
      <c r="A875" s="173" t="s">
        <v>773</v>
      </c>
      <c r="B875" s="173" t="s">
        <v>1918</v>
      </c>
      <c r="C875" s="173">
        <v>150263</v>
      </c>
      <c r="D875" s="176">
        <v>44942</v>
      </c>
      <c r="E875" s="177">
        <v>14.545999999999999</v>
      </c>
      <c r="F875" s="177">
        <v>-0.69840000000000002</v>
      </c>
      <c r="G875" s="177">
        <v>-0.69840000000000002</v>
      </c>
      <c r="H875" s="177">
        <v>-0.91349999999999998</v>
      </c>
      <c r="I875" s="177">
        <v>-2.3109000000000002</v>
      </c>
      <c r="J875" s="177">
        <v>-3.0021</v>
      </c>
      <c r="K875" s="177">
        <v>0.54400000000000004</v>
      </c>
      <c r="L875" s="177">
        <v>6.5087000000000002</v>
      </c>
      <c r="M875" s="177">
        <v>-1.4985999999999999</v>
      </c>
      <c r="N875" s="177">
        <v>-4.9466999999999999</v>
      </c>
      <c r="O875" s="177">
        <v>11.240500000000001</v>
      </c>
      <c r="P875" s="177">
        <v>6.9797000000000002</v>
      </c>
      <c r="Q875" s="177">
        <v>7.3518999999999997</v>
      </c>
      <c r="R875" s="177">
        <v>9.3178999999999998</v>
      </c>
      <c r="T875" s="106"/>
      <c r="U875" s="107"/>
      <c r="V875" s="107"/>
      <c r="W875" s="107"/>
      <c r="X875" s="107"/>
      <c r="Y875" s="107"/>
      <c r="Z875" s="107"/>
      <c r="AA875" s="107"/>
      <c r="AB875" s="107"/>
      <c r="AC875" s="107"/>
      <c r="AD875" s="107"/>
      <c r="AE875" s="107"/>
      <c r="AF875" s="107"/>
      <c r="AG875" s="107"/>
      <c r="AH875" s="107"/>
    </row>
    <row r="876" spans="1:34" x14ac:dyDescent="0.3">
      <c r="A876" s="173" t="s">
        <v>773</v>
      </c>
      <c r="B876" s="173" t="s">
        <v>778</v>
      </c>
      <c r="C876" s="173">
        <v>119096</v>
      </c>
      <c r="D876" s="176">
        <v>44942</v>
      </c>
      <c r="E876" s="177">
        <v>35.348999999999997</v>
      </c>
      <c r="F876" s="177">
        <v>-0.14119999999999999</v>
      </c>
      <c r="G876" s="177">
        <v>-0.14119999999999999</v>
      </c>
      <c r="H876" s="177">
        <v>-0.50939999999999996</v>
      </c>
      <c r="I876" s="177">
        <v>-1.5376000000000001</v>
      </c>
      <c r="J876" s="177">
        <v>-2.7618</v>
      </c>
      <c r="K876" s="177">
        <v>-1.2211000000000001</v>
      </c>
      <c r="L876" s="177">
        <v>6.9950000000000001</v>
      </c>
      <c r="M876" s="177">
        <v>-0.64090000000000003</v>
      </c>
      <c r="N876" s="177">
        <v>-8.0746000000000002</v>
      </c>
      <c r="O876" s="177">
        <v>8.5010999999999992</v>
      </c>
      <c r="P876" s="177">
        <v>8.0142000000000007</v>
      </c>
      <c r="Q876" s="177">
        <v>12.248200000000001</v>
      </c>
      <c r="R876" s="177">
        <v>6.6820000000000004</v>
      </c>
      <c r="T876" s="106"/>
      <c r="U876" s="107"/>
      <c r="V876" s="107"/>
      <c r="W876" s="107"/>
      <c r="X876" s="107"/>
      <c r="Y876" s="107"/>
      <c r="Z876" s="107"/>
      <c r="AA876" s="107"/>
      <c r="AB876" s="107"/>
      <c r="AC876" s="107"/>
      <c r="AD876" s="107"/>
      <c r="AE876" s="107"/>
      <c r="AF876" s="107"/>
      <c r="AG876" s="107"/>
      <c r="AH876" s="107"/>
    </row>
    <row r="877" spans="1:34" x14ac:dyDescent="0.3">
      <c r="A877" s="173" t="s">
        <v>773</v>
      </c>
      <c r="B877" s="173" t="s">
        <v>779</v>
      </c>
      <c r="C877" s="173">
        <v>112901</v>
      </c>
      <c r="D877" s="176">
        <v>44942</v>
      </c>
      <c r="E877" s="177">
        <v>32.5</v>
      </c>
      <c r="F877" s="177">
        <v>-0.15049999999999999</v>
      </c>
      <c r="G877" s="177">
        <v>-0.15049999999999999</v>
      </c>
      <c r="H877" s="177">
        <v>-0.52639999999999998</v>
      </c>
      <c r="I877" s="177">
        <v>-1.5778000000000001</v>
      </c>
      <c r="J877" s="177">
        <v>-2.8488000000000002</v>
      </c>
      <c r="K877" s="177">
        <v>-1.4913000000000001</v>
      </c>
      <c r="L877" s="177">
        <v>6.4177999999999997</v>
      </c>
      <c r="M877" s="177">
        <v>-1.4464999999999999</v>
      </c>
      <c r="N877" s="177">
        <v>-9.0603999999999996</v>
      </c>
      <c r="O877" s="177">
        <v>7.3445</v>
      </c>
      <c r="P877" s="177">
        <v>6.9298000000000002</v>
      </c>
      <c r="Q877" s="177">
        <v>9.7970000000000006</v>
      </c>
      <c r="R877" s="177">
        <v>5.5513000000000003</v>
      </c>
      <c r="T877" s="106"/>
      <c r="U877" s="107"/>
      <c r="V877" s="107"/>
      <c r="W877" s="107"/>
      <c r="X877" s="107"/>
      <c r="Y877" s="107"/>
      <c r="Z877" s="107"/>
      <c r="AA877" s="107"/>
      <c r="AB877" s="107"/>
      <c r="AC877" s="107"/>
      <c r="AD877" s="107"/>
      <c r="AE877" s="107"/>
      <c r="AF877" s="107"/>
      <c r="AG877" s="107"/>
      <c r="AH877" s="107"/>
    </row>
    <row r="878" spans="1:34" x14ac:dyDescent="0.3">
      <c r="A878" s="173" t="s">
        <v>773</v>
      </c>
      <c r="B878" s="173" t="s">
        <v>780</v>
      </c>
      <c r="C878" s="173">
        <v>105817</v>
      </c>
      <c r="D878" s="176">
        <v>44942</v>
      </c>
      <c r="E878" s="177">
        <v>70.886600000000001</v>
      </c>
      <c r="F878" s="177">
        <v>-0.50839999999999996</v>
      </c>
      <c r="G878" s="177">
        <v>-0.50839999999999996</v>
      </c>
      <c r="H878" s="177">
        <v>-1.0206999999999999</v>
      </c>
      <c r="I878" s="177">
        <v>-0.90110000000000001</v>
      </c>
      <c r="J878" s="177">
        <v>-1.5448999999999999</v>
      </c>
      <c r="K878" s="177">
        <v>4.2409999999999997</v>
      </c>
      <c r="L878" s="177">
        <v>13.7171</v>
      </c>
      <c r="M878" s="177">
        <v>7.6569000000000003</v>
      </c>
      <c r="N878" s="177">
        <v>3.0979000000000001</v>
      </c>
      <c r="O878" s="177">
        <v>18.112300000000001</v>
      </c>
      <c r="P878" s="177">
        <v>11.205399999999999</v>
      </c>
      <c r="Q878" s="177">
        <v>13.479900000000001</v>
      </c>
      <c r="R878" s="177">
        <v>19.2484</v>
      </c>
      <c r="T878" s="106"/>
      <c r="U878" s="107"/>
      <c r="V878" s="107"/>
      <c r="W878" s="107"/>
      <c r="X878" s="107"/>
      <c r="Y878" s="107"/>
      <c r="Z878" s="107"/>
      <c r="AA878" s="107"/>
      <c r="AB878" s="107"/>
      <c r="AC878" s="107"/>
      <c r="AD878" s="107"/>
      <c r="AE878" s="107"/>
      <c r="AF878" s="107"/>
      <c r="AG878" s="107"/>
      <c r="AH878" s="107"/>
    </row>
    <row r="879" spans="1:34" x14ac:dyDescent="0.3">
      <c r="A879" s="173" t="s">
        <v>773</v>
      </c>
      <c r="B879" s="173" t="s">
        <v>781</v>
      </c>
      <c r="C879" s="173">
        <v>118564</v>
      </c>
      <c r="D879" s="176">
        <v>44942</v>
      </c>
      <c r="E879" s="177">
        <v>78.228300000000004</v>
      </c>
      <c r="F879" s="177">
        <v>-0.50149999999999995</v>
      </c>
      <c r="G879" s="177">
        <v>-0.50149999999999995</v>
      </c>
      <c r="H879" s="177">
        <v>-1.0048999999999999</v>
      </c>
      <c r="I879" s="177">
        <v>-0.86950000000000005</v>
      </c>
      <c r="J879" s="177">
        <v>-1.4742999999999999</v>
      </c>
      <c r="K879" s="177">
        <v>4.4603999999999999</v>
      </c>
      <c r="L879" s="177">
        <v>14.187099999999999</v>
      </c>
      <c r="M879" s="177">
        <v>8.3236000000000008</v>
      </c>
      <c r="N879" s="177">
        <v>3.9293999999999998</v>
      </c>
      <c r="O879" s="177">
        <v>19.071000000000002</v>
      </c>
      <c r="P879" s="177">
        <v>12.207000000000001</v>
      </c>
      <c r="Q879" s="177">
        <v>18.1707</v>
      </c>
      <c r="R879" s="177">
        <v>20.204499999999999</v>
      </c>
      <c r="T879" s="106"/>
      <c r="U879" s="107"/>
      <c r="V879" s="107"/>
      <c r="W879" s="107"/>
      <c r="X879" s="107"/>
      <c r="Y879" s="107"/>
      <c r="Z879" s="107"/>
      <c r="AA879" s="107"/>
      <c r="AB879" s="107"/>
      <c r="AC879" s="107"/>
      <c r="AD879" s="107"/>
      <c r="AE879" s="107"/>
      <c r="AF879" s="107"/>
      <c r="AG879" s="107"/>
      <c r="AH879" s="107"/>
    </row>
    <row r="880" spans="1:34" x14ac:dyDescent="0.3">
      <c r="A880" s="173" t="s">
        <v>773</v>
      </c>
      <c r="B880" s="173" t="s">
        <v>782</v>
      </c>
      <c r="C880" s="173">
        <v>102760</v>
      </c>
      <c r="D880" s="176">
        <v>44942</v>
      </c>
      <c r="E880" s="177">
        <v>133.15700000000001</v>
      </c>
      <c r="F880" s="177">
        <v>-0.27339999999999998</v>
      </c>
      <c r="G880" s="177">
        <v>-0.27339999999999998</v>
      </c>
      <c r="H880" s="177">
        <v>-0.97789999999999999</v>
      </c>
      <c r="I880" s="177">
        <v>-1.0073000000000001</v>
      </c>
      <c r="J880" s="177">
        <v>-1.3805000000000001</v>
      </c>
      <c r="K880" s="177">
        <v>5.6566999999999998</v>
      </c>
      <c r="L880" s="177">
        <v>16.305499999999999</v>
      </c>
      <c r="M880" s="177">
        <v>10.9734</v>
      </c>
      <c r="N880" s="177">
        <v>12.1898</v>
      </c>
      <c r="O880" s="177">
        <v>18.849299999999999</v>
      </c>
      <c r="P880" s="177">
        <v>8.9059000000000008</v>
      </c>
      <c r="Q880" s="177">
        <v>15.1591</v>
      </c>
      <c r="R880" s="177">
        <v>25.5031</v>
      </c>
      <c r="T880" s="106"/>
      <c r="U880" s="107"/>
      <c r="V880" s="107"/>
      <c r="W880" s="107"/>
      <c r="X880" s="107"/>
      <c r="Y880" s="107"/>
      <c r="Z880" s="107"/>
      <c r="AA880" s="107"/>
      <c r="AB880" s="107"/>
      <c r="AC880" s="107"/>
      <c r="AD880" s="107"/>
      <c r="AE880" s="107"/>
      <c r="AF880" s="107"/>
      <c r="AG880" s="107"/>
      <c r="AH880" s="107"/>
    </row>
    <row r="881" spans="1:34" x14ac:dyDescent="0.3">
      <c r="A881" s="173" t="s">
        <v>773</v>
      </c>
      <c r="B881" s="173" t="s">
        <v>783</v>
      </c>
      <c r="C881" s="173">
        <v>118950</v>
      </c>
      <c r="D881" s="176">
        <v>44942</v>
      </c>
      <c r="E881" s="177">
        <v>146.53399999999999</v>
      </c>
      <c r="F881" s="177">
        <v>-0.26140000000000002</v>
      </c>
      <c r="G881" s="177">
        <v>-0.26140000000000002</v>
      </c>
      <c r="H881" s="177">
        <v>-0.95040000000000002</v>
      </c>
      <c r="I881" s="177">
        <v>-0.95309999999999995</v>
      </c>
      <c r="J881" s="177">
        <v>-1.2634000000000001</v>
      </c>
      <c r="K881" s="177">
        <v>6.0266000000000002</v>
      </c>
      <c r="L881" s="177">
        <v>17.092300000000002</v>
      </c>
      <c r="M881" s="177">
        <v>12.1096</v>
      </c>
      <c r="N881" s="177">
        <v>13.757999999999999</v>
      </c>
      <c r="O881" s="177">
        <v>20.2668</v>
      </c>
      <c r="P881" s="177">
        <v>10.0876</v>
      </c>
      <c r="Q881" s="177">
        <v>13.8543</v>
      </c>
      <c r="R881" s="177">
        <v>27.136299999999999</v>
      </c>
      <c r="T881" s="106"/>
      <c r="U881" s="107"/>
      <c r="V881" s="107"/>
      <c r="W881" s="107"/>
      <c r="X881" s="107"/>
      <c r="Y881" s="107"/>
      <c r="Z881" s="107"/>
      <c r="AA881" s="107"/>
      <c r="AB881" s="107"/>
      <c r="AC881" s="107"/>
      <c r="AD881" s="107"/>
      <c r="AE881" s="107"/>
      <c r="AF881" s="107"/>
      <c r="AG881" s="107"/>
      <c r="AH881" s="107"/>
    </row>
    <row r="882" spans="1:34" x14ac:dyDescent="0.3">
      <c r="A882" s="173" t="s">
        <v>773</v>
      </c>
      <c r="B882" s="173" t="s">
        <v>2029</v>
      </c>
      <c r="C882" s="173">
        <v>148411</v>
      </c>
      <c r="D882" s="176">
        <v>44942</v>
      </c>
      <c r="E882" s="177">
        <v>16.4849</v>
      </c>
      <c r="F882" s="177">
        <v>-0.49619999999999997</v>
      </c>
      <c r="G882" s="177">
        <v>-0.49619999999999997</v>
      </c>
      <c r="H882" s="177">
        <v>-1.4208000000000001</v>
      </c>
      <c r="I882" s="177">
        <v>-1.8002</v>
      </c>
      <c r="J882" s="177">
        <v>-2.6457000000000002</v>
      </c>
      <c r="K882" s="177">
        <v>2.0686</v>
      </c>
      <c r="L882" s="177">
        <v>10.354699999999999</v>
      </c>
      <c r="M882" s="177">
        <v>0.32800000000000001</v>
      </c>
      <c r="N882" s="177">
        <v>-6.1806999999999999</v>
      </c>
      <c r="O882" s="177"/>
      <c r="P882" s="177"/>
      <c r="Q882" s="177">
        <v>22.2545</v>
      </c>
      <c r="R882" s="177">
        <v>12.346299999999999</v>
      </c>
      <c r="T882" s="106"/>
      <c r="U882" s="107"/>
      <c r="V882" s="107"/>
      <c r="W882" s="107"/>
      <c r="X882" s="107"/>
      <c r="Y882" s="107"/>
      <c r="Z882" s="107"/>
      <c r="AA882" s="107"/>
      <c r="AB882" s="107"/>
      <c r="AC882" s="107"/>
      <c r="AD882" s="107"/>
      <c r="AE882" s="107"/>
      <c r="AF882" s="107"/>
      <c r="AG882" s="107"/>
      <c r="AH882" s="107"/>
    </row>
    <row r="883" spans="1:34" x14ac:dyDescent="0.3">
      <c r="A883" s="173" t="s">
        <v>773</v>
      </c>
      <c r="B883" s="173" t="s">
        <v>2030</v>
      </c>
      <c r="C883" s="173">
        <v>148409</v>
      </c>
      <c r="D883" s="176">
        <v>44942</v>
      </c>
      <c r="E883" s="177">
        <v>15.8284</v>
      </c>
      <c r="F883" s="177">
        <v>-0.50660000000000005</v>
      </c>
      <c r="G883" s="177">
        <v>-0.50660000000000005</v>
      </c>
      <c r="H883" s="177">
        <v>-1.4444999999999999</v>
      </c>
      <c r="I883" s="177">
        <v>-1.8467</v>
      </c>
      <c r="J883" s="177">
        <v>-2.7536</v>
      </c>
      <c r="K883" s="177">
        <v>1.6792</v>
      </c>
      <c r="L883" s="177">
        <v>9.4770000000000003</v>
      </c>
      <c r="M883" s="177">
        <v>-0.89349999999999996</v>
      </c>
      <c r="N883" s="177">
        <v>-7.7039999999999997</v>
      </c>
      <c r="O883" s="177"/>
      <c r="P883" s="177"/>
      <c r="Q883" s="177">
        <v>20.273599999999998</v>
      </c>
      <c r="R883" s="177">
        <v>10.526199999999999</v>
      </c>
      <c r="T883" s="106"/>
      <c r="U883" s="107"/>
      <c r="V883" s="107"/>
      <c r="W883" s="107"/>
      <c r="X883" s="107"/>
      <c r="Y883" s="107"/>
      <c r="Z883" s="107"/>
      <c r="AA883" s="107"/>
      <c r="AB883" s="107"/>
      <c r="AC883" s="107"/>
      <c r="AD883" s="107"/>
      <c r="AE883" s="107"/>
      <c r="AF883" s="107"/>
      <c r="AG883" s="107"/>
      <c r="AH883" s="107"/>
    </row>
    <row r="884" spans="1:34" x14ac:dyDescent="0.3">
      <c r="A884" s="173" t="s">
        <v>773</v>
      </c>
      <c r="B884" s="173" t="s">
        <v>784</v>
      </c>
      <c r="C884" s="173">
        <v>111957</v>
      </c>
      <c r="D884" s="176">
        <v>44942</v>
      </c>
      <c r="E884" s="177">
        <v>52.07</v>
      </c>
      <c r="F884" s="177">
        <v>-0.32540000000000002</v>
      </c>
      <c r="G884" s="177">
        <v>-0.32540000000000002</v>
      </c>
      <c r="H884" s="177">
        <v>-0.7056</v>
      </c>
      <c r="I884" s="177">
        <v>-0.91339999999999999</v>
      </c>
      <c r="J884" s="177">
        <v>-1.2329000000000001</v>
      </c>
      <c r="K884" s="177">
        <v>5.1707000000000001</v>
      </c>
      <c r="L884" s="177">
        <v>12.6325</v>
      </c>
      <c r="M884" s="177">
        <v>5.9409999999999998</v>
      </c>
      <c r="N884" s="177">
        <v>1.1657</v>
      </c>
      <c r="O884" s="177">
        <v>20.263999999999999</v>
      </c>
      <c r="P884" s="177">
        <v>11.8315</v>
      </c>
      <c r="Q884" s="177">
        <v>12.8523</v>
      </c>
      <c r="R884" s="177">
        <v>15.8666</v>
      </c>
      <c r="T884" s="106"/>
      <c r="U884" s="107"/>
      <c r="V884" s="107"/>
      <c r="W884" s="107"/>
      <c r="X884" s="107"/>
      <c r="Y884" s="107"/>
      <c r="Z884" s="107"/>
      <c r="AA884" s="107"/>
      <c r="AB884" s="107"/>
      <c r="AC884" s="107"/>
      <c r="AD884" s="107"/>
      <c r="AE884" s="107"/>
      <c r="AF884" s="107"/>
      <c r="AG884" s="107"/>
      <c r="AH884" s="107"/>
    </row>
    <row r="885" spans="1:34" x14ac:dyDescent="0.3">
      <c r="A885" s="173" t="s">
        <v>773</v>
      </c>
      <c r="B885" s="173" t="s">
        <v>785</v>
      </c>
      <c r="C885" s="173">
        <v>120722</v>
      </c>
      <c r="D885" s="176">
        <v>44942</v>
      </c>
      <c r="E885" s="177">
        <v>57.93</v>
      </c>
      <c r="F885" s="177">
        <v>-0.30980000000000002</v>
      </c>
      <c r="G885" s="177">
        <v>-0.30980000000000002</v>
      </c>
      <c r="H885" s="177">
        <v>-0.68579999999999997</v>
      </c>
      <c r="I885" s="177">
        <v>-0.87270000000000003</v>
      </c>
      <c r="J885" s="177">
        <v>-1.1095999999999999</v>
      </c>
      <c r="K885" s="177">
        <v>5.5190999999999999</v>
      </c>
      <c r="L885" s="177">
        <v>13.3881</v>
      </c>
      <c r="M885" s="177">
        <v>7.0201000000000002</v>
      </c>
      <c r="N885" s="177">
        <v>2.5127999999999999</v>
      </c>
      <c r="O885" s="177">
        <v>21.752600000000001</v>
      </c>
      <c r="P885" s="177">
        <v>13.1092</v>
      </c>
      <c r="Q885" s="177">
        <v>14.1662</v>
      </c>
      <c r="R885" s="177">
        <v>17.3614</v>
      </c>
      <c r="T885" s="106"/>
      <c r="U885" s="107"/>
      <c r="V885" s="107"/>
      <c r="W885" s="107"/>
      <c r="X885" s="107"/>
      <c r="Y885" s="107"/>
      <c r="Z885" s="107"/>
      <c r="AA885" s="107"/>
      <c r="AB885" s="107"/>
      <c r="AC885" s="107"/>
      <c r="AD885" s="107"/>
      <c r="AE885" s="107"/>
      <c r="AF885" s="107"/>
      <c r="AG885" s="107"/>
      <c r="AH885" s="107"/>
    </row>
    <row r="886" spans="1:34" x14ac:dyDescent="0.3">
      <c r="A886" s="173" t="s">
        <v>773</v>
      </c>
      <c r="B886" s="173" t="s">
        <v>786</v>
      </c>
      <c r="C886" s="173">
        <v>141920</v>
      </c>
      <c r="D886" s="176">
        <v>44942</v>
      </c>
      <c r="E886" s="177">
        <v>16.43</v>
      </c>
      <c r="F886" s="177">
        <v>-0.48459999999999998</v>
      </c>
      <c r="G886" s="177">
        <v>-0.48459999999999998</v>
      </c>
      <c r="H886" s="177">
        <v>-0.90469999999999995</v>
      </c>
      <c r="I886" s="177">
        <v>-1.8519000000000001</v>
      </c>
      <c r="J886" s="177">
        <v>-2.6082000000000001</v>
      </c>
      <c r="K886" s="177">
        <v>2.2402000000000002</v>
      </c>
      <c r="L886" s="177">
        <v>10.046900000000001</v>
      </c>
      <c r="M886" s="177">
        <v>1.3572</v>
      </c>
      <c r="N886" s="177">
        <v>-3.8618999999999999</v>
      </c>
      <c r="O886" s="177">
        <v>14.608499999999999</v>
      </c>
      <c r="P886" s="177">
        <v>9.8690999999999995</v>
      </c>
      <c r="Q886" s="177">
        <v>10.0861</v>
      </c>
      <c r="R886" s="177">
        <v>12.446099999999999</v>
      </c>
      <c r="T886" s="106"/>
      <c r="U886" s="107"/>
      <c r="V886" s="107"/>
      <c r="W886" s="107"/>
      <c r="X886" s="107"/>
      <c r="Y886" s="107"/>
      <c r="Z886" s="107"/>
      <c r="AA886" s="107"/>
      <c r="AB886" s="107"/>
      <c r="AC886" s="107"/>
      <c r="AD886" s="107"/>
      <c r="AE886" s="107"/>
      <c r="AF886" s="107"/>
      <c r="AG886" s="107"/>
      <c r="AH886" s="107"/>
    </row>
    <row r="887" spans="1:34" x14ac:dyDescent="0.3">
      <c r="A887" s="173" t="s">
        <v>773</v>
      </c>
      <c r="B887" s="173" t="s">
        <v>787</v>
      </c>
      <c r="C887" s="173">
        <v>141919</v>
      </c>
      <c r="D887" s="176">
        <v>44942</v>
      </c>
      <c r="E887" s="177">
        <v>15.31</v>
      </c>
      <c r="F887" s="177">
        <v>-0.4551</v>
      </c>
      <c r="G887" s="177">
        <v>-0.4551</v>
      </c>
      <c r="H887" s="177">
        <v>-0.84199999999999997</v>
      </c>
      <c r="I887" s="177">
        <v>-1.859</v>
      </c>
      <c r="J887" s="177">
        <v>-2.6080999999999999</v>
      </c>
      <c r="K887" s="177">
        <v>2.0667</v>
      </c>
      <c r="L887" s="177">
        <v>9.5920000000000005</v>
      </c>
      <c r="M887" s="177">
        <v>0.72370000000000001</v>
      </c>
      <c r="N887" s="177">
        <v>-4.67</v>
      </c>
      <c r="O887" s="177">
        <v>13.635199999999999</v>
      </c>
      <c r="P887" s="177">
        <v>8.4352999999999998</v>
      </c>
      <c r="Q887" s="177">
        <v>8.5922000000000001</v>
      </c>
      <c r="R887" s="177">
        <v>11.4597</v>
      </c>
      <c r="T887" s="106"/>
      <c r="U887" s="107"/>
      <c r="V887" s="107"/>
      <c r="W887" s="107"/>
      <c r="X887" s="107"/>
      <c r="Y887" s="107"/>
      <c r="Z887" s="107"/>
      <c r="AA887" s="107"/>
      <c r="AB887" s="107"/>
      <c r="AC887" s="107"/>
      <c r="AD887" s="107"/>
      <c r="AE887" s="107"/>
      <c r="AF887" s="107"/>
      <c r="AG887" s="107"/>
      <c r="AH887" s="107"/>
    </row>
    <row r="888" spans="1:34" x14ac:dyDescent="0.3">
      <c r="A888" s="173" t="s">
        <v>773</v>
      </c>
      <c r="B888" s="173" t="s">
        <v>788</v>
      </c>
      <c r="C888" s="173">
        <v>118421</v>
      </c>
      <c r="D888" s="176">
        <v>44942</v>
      </c>
      <c r="E888" s="177">
        <v>58.402999999999999</v>
      </c>
      <c r="F888" s="177">
        <v>-0.45679999999999998</v>
      </c>
      <c r="G888" s="177">
        <v>-0.45679999999999998</v>
      </c>
      <c r="H888" s="177">
        <v>-1.1442000000000001</v>
      </c>
      <c r="I888" s="177">
        <v>-2.1446999999999998</v>
      </c>
      <c r="J888" s="177">
        <v>-2.9091999999999998</v>
      </c>
      <c r="K888" s="177">
        <v>-1.1241000000000001</v>
      </c>
      <c r="L888" s="177">
        <v>4.9280999999999997</v>
      </c>
      <c r="M888" s="177">
        <v>-3.6413000000000002</v>
      </c>
      <c r="N888" s="177">
        <v>-9.7187000000000001</v>
      </c>
      <c r="O888" s="177">
        <v>10.6828</v>
      </c>
      <c r="P888" s="177">
        <v>6.0892999999999997</v>
      </c>
      <c r="Q888" s="177">
        <v>11.266999999999999</v>
      </c>
      <c r="R888" s="177">
        <v>6.3173000000000004</v>
      </c>
      <c r="T888" s="106"/>
      <c r="U888" s="107"/>
      <c r="V888" s="107"/>
      <c r="W888" s="107"/>
      <c r="X888" s="107"/>
      <c r="Y888" s="107"/>
      <c r="Z888" s="107"/>
      <c r="AA888" s="107"/>
      <c r="AB888" s="107"/>
      <c r="AC888" s="107"/>
      <c r="AD888" s="107"/>
      <c r="AE888" s="107"/>
      <c r="AF888" s="107"/>
      <c r="AG888" s="107"/>
      <c r="AH888" s="107"/>
    </row>
    <row r="889" spans="1:34" x14ac:dyDescent="0.3">
      <c r="A889" s="173" t="s">
        <v>773</v>
      </c>
      <c r="B889" s="173" t="s">
        <v>789</v>
      </c>
      <c r="C889" s="173">
        <v>108592</v>
      </c>
      <c r="D889" s="176">
        <v>44942</v>
      </c>
      <c r="E889" s="177">
        <v>51.222999999999999</v>
      </c>
      <c r="F889" s="177">
        <v>-0.46829999999999999</v>
      </c>
      <c r="G889" s="177">
        <v>-0.46829999999999999</v>
      </c>
      <c r="H889" s="177">
        <v>-1.1692</v>
      </c>
      <c r="I889" s="177">
        <v>-2.1939000000000002</v>
      </c>
      <c r="J889" s="177">
        <v>-3.0179999999999998</v>
      </c>
      <c r="K889" s="177">
        <v>-1.462</v>
      </c>
      <c r="L889" s="177">
        <v>4.2176999999999998</v>
      </c>
      <c r="M889" s="177">
        <v>-4.6303999999999998</v>
      </c>
      <c r="N889" s="177">
        <v>-10.9475</v>
      </c>
      <c r="O889" s="177">
        <v>9.1974</v>
      </c>
      <c r="P889" s="177">
        <v>4.6162999999999998</v>
      </c>
      <c r="Q889" s="177">
        <v>10.180899999999999</v>
      </c>
      <c r="R889" s="177">
        <v>4.8925000000000001</v>
      </c>
      <c r="T889" s="106"/>
      <c r="U889" s="107"/>
      <c r="V889" s="107"/>
      <c r="W889" s="107"/>
      <c r="X889" s="107"/>
      <c r="Y889" s="107"/>
      <c r="Z889" s="107"/>
      <c r="AA889" s="107"/>
      <c r="AB889" s="107"/>
      <c r="AC889" s="107"/>
      <c r="AD889" s="107"/>
      <c r="AE889" s="107"/>
      <c r="AF889" s="107"/>
      <c r="AG889" s="107"/>
      <c r="AH889" s="107"/>
    </row>
    <row r="890" spans="1:34" x14ac:dyDescent="0.3">
      <c r="A890" s="173" t="s">
        <v>773</v>
      </c>
      <c r="B890" s="173" t="s">
        <v>790</v>
      </c>
      <c r="C890" s="173">
        <v>131580</v>
      </c>
      <c r="D890" s="176">
        <v>44942</v>
      </c>
      <c r="E890" s="177">
        <v>33.519799999999996</v>
      </c>
      <c r="F890" s="177">
        <v>-0.35439999999999999</v>
      </c>
      <c r="G890" s="177">
        <v>-0.35439999999999999</v>
      </c>
      <c r="H890" s="177">
        <v>-0.35460000000000003</v>
      </c>
      <c r="I890" s="177">
        <v>-1.1245000000000001</v>
      </c>
      <c r="J890" s="177">
        <v>-1.9031</v>
      </c>
      <c r="K890" s="177">
        <v>3.2277</v>
      </c>
      <c r="L890" s="177">
        <v>13.2433</v>
      </c>
      <c r="M890" s="177">
        <v>3.1429</v>
      </c>
      <c r="N890" s="177">
        <v>-3.9874999999999998</v>
      </c>
      <c r="O890" s="177">
        <v>19.1206</v>
      </c>
      <c r="P890" s="177">
        <v>15.8096</v>
      </c>
      <c r="Q890" s="177">
        <v>15.854200000000001</v>
      </c>
      <c r="R890" s="177">
        <v>14.887499999999999</v>
      </c>
      <c r="T890" s="106"/>
      <c r="U890" s="107"/>
      <c r="V890" s="107"/>
      <c r="W890" s="107"/>
      <c r="X890" s="107"/>
      <c r="Y890" s="107"/>
      <c r="Z890" s="107"/>
      <c r="AA890" s="107"/>
      <c r="AB890" s="107"/>
      <c r="AC890" s="107"/>
      <c r="AD890" s="107"/>
      <c r="AE890" s="107"/>
      <c r="AF890" s="107"/>
      <c r="AG890" s="107"/>
      <c r="AH890" s="107"/>
    </row>
    <row r="891" spans="1:34" x14ac:dyDescent="0.3">
      <c r="A891" s="173" t="s">
        <v>773</v>
      </c>
      <c r="B891" s="173" t="s">
        <v>791</v>
      </c>
      <c r="C891" s="173">
        <v>131578</v>
      </c>
      <c r="D891" s="176">
        <v>44942</v>
      </c>
      <c r="E891" s="177">
        <v>30.3035</v>
      </c>
      <c r="F891" s="177">
        <v>-0.36270000000000002</v>
      </c>
      <c r="G891" s="177">
        <v>-0.36270000000000002</v>
      </c>
      <c r="H891" s="177">
        <v>-0.37409999999999999</v>
      </c>
      <c r="I891" s="177">
        <v>-1.1631</v>
      </c>
      <c r="J891" s="177">
        <v>-1.9881</v>
      </c>
      <c r="K891" s="177">
        <v>2.9554999999999998</v>
      </c>
      <c r="L891" s="177">
        <v>12.6524</v>
      </c>
      <c r="M891" s="177">
        <v>2.3275999999999999</v>
      </c>
      <c r="N891" s="177">
        <v>-4.9978999999999996</v>
      </c>
      <c r="O891" s="177">
        <v>17.7546</v>
      </c>
      <c r="P891" s="177">
        <v>14.316000000000001</v>
      </c>
      <c r="Q891" s="177">
        <v>14.441000000000001</v>
      </c>
      <c r="R891" s="177">
        <v>13.6797</v>
      </c>
      <c r="T891" s="106"/>
      <c r="U891" s="107"/>
      <c r="V891" s="107"/>
      <c r="W891" s="107"/>
      <c r="X891" s="107"/>
      <c r="Y891" s="107"/>
      <c r="Z891" s="107"/>
      <c r="AA891" s="107"/>
      <c r="AB891" s="107"/>
      <c r="AC891" s="107"/>
      <c r="AD891" s="107"/>
      <c r="AE891" s="107"/>
      <c r="AF891" s="107"/>
      <c r="AG891" s="107"/>
      <c r="AH891" s="107"/>
    </row>
    <row r="892" spans="1:34" x14ac:dyDescent="0.3">
      <c r="A892" s="173" t="s">
        <v>773</v>
      </c>
      <c r="B892" s="173" t="s">
        <v>1699</v>
      </c>
      <c r="C892" s="173">
        <v>148481</v>
      </c>
      <c r="D892" s="176">
        <v>44942</v>
      </c>
      <c r="E892" s="177">
        <v>15.27</v>
      </c>
      <c r="F892" s="177">
        <v>-0.1961</v>
      </c>
      <c r="G892" s="177">
        <v>-0.1961</v>
      </c>
      <c r="H892" s="177">
        <v>-1.4202999999999999</v>
      </c>
      <c r="I892" s="177">
        <v>-2.1154000000000002</v>
      </c>
      <c r="J892" s="177">
        <v>-3.1091000000000002</v>
      </c>
      <c r="K892" s="177">
        <v>0.13109999999999999</v>
      </c>
      <c r="L892" s="177">
        <v>6.9328000000000003</v>
      </c>
      <c r="M892" s="177">
        <v>-2.1781000000000001</v>
      </c>
      <c r="N892" s="177">
        <v>-11.886900000000001</v>
      </c>
      <c r="O892" s="177"/>
      <c r="P892" s="177"/>
      <c r="Q892" s="177">
        <v>20.220300000000002</v>
      </c>
      <c r="R892" s="177">
        <v>11.5404</v>
      </c>
      <c r="T892" s="106"/>
      <c r="U892" s="107"/>
      <c r="V892" s="107"/>
      <c r="W892" s="107"/>
      <c r="X892" s="107"/>
      <c r="Y892" s="107"/>
      <c r="Z892" s="107"/>
      <c r="AA892" s="107"/>
      <c r="AB892" s="107"/>
      <c r="AC892" s="107"/>
      <c r="AD892" s="107"/>
      <c r="AE892" s="107"/>
      <c r="AF892" s="107"/>
      <c r="AG892" s="107"/>
      <c r="AH892" s="107"/>
    </row>
    <row r="893" spans="1:34" x14ac:dyDescent="0.3">
      <c r="A893" s="173" t="s">
        <v>773</v>
      </c>
      <c r="B893" s="173" t="s">
        <v>1700</v>
      </c>
      <c r="C893" s="173">
        <v>148483</v>
      </c>
      <c r="D893" s="176">
        <v>44942</v>
      </c>
      <c r="E893" s="177">
        <v>14.68</v>
      </c>
      <c r="F893" s="177">
        <v>-0.2717</v>
      </c>
      <c r="G893" s="177">
        <v>-0.2717</v>
      </c>
      <c r="H893" s="177">
        <v>-1.4764999999999999</v>
      </c>
      <c r="I893" s="177">
        <v>-2.1985000000000001</v>
      </c>
      <c r="J893" s="177">
        <v>-3.2301000000000002</v>
      </c>
      <c r="K893" s="177">
        <v>-0.2717</v>
      </c>
      <c r="L893" s="177">
        <v>6.0693999999999999</v>
      </c>
      <c r="M893" s="177">
        <v>-3.3574999999999999</v>
      </c>
      <c r="N893" s="177">
        <v>-13.29</v>
      </c>
      <c r="O893" s="177"/>
      <c r="P893" s="177"/>
      <c r="Q893" s="177">
        <v>18.177</v>
      </c>
      <c r="R893" s="177">
        <v>9.6801999999999992</v>
      </c>
      <c r="T893" s="106"/>
      <c r="U893" s="107"/>
      <c r="V893" s="107"/>
      <c r="W893" s="107"/>
      <c r="X893" s="107"/>
      <c r="Y893" s="107"/>
      <c r="Z893" s="107"/>
      <c r="AA893" s="107"/>
      <c r="AB893" s="107"/>
      <c r="AC893" s="107"/>
      <c r="AD893" s="107"/>
      <c r="AE893" s="107"/>
      <c r="AF893" s="107"/>
      <c r="AG893" s="107"/>
      <c r="AH893" s="107"/>
    </row>
    <row r="894" spans="1:34" x14ac:dyDescent="0.3">
      <c r="A894" s="173" t="s">
        <v>773</v>
      </c>
      <c r="B894" s="173" t="s">
        <v>1955</v>
      </c>
      <c r="C894" s="173">
        <v>120488</v>
      </c>
      <c r="D894" s="176">
        <v>44942</v>
      </c>
      <c r="E894" s="177">
        <v>13.6629</v>
      </c>
      <c r="F894" s="177">
        <v>-0.53869999999999996</v>
      </c>
      <c r="G894" s="177">
        <v>-0.53869999999999996</v>
      </c>
      <c r="H894" s="177">
        <v>-1.746</v>
      </c>
      <c r="I894" s="177">
        <v>-2.7793999999999999</v>
      </c>
      <c r="J894" s="177">
        <v>-3.6059000000000001</v>
      </c>
      <c r="K894" s="177">
        <v>3.7079</v>
      </c>
      <c r="L894" s="177">
        <v>10.995699999999999</v>
      </c>
      <c r="M894" s="177">
        <v>4.9764999999999997</v>
      </c>
      <c r="N894" s="177">
        <v>-1.3338000000000001</v>
      </c>
      <c r="O894" s="177">
        <v>9.1324000000000005</v>
      </c>
      <c r="P894" s="177">
        <v>7.6437999999999997</v>
      </c>
      <c r="Q894" s="177">
        <v>13.332700000000001</v>
      </c>
      <c r="R894" s="177">
        <v>9.9163999999999994</v>
      </c>
      <c r="T894" s="106"/>
      <c r="U894" s="107"/>
      <c r="V894" s="107"/>
      <c r="W894" s="107"/>
      <c r="X894" s="107"/>
      <c r="Y894" s="107"/>
      <c r="Z894" s="107"/>
      <c r="AA894" s="107"/>
      <c r="AB894" s="107"/>
      <c r="AC894" s="107"/>
      <c r="AD894" s="107"/>
      <c r="AE894" s="107"/>
      <c r="AF894" s="107"/>
      <c r="AG894" s="107"/>
      <c r="AH894" s="107"/>
    </row>
    <row r="895" spans="1:34" x14ac:dyDescent="0.3">
      <c r="A895" s="173" t="s">
        <v>773</v>
      </c>
      <c r="B895" s="173" t="s">
        <v>1956</v>
      </c>
      <c r="C895" s="173">
        <v>107410</v>
      </c>
      <c r="D895" s="176">
        <v>44942</v>
      </c>
      <c r="E895" s="177">
        <v>12.087400000000001</v>
      </c>
      <c r="F895" s="177">
        <v>-0.54549999999999998</v>
      </c>
      <c r="G895" s="177">
        <v>-0.54549999999999998</v>
      </c>
      <c r="H895" s="177">
        <v>-1.762</v>
      </c>
      <c r="I895" s="177">
        <v>-2.8109999999999999</v>
      </c>
      <c r="J895" s="177">
        <v>-3.6745000000000001</v>
      </c>
      <c r="K895" s="177">
        <v>3.4906999999999999</v>
      </c>
      <c r="L895" s="177">
        <v>10.5396</v>
      </c>
      <c r="M895" s="177">
        <v>4.3167999999999997</v>
      </c>
      <c r="N895" s="177">
        <v>-2.1444999999999999</v>
      </c>
      <c r="O895" s="177">
        <v>7.9279000000000002</v>
      </c>
      <c r="P895" s="177">
        <v>6.2923</v>
      </c>
      <c r="Q895" s="177">
        <v>1.2825</v>
      </c>
      <c r="R895" s="177">
        <v>8.8693000000000008</v>
      </c>
      <c r="T895" s="106"/>
      <c r="U895" s="107"/>
      <c r="V895" s="107"/>
      <c r="W895" s="107"/>
      <c r="X895" s="107"/>
      <c r="Y895" s="107"/>
      <c r="Z895" s="107"/>
      <c r="AA895" s="107"/>
      <c r="AB895" s="107"/>
      <c r="AC895" s="107"/>
      <c r="AD895" s="107"/>
      <c r="AE895" s="107"/>
      <c r="AF895" s="107"/>
      <c r="AG895" s="107"/>
      <c r="AH895" s="107"/>
    </row>
    <row r="896" spans="1:34" x14ac:dyDescent="0.3">
      <c r="A896" s="173" t="s">
        <v>773</v>
      </c>
      <c r="B896" s="173" t="s">
        <v>792</v>
      </c>
      <c r="C896" s="173">
        <v>147473</v>
      </c>
      <c r="D896" s="176">
        <v>44942</v>
      </c>
      <c r="E896" s="177">
        <v>17.506</v>
      </c>
      <c r="F896" s="177">
        <v>-0.40960000000000002</v>
      </c>
      <c r="G896" s="177">
        <v>-0.40960000000000002</v>
      </c>
      <c r="H896" s="177">
        <v>-1.1518999999999999</v>
      </c>
      <c r="I896" s="177">
        <v>-1.5577000000000001</v>
      </c>
      <c r="J896" s="177">
        <v>-2.4464000000000001</v>
      </c>
      <c r="K896" s="177">
        <v>2.6564000000000001</v>
      </c>
      <c r="L896" s="177">
        <v>10.5875</v>
      </c>
      <c r="M896" s="177">
        <v>1.4135</v>
      </c>
      <c r="N896" s="177">
        <v>-3.7444000000000002</v>
      </c>
      <c r="O896" s="177">
        <v>15.7591</v>
      </c>
      <c r="P896" s="177"/>
      <c r="Q896" s="177">
        <v>17.312999999999999</v>
      </c>
      <c r="R896" s="177">
        <v>15.039</v>
      </c>
      <c r="T896" s="106"/>
      <c r="U896" s="107"/>
      <c r="V896" s="107"/>
      <c r="W896" s="107"/>
      <c r="X896" s="107"/>
      <c r="Y896" s="107"/>
      <c r="Z896" s="107"/>
      <c r="AA896" s="107"/>
      <c r="AB896" s="107"/>
      <c r="AC896" s="107"/>
      <c r="AD896" s="107"/>
      <c r="AE896" s="107"/>
      <c r="AF896" s="107"/>
      <c r="AG896" s="107"/>
      <c r="AH896" s="107"/>
    </row>
    <row r="897" spans="1:34" x14ac:dyDescent="0.3">
      <c r="A897" s="173" t="s">
        <v>773</v>
      </c>
      <c r="B897" s="173" t="s">
        <v>793</v>
      </c>
      <c r="C897" s="173">
        <v>147477</v>
      </c>
      <c r="D897" s="176">
        <v>44942</v>
      </c>
      <c r="E897" s="177">
        <v>16.497</v>
      </c>
      <c r="F897" s="177">
        <v>-0.42249999999999999</v>
      </c>
      <c r="G897" s="177">
        <v>-0.42249999999999999</v>
      </c>
      <c r="H897" s="177">
        <v>-1.1800999999999999</v>
      </c>
      <c r="I897" s="177">
        <v>-1.6162000000000001</v>
      </c>
      <c r="J897" s="177">
        <v>-2.5749</v>
      </c>
      <c r="K897" s="177">
        <v>2.2435999999999998</v>
      </c>
      <c r="L897" s="177">
        <v>9.7094000000000005</v>
      </c>
      <c r="M897" s="177">
        <v>0.1822</v>
      </c>
      <c r="N897" s="177">
        <v>-5.2876000000000003</v>
      </c>
      <c r="O897" s="177">
        <v>13.833399999999999</v>
      </c>
      <c r="P897" s="177"/>
      <c r="Q897" s="177">
        <v>15.3438</v>
      </c>
      <c r="R897" s="177">
        <v>13.1675</v>
      </c>
      <c r="T897" s="106"/>
      <c r="U897" s="107"/>
      <c r="V897" s="107"/>
      <c r="W897" s="107"/>
      <c r="X897" s="107"/>
      <c r="Y897" s="107"/>
      <c r="Z897" s="107"/>
      <c r="AA897" s="107"/>
      <c r="AB897" s="107"/>
      <c r="AC897" s="107"/>
      <c r="AD897" s="107"/>
      <c r="AE897" s="107"/>
      <c r="AF897" s="107"/>
      <c r="AG897" s="107"/>
      <c r="AH897" s="107"/>
    </row>
    <row r="898" spans="1:34" x14ac:dyDescent="0.3">
      <c r="A898" s="173" t="s">
        <v>773</v>
      </c>
      <c r="B898" s="173" t="s">
        <v>794</v>
      </c>
      <c r="C898" s="173">
        <v>145376</v>
      </c>
      <c r="D898" s="176"/>
      <c r="E898" s="177"/>
      <c r="F898" s="177"/>
      <c r="G898" s="177"/>
      <c r="H898" s="177"/>
      <c r="I898" s="177"/>
      <c r="J898" s="177"/>
      <c r="K898" s="177"/>
      <c r="L898" s="177"/>
      <c r="M898" s="177"/>
      <c r="N898" s="177"/>
      <c r="O898" s="177"/>
      <c r="P898" s="177"/>
      <c r="Q898" s="177"/>
      <c r="R898" s="177"/>
      <c r="T898" s="106"/>
      <c r="U898" s="107"/>
      <c r="V898" s="107"/>
      <c r="W898" s="107"/>
      <c r="X898" s="107"/>
      <c r="Y898" s="107"/>
      <c r="Z898" s="107"/>
      <c r="AA898" s="107"/>
      <c r="AB898" s="107"/>
      <c r="AC898" s="107"/>
      <c r="AD898" s="107"/>
      <c r="AE898" s="107"/>
      <c r="AF898" s="107"/>
      <c r="AG898" s="107"/>
      <c r="AH898" s="107"/>
    </row>
    <row r="899" spans="1:34" x14ac:dyDescent="0.3">
      <c r="A899" s="173" t="s">
        <v>773</v>
      </c>
      <c r="B899" s="173" t="s">
        <v>795</v>
      </c>
      <c r="C899" s="173">
        <v>145378</v>
      </c>
      <c r="D899" s="176"/>
      <c r="E899" s="177"/>
      <c r="F899" s="177"/>
      <c r="G899" s="177"/>
      <c r="H899" s="177"/>
      <c r="I899" s="177"/>
      <c r="J899" s="177"/>
      <c r="K899" s="177"/>
      <c r="L899" s="177"/>
      <c r="M899" s="177"/>
      <c r="N899" s="177"/>
      <c r="O899" s="177"/>
      <c r="P899" s="177"/>
      <c r="Q899" s="177"/>
      <c r="R899" s="177"/>
      <c r="T899" s="106"/>
      <c r="U899" s="107"/>
      <c r="V899" s="107"/>
      <c r="W899" s="107"/>
      <c r="X899" s="107"/>
      <c r="Y899" s="107"/>
      <c r="Z899" s="107"/>
      <c r="AA899" s="107"/>
      <c r="AB899" s="107"/>
      <c r="AC899" s="107"/>
      <c r="AD899" s="107"/>
      <c r="AE899" s="107"/>
      <c r="AF899" s="107"/>
      <c r="AG899" s="107"/>
      <c r="AH899" s="107"/>
    </row>
    <row r="900" spans="1:34" x14ac:dyDescent="0.3">
      <c r="A900" s="173" t="s">
        <v>773</v>
      </c>
      <c r="B900" s="173" t="s">
        <v>1701</v>
      </c>
      <c r="C900" s="173">
        <v>148567</v>
      </c>
      <c r="D900" s="176">
        <v>44942</v>
      </c>
      <c r="E900" s="177">
        <v>16.917100000000001</v>
      </c>
      <c r="F900" s="177">
        <v>-5.4899999999999997E-2</v>
      </c>
      <c r="G900" s="177">
        <v>-5.4899999999999997E-2</v>
      </c>
      <c r="H900" s="177">
        <v>-0.71830000000000005</v>
      </c>
      <c r="I900" s="177">
        <v>-1.0788</v>
      </c>
      <c r="J900" s="177">
        <v>-1.381</v>
      </c>
      <c r="K900" s="177">
        <v>5.415</v>
      </c>
      <c r="L900" s="177">
        <v>14.7669</v>
      </c>
      <c r="M900" s="177">
        <v>6.1338999999999997</v>
      </c>
      <c r="N900" s="177">
        <v>3.4634</v>
      </c>
      <c r="O900" s="177"/>
      <c r="P900" s="177"/>
      <c r="Q900" s="177">
        <v>27.494800000000001</v>
      </c>
      <c r="R900" s="177">
        <v>22.1465</v>
      </c>
      <c r="T900" s="106"/>
      <c r="U900" s="107"/>
      <c r="V900" s="107"/>
      <c r="W900" s="107"/>
      <c r="X900" s="107"/>
      <c r="Y900" s="107"/>
      <c r="Z900" s="107"/>
      <c r="AA900" s="107"/>
      <c r="AB900" s="107"/>
      <c r="AC900" s="107"/>
      <c r="AD900" s="107"/>
      <c r="AE900" s="107"/>
      <c r="AF900" s="107"/>
      <c r="AG900" s="107"/>
      <c r="AH900" s="107"/>
    </row>
    <row r="901" spans="1:34" x14ac:dyDescent="0.3">
      <c r="A901" s="173" t="s">
        <v>773</v>
      </c>
      <c r="B901" s="173" t="s">
        <v>1702</v>
      </c>
      <c r="C901" s="173">
        <v>148571</v>
      </c>
      <c r="D901" s="176">
        <v>44942</v>
      </c>
      <c r="E901" s="177">
        <v>16.148199999999999</v>
      </c>
      <c r="F901" s="177">
        <v>-7.0499999999999993E-2</v>
      </c>
      <c r="G901" s="177">
        <v>-7.0499999999999993E-2</v>
      </c>
      <c r="H901" s="177">
        <v>-0.75470000000000004</v>
      </c>
      <c r="I901" s="177">
        <v>-1.1519999999999999</v>
      </c>
      <c r="J901" s="177">
        <v>-1.5426</v>
      </c>
      <c r="K901" s="177">
        <v>4.883</v>
      </c>
      <c r="L901" s="177">
        <v>13.5997</v>
      </c>
      <c r="M901" s="177">
        <v>4.5034999999999998</v>
      </c>
      <c r="N901" s="177">
        <v>1.3144</v>
      </c>
      <c r="O901" s="177"/>
      <c r="P901" s="177"/>
      <c r="Q901" s="177">
        <v>24.783899999999999</v>
      </c>
      <c r="R901" s="177">
        <v>19.546700000000001</v>
      </c>
      <c r="T901" s="106"/>
      <c r="U901" s="107"/>
      <c r="V901" s="107"/>
      <c r="W901" s="107"/>
      <c r="X901" s="107"/>
      <c r="Y901" s="107"/>
      <c r="Z901" s="107"/>
      <c r="AA901" s="107"/>
      <c r="AB901" s="107"/>
      <c r="AC901" s="107"/>
      <c r="AD901" s="107"/>
      <c r="AE901" s="107"/>
      <c r="AF901" s="107"/>
      <c r="AG901" s="107"/>
      <c r="AH901" s="107"/>
    </row>
    <row r="902" spans="1:34" x14ac:dyDescent="0.3">
      <c r="A902" s="173" t="s">
        <v>773</v>
      </c>
      <c r="B902" s="173" t="s">
        <v>796</v>
      </c>
      <c r="C902" s="173">
        <v>147206</v>
      </c>
      <c r="D902" s="176">
        <v>44942</v>
      </c>
      <c r="E902" s="177">
        <v>19.597000000000001</v>
      </c>
      <c r="F902" s="177">
        <v>-0.39639999999999997</v>
      </c>
      <c r="G902" s="177">
        <v>-0.39639999999999997</v>
      </c>
      <c r="H902" s="177">
        <v>-1.0651999999999999</v>
      </c>
      <c r="I902" s="177">
        <v>-0.99019999999999997</v>
      </c>
      <c r="J902" s="177">
        <v>-1.9758</v>
      </c>
      <c r="K902" s="177">
        <v>2.8822000000000001</v>
      </c>
      <c r="L902" s="177">
        <v>6.4302000000000001</v>
      </c>
      <c r="M902" s="177">
        <v>-3.2534000000000001</v>
      </c>
      <c r="N902" s="177">
        <v>-9.8615999999999993</v>
      </c>
      <c r="O902" s="177">
        <v>16.789000000000001</v>
      </c>
      <c r="P902" s="177"/>
      <c r="Q902" s="177">
        <v>20.063500000000001</v>
      </c>
      <c r="R902" s="177">
        <v>12.7149</v>
      </c>
      <c r="T902" s="106"/>
      <c r="U902" s="107"/>
      <c r="V902" s="107"/>
      <c r="W902" s="107"/>
      <c r="X902" s="107"/>
      <c r="Y902" s="107"/>
      <c r="Z902" s="107"/>
      <c r="AA902" s="107"/>
      <c r="AB902" s="107"/>
      <c r="AC902" s="107"/>
      <c r="AD902" s="107"/>
      <c r="AE902" s="107"/>
      <c r="AF902" s="107"/>
      <c r="AG902" s="107"/>
      <c r="AH902" s="107"/>
    </row>
    <row r="903" spans="1:34" x14ac:dyDescent="0.3">
      <c r="A903" s="173" t="s">
        <v>773</v>
      </c>
      <c r="B903" s="173" t="s">
        <v>797</v>
      </c>
      <c r="C903" s="173">
        <v>147203</v>
      </c>
      <c r="D903" s="176">
        <v>44942</v>
      </c>
      <c r="E903" s="177">
        <v>18.550999999999998</v>
      </c>
      <c r="F903" s="177">
        <v>-0.41339999999999999</v>
      </c>
      <c r="G903" s="177">
        <v>-0.41339999999999999</v>
      </c>
      <c r="H903" s="177">
        <v>-1.093</v>
      </c>
      <c r="I903" s="177">
        <v>-1.0402</v>
      </c>
      <c r="J903" s="177">
        <v>-2.0796999999999999</v>
      </c>
      <c r="K903" s="177">
        <v>2.5653999999999999</v>
      </c>
      <c r="L903" s="177">
        <v>5.77</v>
      </c>
      <c r="M903" s="177">
        <v>-4.1688000000000001</v>
      </c>
      <c r="N903" s="177">
        <v>-10.9922</v>
      </c>
      <c r="O903" s="177">
        <v>15.1351</v>
      </c>
      <c r="P903" s="177"/>
      <c r="Q903" s="177">
        <v>18.286899999999999</v>
      </c>
      <c r="R903" s="177">
        <v>11.196099999999999</v>
      </c>
      <c r="T903" s="106"/>
      <c r="U903" s="107"/>
      <c r="V903" s="107"/>
      <c r="W903" s="107"/>
      <c r="X903" s="107"/>
      <c r="Y903" s="107"/>
      <c r="Z903" s="107"/>
      <c r="AA903" s="107"/>
      <c r="AB903" s="107"/>
      <c r="AC903" s="107"/>
      <c r="AD903" s="107"/>
      <c r="AE903" s="107"/>
      <c r="AF903" s="107"/>
      <c r="AG903" s="107"/>
      <c r="AH903" s="107"/>
    </row>
    <row r="904" spans="1:34" x14ac:dyDescent="0.3">
      <c r="A904" s="173" t="s">
        <v>773</v>
      </c>
      <c r="B904" s="173" t="s">
        <v>2007</v>
      </c>
      <c r="C904" s="173">
        <v>122389</v>
      </c>
      <c r="D904" s="176">
        <v>44942</v>
      </c>
      <c r="E904" s="177">
        <v>37.1738</v>
      </c>
      <c r="F904" s="177">
        <v>-0.62629999999999997</v>
      </c>
      <c r="G904" s="177">
        <v>-0.62629999999999997</v>
      </c>
      <c r="H904" s="177">
        <v>-1.4749000000000001</v>
      </c>
      <c r="I904" s="177">
        <v>-1.8993</v>
      </c>
      <c r="J904" s="177">
        <v>-2.6915</v>
      </c>
      <c r="K904" s="177">
        <v>0.85540000000000005</v>
      </c>
      <c r="L904" s="177">
        <v>7.9698000000000002</v>
      </c>
      <c r="M904" s="177">
        <v>4.5362</v>
      </c>
      <c r="N904" s="177">
        <v>-2.3805000000000001</v>
      </c>
      <c r="O904" s="177">
        <v>11.350899999999999</v>
      </c>
      <c r="P904" s="177">
        <v>9.7211999999999996</v>
      </c>
      <c r="Q904" s="177">
        <v>14.519299999999999</v>
      </c>
      <c r="R904" s="177">
        <v>7.0039999999999996</v>
      </c>
      <c r="T904" s="106"/>
      <c r="U904" s="107"/>
      <c r="V904" s="107"/>
      <c r="W904" s="107"/>
      <c r="X904" s="107"/>
      <c r="Y904" s="107"/>
      <c r="Z904" s="107"/>
      <c r="AA904" s="107"/>
      <c r="AB904" s="107"/>
      <c r="AC904" s="107"/>
      <c r="AD904" s="107"/>
      <c r="AE904" s="107"/>
      <c r="AF904" s="107"/>
      <c r="AG904" s="107"/>
      <c r="AH904" s="107"/>
    </row>
    <row r="905" spans="1:34" x14ac:dyDescent="0.3">
      <c r="A905" s="173" t="s">
        <v>773</v>
      </c>
      <c r="B905" s="173" t="s">
        <v>2008</v>
      </c>
      <c r="C905" s="173">
        <v>122387</v>
      </c>
      <c r="D905" s="176">
        <v>44942</v>
      </c>
      <c r="E905" s="177">
        <v>32.725200000000001</v>
      </c>
      <c r="F905" s="177">
        <v>-0.6361</v>
      </c>
      <c r="G905" s="177">
        <v>-0.6361</v>
      </c>
      <c r="H905" s="177">
        <v>-1.4975000000000001</v>
      </c>
      <c r="I905" s="177">
        <v>-1.944</v>
      </c>
      <c r="J905" s="177">
        <v>-2.7896000000000001</v>
      </c>
      <c r="K905" s="177">
        <v>0.54600000000000004</v>
      </c>
      <c r="L905" s="177">
        <v>7.3182999999999998</v>
      </c>
      <c r="M905" s="177">
        <v>3.5994000000000002</v>
      </c>
      <c r="N905" s="177">
        <v>-3.5224000000000002</v>
      </c>
      <c r="O905" s="177">
        <v>9.9960000000000004</v>
      </c>
      <c r="P905" s="177">
        <v>8.3885000000000005</v>
      </c>
      <c r="Q905" s="177">
        <v>13.0221</v>
      </c>
      <c r="R905" s="177">
        <v>5.7398999999999996</v>
      </c>
      <c r="T905" s="106"/>
      <c r="U905" s="107"/>
      <c r="V905" s="107"/>
      <c r="W905" s="107"/>
      <c r="X905" s="107"/>
      <c r="Y905" s="107"/>
      <c r="Z905" s="107"/>
      <c r="AA905" s="107"/>
      <c r="AB905" s="107"/>
      <c r="AC905" s="107"/>
      <c r="AD905" s="107"/>
      <c r="AE905" s="107"/>
      <c r="AF905" s="107"/>
      <c r="AG905" s="107"/>
      <c r="AH905" s="107"/>
    </row>
    <row r="906" spans="1:34" x14ac:dyDescent="0.3">
      <c r="A906" s="173" t="s">
        <v>773</v>
      </c>
      <c r="B906" s="173" t="s">
        <v>798</v>
      </c>
      <c r="C906" s="173">
        <v>104637</v>
      </c>
      <c r="D906" s="176">
        <v>44942</v>
      </c>
      <c r="E906" s="177">
        <v>80.53</v>
      </c>
      <c r="F906" s="177">
        <v>-0.46450000000000002</v>
      </c>
      <c r="G906" s="177">
        <v>-0.46450000000000002</v>
      </c>
      <c r="H906" s="177">
        <v>-0.87380000000000002</v>
      </c>
      <c r="I906" s="177">
        <v>-1.5752999999999999</v>
      </c>
      <c r="J906" s="177">
        <v>-3.3033000000000001</v>
      </c>
      <c r="K906" s="177">
        <v>0.68679999999999997</v>
      </c>
      <c r="L906" s="177">
        <v>9.0043000000000006</v>
      </c>
      <c r="M906" s="177">
        <v>1.6837</v>
      </c>
      <c r="N906" s="177">
        <v>-0.29920000000000002</v>
      </c>
      <c r="O906" s="177">
        <v>18.3535</v>
      </c>
      <c r="P906" s="177">
        <v>9.1958000000000002</v>
      </c>
      <c r="Q906" s="177">
        <v>13.8626</v>
      </c>
      <c r="R906" s="177">
        <v>17.105799999999999</v>
      </c>
      <c r="T906" s="106"/>
      <c r="U906" s="107"/>
      <c r="V906" s="107"/>
      <c r="W906" s="107"/>
      <c r="X906" s="107"/>
      <c r="Y906" s="107"/>
      <c r="Z906" s="107"/>
      <c r="AA906" s="107"/>
      <c r="AB906" s="107"/>
      <c r="AC906" s="107"/>
      <c r="AD906" s="107"/>
      <c r="AE906" s="107"/>
      <c r="AF906" s="107"/>
      <c r="AG906" s="107"/>
      <c r="AH906" s="107"/>
    </row>
    <row r="907" spans="1:34" x14ac:dyDescent="0.3">
      <c r="A907" s="173" t="s">
        <v>773</v>
      </c>
      <c r="B907" s="173" t="s">
        <v>799</v>
      </c>
      <c r="C907" s="173">
        <v>118692</v>
      </c>
      <c r="D907" s="176">
        <v>44942</v>
      </c>
      <c r="E907" s="177">
        <v>87.094300000000004</v>
      </c>
      <c r="F907" s="177">
        <v>-0.4577</v>
      </c>
      <c r="G907" s="177">
        <v>-0.4577</v>
      </c>
      <c r="H907" s="177">
        <v>-0.85940000000000005</v>
      </c>
      <c r="I907" s="177">
        <v>-1.5472999999999999</v>
      </c>
      <c r="J907" s="177">
        <v>-3.2410999999999999</v>
      </c>
      <c r="K907" s="177">
        <v>0.87239999999999995</v>
      </c>
      <c r="L907" s="177">
        <v>9.3585999999999991</v>
      </c>
      <c r="M907" s="177">
        <v>2.2153999999999998</v>
      </c>
      <c r="N907" s="177">
        <v>0.42559999999999998</v>
      </c>
      <c r="O907" s="177">
        <v>19.172699999999999</v>
      </c>
      <c r="P907" s="177">
        <v>9.9895999999999994</v>
      </c>
      <c r="Q907" s="177">
        <v>17.462399999999999</v>
      </c>
      <c r="R907" s="177">
        <v>17.922000000000001</v>
      </c>
      <c r="T907" s="106"/>
      <c r="U907" s="107"/>
      <c r="V907" s="107"/>
      <c r="W907" s="107"/>
      <c r="X907" s="107"/>
      <c r="Y907" s="107"/>
      <c r="Z907" s="107"/>
      <c r="AA907" s="107"/>
      <c r="AB907" s="107"/>
      <c r="AC907" s="107"/>
      <c r="AD907" s="107"/>
      <c r="AE907" s="107"/>
      <c r="AF907" s="107"/>
      <c r="AG907" s="107"/>
      <c r="AH907" s="107"/>
    </row>
    <row r="908" spans="1:34" x14ac:dyDescent="0.3">
      <c r="A908" s="173" t="s">
        <v>773</v>
      </c>
      <c r="B908" s="173" t="s">
        <v>800</v>
      </c>
      <c r="C908" s="173">
        <v>109275</v>
      </c>
      <c r="D908" s="176">
        <v>44942</v>
      </c>
      <c r="E908" s="177">
        <v>57.878</v>
      </c>
      <c r="F908" s="177">
        <v>-0.73180000000000001</v>
      </c>
      <c r="G908" s="177">
        <v>-0.73180000000000001</v>
      </c>
      <c r="H908" s="177">
        <v>-1.4611000000000001</v>
      </c>
      <c r="I908" s="177">
        <v>-2.0066999999999999</v>
      </c>
      <c r="J908" s="177">
        <v>-1.6786000000000001</v>
      </c>
      <c r="K908" s="177">
        <v>3.9043000000000001</v>
      </c>
      <c r="L908" s="177">
        <v>13.4556</v>
      </c>
      <c r="M908" s="177">
        <v>1.8848</v>
      </c>
      <c r="N908" s="177">
        <v>3.153</v>
      </c>
      <c r="O908" s="177">
        <v>21.082000000000001</v>
      </c>
      <c r="P908" s="177">
        <v>11.445399999999999</v>
      </c>
      <c r="Q908" s="177">
        <v>12.901999999999999</v>
      </c>
      <c r="R908" s="177">
        <v>18.327300000000001</v>
      </c>
      <c r="T908" s="106"/>
      <c r="U908" s="107"/>
      <c r="V908" s="107"/>
      <c r="W908" s="107"/>
      <c r="X908" s="107"/>
      <c r="Y908" s="107"/>
      <c r="Z908" s="107"/>
      <c r="AA908" s="107"/>
      <c r="AB908" s="107"/>
      <c r="AC908" s="107"/>
      <c r="AD908" s="107"/>
      <c r="AE908" s="107"/>
      <c r="AF908" s="107"/>
      <c r="AG908" s="107"/>
      <c r="AH908" s="107"/>
    </row>
    <row r="909" spans="1:34" x14ac:dyDescent="0.3">
      <c r="A909" s="173" t="s">
        <v>773</v>
      </c>
      <c r="B909" s="173" t="s">
        <v>801</v>
      </c>
      <c r="C909" s="173">
        <v>120834</v>
      </c>
      <c r="D909" s="176">
        <v>44942</v>
      </c>
      <c r="E909" s="177">
        <v>61.762099999999997</v>
      </c>
      <c r="F909" s="177">
        <v>-0.71499999999999997</v>
      </c>
      <c r="G909" s="177">
        <v>-0.71499999999999997</v>
      </c>
      <c r="H909" s="177">
        <v>-1.4226000000000001</v>
      </c>
      <c r="I909" s="177">
        <v>-1.931</v>
      </c>
      <c r="J909" s="177">
        <v>-1.5103</v>
      </c>
      <c r="K909" s="177">
        <v>4.4165999999999999</v>
      </c>
      <c r="L909" s="177">
        <v>14.589600000000001</v>
      </c>
      <c r="M909" s="177">
        <v>3.4681000000000002</v>
      </c>
      <c r="N909" s="177">
        <v>5.1782000000000004</v>
      </c>
      <c r="O909" s="177">
        <v>23.394500000000001</v>
      </c>
      <c r="P909" s="177">
        <v>13.1349</v>
      </c>
      <c r="Q909" s="177">
        <v>17.164999999999999</v>
      </c>
      <c r="R909" s="177">
        <v>20.799099999999999</v>
      </c>
      <c r="T909" s="106"/>
      <c r="U909" s="107"/>
      <c r="V909" s="107"/>
      <c r="W909" s="107"/>
      <c r="X909" s="107"/>
      <c r="Y909" s="107"/>
      <c r="Z909" s="107"/>
      <c r="AA909" s="107"/>
      <c r="AB909" s="107"/>
      <c r="AC909" s="107"/>
      <c r="AD909" s="107"/>
      <c r="AE909" s="107"/>
      <c r="AF909" s="107"/>
      <c r="AG909" s="107"/>
      <c r="AH909" s="107"/>
    </row>
    <row r="910" spans="1:34" x14ac:dyDescent="0.3">
      <c r="A910" s="173" t="s">
        <v>773</v>
      </c>
      <c r="B910" s="173" t="s">
        <v>802</v>
      </c>
      <c r="C910" s="173">
        <v>119727</v>
      </c>
      <c r="D910" s="176">
        <v>44942</v>
      </c>
      <c r="E910" s="177">
        <v>246.9769</v>
      </c>
      <c r="F910" s="177">
        <v>-0.13250000000000001</v>
      </c>
      <c r="G910" s="177">
        <v>-0.13250000000000001</v>
      </c>
      <c r="H910" s="177">
        <v>-1.4013</v>
      </c>
      <c r="I910" s="177">
        <v>-2.4601000000000002</v>
      </c>
      <c r="J910" s="177">
        <v>-2.7966000000000002</v>
      </c>
      <c r="K910" s="177">
        <v>-1.6157999999999999</v>
      </c>
      <c r="L910" s="177">
        <v>5.7657999999999996</v>
      </c>
      <c r="M910" s="177">
        <v>-3.4477000000000002</v>
      </c>
      <c r="N910" s="177">
        <v>-9.6844000000000001</v>
      </c>
      <c r="O910" s="177">
        <v>13.893000000000001</v>
      </c>
      <c r="P910" s="177">
        <v>11.393000000000001</v>
      </c>
      <c r="Q910" s="177">
        <v>14.848800000000001</v>
      </c>
      <c r="R910" s="177">
        <v>13.541600000000001</v>
      </c>
      <c r="T910" s="106"/>
      <c r="U910" s="107"/>
      <c r="V910" s="107"/>
      <c r="W910" s="107"/>
      <c r="X910" s="107"/>
      <c r="Y910" s="107"/>
      <c r="Z910" s="107"/>
      <c r="AA910" s="107"/>
      <c r="AB910" s="107"/>
      <c r="AC910" s="107"/>
      <c r="AD910" s="107"/>
      <c r="AE910" s="107"/>
      <c r="AF910" s="107"/>
      <c r="AG910" s="107"/>
      <c r="AH910" s="107"/>
    </row>
    <row r="911" spans="1:34" x14ac:dyDescent="0.3">
      <c r="A911" s="173" t="s">
        <v>773</v>
      </c>
      <c r="B911" s="173" t="s">
        <v>803</v>
      </c>
      <c r="C911" s="173">
        <v>102756</v>
      </c>
      <c r="D911" s="176">
        <v>44942</v>
      </c>
      <c r="E911" s="177">
        <v>224.73609999999999</v>
      </c>
      <c r="F911" s="177">
        <v>-0.14000000000000001</v>
      </c>
      <c r="G911" s="177">
        <v>-0.14000000000000001</v>
      </c>
      <c r="H911" s="177">
        <v>-1.4185000000000001</v>
      </c>
      <c r="I911" s="177">
        <v>-2.4941</v>
      </c>
      <c r="J911" s="177">
        <v>-2.8717000000000001</v>
      </c>
      <c r="K911" s="177">
        <v>-1.8579000000000001</v>
      </c>
      <c r="L911" s="177">
        <v>5.2508999999999997</v>
      </c>
      <c r="M911" s="177">
        <v>-4.1517999999999997</v>
      </c>
      <c r="N911" s="177">
        <v>-10.589499999999999</v>
      </c>
      <c r="O911" s="177">
        <v>12.7103</v>
      </c>
      <c r="P911" s="177">
        <v>10.251099999999999</v>
      </c>
      <c r="Q911" s="177">
        <v>18.564900000000002</v>
      </c>
      <c r="R911" s="177">
        <v>12.367599999999999</v>
      </c>
      <c r="T911" s="106"/>
      <c r="U911" s="107"/>
      <c r="V911" s="107"/>
      <c r="W911" s="107"/>
      <c r="X911" s="107"/>
      <c r="Y911" s="107"/>
      <c r="Z911" s="107"/>
      <c r="AA911" s="107"/>
      <c r="AB911" s="107"/>
      <c r="AC911" s="107"/>
      <c r="AD911" s="107"/>
      <c r="AE911" s="107"/>
      <c r="AF911" s="107"/>
      <c r="AG911" s="107"/>
      <c r="AH911" s="107"/>
    </row>
    <row r="912" spans="1:34" x14ac:dyDescent="0.3">
      <c r="A912" s="173" t="s">
        <v>773</v>
      </c>
      <c r="B912" s="173" t="s">
        <v>1861</v>
      </c>
      <c r="C912" s="173">
        <v>149532</v>
      </c>
      <c r="D912" s="176">
        <v>44942</v>
      </c>
      <c r="E912" s="177">
        <v>108.2514</v>
      </c>
      <c r="F912" s="177">
        <v>-0.51690000000000003</v>
      </c>
      <c r="G912" s="177">
        <v>-0.51690000000000003</v>
      </c>
      <c r="H912" s="177">
        <v>-1.0148999999999999</v>
      </c>
      <c r="I912" s="177">
        <v>-2.4535</v>
      </c>
      <c r="J912" s="177">
        <v>-2.7561</v>
      </c>
      <c r="K912" s="177">
        <v>1.3716999999999999</v>
      </c>
      <c r="L912" s="177">
        <v>10.5253</v>
      </c>
      <c r="M912" s="177">
        <v>-1.4604999999999999</v>
      </c>
      <c r="N912" s="177">
        <v>-6.2953999999999999</v>
      </c>
      <c r="O912" s="177">
        <v>15.472</v>
      </c>
      <c r="P912" s="177">
        <v>11.4701</v>
      </c>
      <c r="Q912" s="177">
        <v>14.8604</v>
      </c>
      <c r="R912" s="177">
        <v>12.793100000000001</v>
      </c>
      <c r="T912" s="106"/>
      <c r="U912" s="107"/>
      <c r="V912" s="107"/>
      <c r="W912" s="107"/>
      <c r="X912" s="107"/>
      <c r="Y912" s="107"/>
      <c r="Z912" s="107"/>
      <c r="AA912" s="107"/>
      <c r="AB912" s="107"/>
      <c r="AC912" s="107"/>
      <c r="AD912" s="107"/>
      <c r="AE912" s="107"/>
      <c r="AF912" s="107"/>
      <c r="AG912" s="107"/>
      <c r="AH912" s="107"/>
    </row>
    <row r="913" spans="1:34" x14ac:dyDescent="0.3">
      <c r="A913" s="173" t="s">
        <v>773</v>
      </c>
      <c r="B913" s="173" t="s">
        <v>1862</v>
      </c>
      <c r="C913" s="173">
        <v>149533</v>
      </c>
      <c r="D913" s="176">
        <v>44942</v>
      </c>
      <c r="E913" s="177">
        <v>116.8353</v>
      </c>
      <c r="F913" s="177">
        <v>-0.50690000000000002</v>
      </c>
      <c r="G913" s="177">
        <v>-0.50690000000000002</v>
      </c>
      <c r="H913" s="177">
        <v>-0.99129999999999996</v>
      </c>
      <c r="I913" s="177">
        <v>-2.4074</v>
      </c>
      <c r="J913" s="177">
        <v>-2.6528999999999998</v>
      </c>
      <c r="K913" s="177">
        <v>1.6696</v>
      </c>
      <c r="L913" s="177">
        <v>11.127700000000001</v>
      </c>
      <c r="M913" s="177">
        <v>-0.64429999999999998</v>
      </c>
      <c r="N913" s="177">
        <v>-5.2854999999999999</v>
      </c>
      <c r="O913" s="177">
        <v>16.574100000000001</v>
      </c>
      <c r="P913" s="177">
        <v>12.452999999999999</v>
      </c>
      <c r="Q913" s="177">
        <v>14.1143</v>
      </c>
      <c r="R913" s="177">
        <v>13.9422</v>
      </c>
      <c r="T913" s="106"/>
      <c r="U913" s="107"/>
      <c r="V913" s="107"/>
      <c r="W913" s="107"/>
      <c r="X913" s="107"/>
      <c r="Y913" s="107"/>
      <c r="Z913" s="107"/>
      <c r="AA913" s="107"/>
      <c r="AB913" s="107"/>
      <c r="AC913" s="107"/>
      <c r="AD913" s="107"/>
      <c r="AE913" s="107"/>
      <c r="AF913" s="107"/>
      <c r="AG913" s="107"/>
      <c r="AH913" s="107"/>
    </row>
    <row r="914" spans="1:34" x14ac:dyDescent="0.3">
      <c r="A914" s="173" t="s">
        <v>773</v>
      </c>
      <c r="B914" s="173" t="s">
        <v>804</v>
      </c>
      <c r="C914" s="173">
        <v>101537</v>
      </c>
      <c r="D914" s="176"/>
      <c r="E914" s="177"/>
      <c r="F914" s="177"/>
      <c r="G914" s="177"/>
      <c r="H914" s="177"/>
      <c r="I914" s="177"/>
      <c r="J914" s="177"/>
      <c r="K914" s="177"/>
      <c r="L914" s="177"/>
      <c r="M914" s="177"/>
      <c r="N914" s="177"/>
      <c r="O914" s="177"/>
      <c r="P914" s="177"/>
      <c r="Q914" s="177"/>
      <c r="R914" s="177"/>
      <c r="T914" s="106"/>
      <c r="U914" s="107"/>
      <c r="V914" s="107"/>
      <c r="W914" s="107"/>
      <c r="X914" s="107"/>
      <c r="Y914" s="107"/>
      <c r="Z914" s="107"/>
      <c r="AA914" s="107"/>
      <c r="AB914" s="107"/>
      <c r="AC914" s="107"/>
      <c r="AD914" s="107"/>
      <c r="AE914" s="107"/>
      <c r="AF914" s="107"/>
      <c r="AG914" s="107"/>
      <c r="AH914" s="107"/>
    </row>
    <row r="915" spans="1:34" x14ac:dyDescent="0.3">
      <c r="A915" s="173" t="s">
        <v>773</v>
      </c>
      <c r="B915" s="173" t="s">
        <v>805</v>
      </c>
      <c r="C915" s="173">
        <v>119578</v>
      </c>
      <c r="D915" s="176"/>
      <c r="E915" s="177"/>
      <c r="F915" s="177"/>
      <c r="G915" s="177"/>
      <c r="H915" s="177"/>
      <c r="I915" s="177"/>
      <c r="J915" s="177"/>
      <c r="K915" s="177"/>
      <c r="L915" s="177"/>
      <c r="M915" s="177"/>
      <c r="N915" s="177"/>
      <c r="O915" s="177"/>
      <c r="P915" s="177"/>
      <c r="Q915" s="177"/>
      <c r="R915" s="177"/>
      <c r="T915" s="106"/>
      <c r="U915" s="107"/>
      <c r="V915" s="107"/>
      <c r="W915" s="107"/>
      <c r="X915" s="107"/>
      <c r="Y915" s="107"/>
      <c r="Z915" s="107"/>
      <c r="AA915" s="107"/>
      <c r="AB915" s="107"/>
      <c r="AC915" s="107"/>
      <c r="AD915" s="107"/>
      <c r="AE915" s="107"/>
      <c r="AF915" s="107"/>
      <c r="AG915" s="107"/>
      <c r="AH915" s="107"/>
    </row>
    <row r="916" spans="1:34" x14ac:dyDescent="0.3">
      <c r="A916" s="173" t="s">
        <v>773</v>
      </c>
      <c r="B916" s="173" t="s">
        <v>806</v>
      </c>
      <c r="C916" s="173">
        <v>147757</v>
      </c>
      <c r="D916" s="176">
        <v>44942</v>
      </c>
      <c r="E916" s="177">
        <v>16.4496</v>
      </c>
      <c r="F916" s="177">
        <v>-0.26860000000000001</v>
      </c>
      <c r="G916" s="177">
        <v>-0.26860000000000001</v>
      </c>
      <c r="H916" s="177">
        <v>-1.3138000000000001</v>
      </c>
      <c r="I916" s="177">
        <v>-1.6007</v>
      </c>
      <c r="J916" s="177">
        <v>-2.2061999999999999</v>
      </c>
      <c r="K916" s="177">
        <v>5.8444000000000003</v>
      </c>
      <c r="L916" s="177">
        <v>14.3827</v>
      </c>
      <c r="M916" s="177">
        <v>3.5047999999999999</v>
      </c>
      <c r="N916" s="177">
        <v>-0.4894</v>
      </c>
      <c r="O916" s="177">
        <v>17.309899999999999</v>
      </c>
      <c r="P916" s="177"/>
      <c r="Q916" s="177">
        <v>17.308399999999999</v>
      </c>
      <c r="R916" s="177">
        <v>16.885300000000001</v>
      </c>
      <c r="T916" s="106"/>
      <c r="U916" s="107"/>
      <c r="V916" s="107"/>
      <c r="W916" s="107"/>
      <c r="X916" s="107"/>
      <c r="Y916" s="107"/>
      <c r="Z916" s="107"/>
      <c r="AA916" s="107"/>
      <c r="AB916" s="107"/>
      <c r="AC916" s="107"/>
      <c r="AD916" s="107"/>
      <c r="AE916" s="107"/>
      <c r="AF916" s="107"/>
      <c r="AG916" s="107"/>
      <c r="AH916" s="107"/>
    </row>
    <row r="917" spans="1:34" x14ac:dyDescent="0.3">
      <c r="A917" s="173" t="s">
        <v>773</v>
      </c>
      <c r="B917" s="173" t="s">
        <v>807</v>
      </c>
      <c r="C917" s="173">
        <v>147760</v>
      </c>
      <c r="D917" s="176">
        <v>44942</v>
      </c>
      <c r="E917" s="177">
        <v>15.539099999999999</v>
      </c>
      <c r="F917" s="177">
        <v>-0.28299999999999997</v>
      </c>
      <c r="G917" s="177">
        <v>-0.28299999999999997</v>
      </c>
      <c r="H917" s="177">
        <v>-1.3466</v>
      </c>
      <c r="I917" s="177">
        <v>-1.665</v>
      </c>
      <c r="J917" s="177">
        <v>-2.3509000000000002</v>
      </c>
      <c r="K917" s="177">
        <v>5.3704999999999998</v>
      </c>
      <c r="L917" s="177">
        <v>13.357900000000001</v>
      </c>
      <c r="M917" s="177">
        <v>2.1476000000000002</v>
      </c>
      <c r="N917" s="177">
        <v>-2.2065000000000001</v>
      </c>
      <c r="O917" s="177">
        <v>15.184699999999999</v>
      </c>
      <c r="P917" s="177"/>
      <c r="Q917" s="177">
        <v>15.1854</v>
      </c>
      <c r="R917" s="177">
        <v>14.916</v>
      </c>
      <c r="T917" s="106"/>
      <c r="U917" s="107"/>
      <c r="V917" s="107"/>
      <c r="W917" s="107"/>
      <c r="X917" s="107"/>
      <c r="Y917" s="107"/>
      <c r="Z917" s="107"/>
      <c r="AA917" s="107"/>
      <c r="AB917" s="107"/>
      <c r="AC917" s="107"/>
      <c r="AD917" s="107"/>
      <c r="AE917" s="107"/>
      <c r="AF917" s="107"/>
      <c r="AG917" s="107"/>
      <c r="AH917" s="107"/>
    </row>
    <row r="918" spans="1:34" x14ac:dyDescent="0.3">
      <c r="A918" s="173" t="s">
        <v>773</v>
      </c>
      <c r="B918" s="173" t="s">
        <v>808</v>
      </c>
      <c r="C918" s="173">
        <v>147492</v>
      </c>
      <c r="D918" s="176">
        <v>44942</v>
      </c>
      <c r="E918" s="177">
        <v>18.48</v>
      </c>
      <c r="F918" s="177">
        <v>-0.48470000000000002</v>
      </c>
      <c r="G918" s="177">
        <v>-0.48470000000000002</v>
      </c>
      <c r="H918" s="177">
        <v>-1.5973999999999999</v>
      </c>
      <c r="I918" s="177">
        <v>-2.0148000000000001</v>
      </c>
      <c r="J918" s="177">
        <v>-2.8902000000000001</v>
      </c>
      <c r="K918" s="177">
        <v>2.1558999999999999</v>
      </c>
      <c r="L918" s="177">
        <v>8.0069999999999997</v>
      </c>
      <c r="M918" s="177">
        <v>2.9525999999999999</v>
      </c>
      <c r="N918" s="177">
        <v>-4.0498000000000003</v>
      </c>
      <c r="O918" s="177">
        <v>17.146999999999998</v>
      </c>
      <c r="P918" s="177"/>
      <c r="Q918" s="177">
        <v>19.47</v>
      </c>
      <c r="R918" s="177">
        <v>13.3043</v>
      </c>
      <c r="T918" s="106"/>
      <c r="U918" s="107"/>
      <c r="V918" s="107"/>
      <c r="W918" s="107"/>
      <c r="X918" s="107"/>
      <c r="Y918" s="107"/>
      <c r="Z918" s="107"/>
      <c r="AA918" s="107"/>
      <c r="AB918" s="107"/>
      <c r="AC918" s="107"/>
      <c r="AD918" s="107"/>
      <c r="AE918" s="107"/>
      <c r="AF918" s="107"/>
      <c r="AG918" s="107"/>
      <c r="AH918" s="107"/>
    </row>
    <row r="919" spans="1:34" x14ac:dyDescent="0.3">
      <c r="A919" s="173" t="s">
        <v>773</v>
      </c>
      <c r="B919" s="173" t="s">
        <v>809</v>
      </c>
      <c r="C919" s="173">
        <v>147490</v>
      </c>
      <c r="D919" s="176">
        <v>44942</v>
      </c>
      <c r="E919" s="177">
        <v>17.899999999999999</v>
      </c>
      <c r="F919" s="177">
        <v>-0.55559999999999998</v>
      </c>
      <c r="G919" s="177">
        <v>-0.55559999999999998</v>
      </c>
      <c r="H919" s="177">
        <v>-1.6484000000000001</v>
      </c>
      <c r="I919" s="177">
        <v>-2.0788000000000002</v>
      </c>
      <c r="J919" s="177">
        <v>-3.0335999999999999</v>
      </c>
      <c r="K919" s="177">
        <v>1.8203</v>
      </c>
      <c r="L919" s="177">
        <v>7.3784999999999998</v>
      </c>
      <c r="M919" s="177">
        <v>2.1107</v>
      </c>
      <c r="N919" s="177">
        <v>-5.0900999999999996</v>
      </c>
      <c r="O919" s="177">
        <v>16.111799999999999</v>
      </c>
      <c r="P919" s="177"/>
      <c r="Q919" s="177">
        <v>18.371500000000001</v>
      </c>
      <c r="R919" s="177">
        <v>12.2965</v>
      </c>
      <c r="T919" s="106"/>
      <c r="U919" s="107"/>
      <c r="V919" s="107"/>
      <c r="W919" s="107"/>
      <c r="X919" s="107"/>
      <c r="Y919" s="107"/>
      <c r="Z919" s="107"/>
      <c r="AA919" s="107"/>
      <c r="AB919" s="107"/>
      <c r="AC919" s="107"/>
      <c r="AD919" s="107"/>
      <c r="AE919" s="107"/>
      <c r="AF919" s="107"/>
      <c r="AG919" s="107"/>
      <c r="AH919" s="107"/>
    </row>
    <row r="920" spans="1:34" x14ac:dyDescent="0.3">
      <c r="A920" s="178" t="s">
        <v>27</v>
      </c>
      <c r="B920" s="173"/>
      <c r="C920" s="173"/>
      <c r="D920" s="173"/>
      <c r="E920" s="173"/>
      <c r="F920" s="179">
        <v>-0.42430652173913036</v>
      </c>
      <c r="G920" s="179">
        <v>-0.42430652173913036</v>
      </c>
      <c r="H920" s="179">
        <v>-1.1291000000000002</v>
      </c>
      <c r="I920" s="179">
        <v>-1.7960260869565219</v>
      </c>
      <c r="J920" s="179">
        <v>-2.5101347826086959</v>
      </c>
      <c r="K920" s="179">
        <v>1.9893869565217397</v>
      </c>
      <c r="L920" s="179">
        <v>9.5979565217391354</v>
      </c>
      <c r="M920" s="179">
        <v>1.1737891304347827</v>
      </c>
      <c r="N920" s="179">
        <v>-3.9773521739130446</v>
      </c>
      <c r="O920" s="179">
        <v>14.758315000000001</v>
      </c>
      <c r="P920" s="179">
        <v>9.795571875000002</v>
      </c>
      <c r="Q920" s="179">
        <v>15.051386956521736</v>
      </c>
      <c r="R920" s="179">
        <v>13.036326086956525</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78" t="s">
        <v>407</v>
      </c>
      <c r="B921" s="173"/>
      <c r="C921" s="173"/>
      <c r="D921" s="173"/>
      <c r="E921" s="173"/>
      <c r="F921" s="179">
        <v>-0.45594999999999997</v>
      </c>
      <c r="G921" s="179">
        <v>-0.45594999999999997</v>
      </c>
      <c r="H921" s="179">
        <v>-1.0790999999999999</v>
      </c>
      <c r="I921" s="179">
        <v>-1.82345</v>
      </c>
      <c r="J921" s="179">
        <v>-2.6493000000000002</v>
      </c>
      <c r="K921" s="179">
        <v>2.1980500000000003</v>
      </c>
      <c r="L921" s="179">
        <v>9.6507000000000005</v>
      </c>
      <c r="M921" s="179">
        <v>1.6133999999999999</v>
      </c>
      <c r="N921" s="179">
        <v>-4.0186500000000001</v>
      </c>
      <c r="O921" s="179">
        <v>15.1599</v>
      </c>
      <c r="P921" s="179">
        <v>9.7951499999999996</v>
      </c>
      <c r="Q921" s="179">
        <v>14.48015</v>
      </c>
      <c r="R921" s="179">
        <v>12.580500000000001</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57"/>
      <c r="F922" s="104"/>
      <c r="G922" s="104"/>
      <c r="H922" s="104"/>
      <c r="I922" s="104"/>
      <c r="J922" s="104"/>
      <c r="K922" s="104"/>
      <c r="L922" s="104"/>
      <c r="M922" s="104"/>
      <c r="N922" s="104"/>
      <c r="O922" s="104"/>
      <c r="P922" s="104"/>
      <c r="Q922" s="104"/>
      <c r="R922" s="104"/>
    </row>
    <row r="923" spans="1:34" x14ac:dyDescent="0.3">
      <c r="A923" s="175" t="s">
        <v>810</v>
      </c>
      <c r="B923" s="175"/>
      <c r="C923" s="175"/>
      <c r="D923" s="175"/>
      <c r="E923" s="175"/>
      <c r="F923" s="175"/>
      <c r="G923" s="175"/>
      <c r="H923" s="175"/>
      <c r="I923" s="175"/>
      <c r="J923" s="175"/>
      <c r="K923" s="175"/>
      <c r="L923" s="175"/>
      <c r="M923" s="175"/>
      <c r="N923" s="175"/>
      <c r="O923" s="175"/>
      <c r="P923" s="175"/>
      <c r="Q923" s="175"/>
      <c r="R923" s="175"/>
      <c r="S923" s="105"/>
      <c r="T923" s="105"/>
      <c r="U923" s="105"/>
      <c r="V923" s="105"/>
      <c r="W923" s="105"/>
      <c r="X923" s="105"/>
      <c r="Y923" s="105"/>
      <c r="Z923" s="105"/>
      <c r="AA923" s="105"/>
      <c r="AB923" s="105"/>
      <c r="AC923" s="105"/>
      <c r="AD923" s="105"/>
      <c r="AE923" s="105"/>
      <c r="AF923" s="105"/>
      <c r="AG923" s="105"/>
      <c r="AH923" s="105"/>
    </row>
    <row r="924" spans="1:34" x14ac:dyDescent="0.3">
      <c r="A924" s="173" t="s">
        <v>811</v>
      </c>
      <c r="B924" s="173" t="s">
        <v>812</v>
      </c>
      <c r="C924" s="173">
        <v>131301</v>
      </c>
      <c r="D924" s="176">
        <v>44942</v>
      </c>
      <c r="E924" s="177">
        <v>18.1173</v>
      </c>
      <c r="F924" s="177">
        <v>-18.238800000000001</v>
      </c>
      <c r="G924" s="177">
        <v>-18.238800000000001</v>
      </c>
      <c r="H924" s="177">
        <v>12.405099999999999</v>
      </c>
      <c r="I924" s="177">
        <v>9.4743999999999993</v>
      </c>
      <c r="J924" s="177">
        <v>3.3957000000000002</v>
      </c>
      <c r="K924" s="177">
        <v>10.6037</v>
      </c>
      <c r="L924" s="177">
        <v>7.8234000000000004</v>
      </c>
      <c r="M924" s="177">
        <v>5.6856999999999998</v>
      </c>
      <c r="N924" s="177">
        <v>1.3121</v>
      </c>
      <c r="O924" s="177">
        <v>4.3581000000000003</v>
      </c>
      <c r="P924" s="177">
        <v>6.2214999999999998</v>
      </c>
      <c r="Q924" s="177">
        <v>7.4112</v>
      </c>
      <c r="R924" s="177">
        <v>0.92149999999999999</v>
      </c>
      <c r="T924" s="106"/>
      <c r="U924" s="107"/>
      <c r="V924" s="107"/>
      <c r="W924" s="107"/>
      <c r="X924" s="107"/>
      <c r="Y924" s="107"/>
      <c r="Z924" s="107"/>
      <c r="AA924" s="107"/>
      <c r="AB924" s="107"/>
      <c r="AC924" s="107"/>
      <c r="AD924" s="107"/>
      <c r="AE924" s="107"/>
      <c r="AF924" s="107"/>
      <c r="AG924" s="107"/>
      <c r="AH924" s="107"/>
    </row>
    <row r="925" spans="1:34" x14ac:dyDescent="0.3">
      <c r="A925" s="173" t="s">
        <v>811</v>
      </c>
      <c r="B925" s="173" t="s">
        <v>813</v>
      </c>
      <c r="C925" s="173">
        <v>131297</v>
      </c>
      <c r="D925" s="176">
        <v>44942</v>
      </c>
      <c r="E925" s="177">
        <v>17.773199999999999</v>
      </c>
      <c r="F925" s="177">
        <v>-18.454799999999999</v>
      </c>
      <c r="G925" s="177">
        <v>-18.454799999999999</v>
      </c>
      <c r="H925" s="177">
        <v>12.2037</v>
      </c>
      <c r="I925" s="177">
        <v>9.2594999999999992</v>
      </c>
      <c r="J925" s="177">
        <v>3.1884999999999999</v>
      </c>
      <c r="K925" s="177">
        <v>10.388199999999999</v>
      </c>
      <c r="L925" s="177">
        <v>7.6031000000000004</v>
      </c>
      <c r="M925" s="177">
        <v>5.4631999999999996</v>
      </c>
      <c r="N925" s="177">
        <v>1.0987</v>
      </c>
      <c r="O925" s="177">
        <v>4.1451000000000002</v>
      </c>
      <c r="P925" s="177">
        <v>5.9903000000000004</v>
      </c>
      <c r="Q925" s="177">
        <v>7.1637000000000004</v>
      </c>
      <c r="R925" s="177">
        <v>0.70899999999999996</v>
      </c>
      <c r="T925" s="106"/>
      <c r="U925" s="107"/>
      <c r="V925" s="107"/>
      <c r="W925" s="107"/>
      <c r="X925" s="107"/>
      <c r="Y925" s="107"/>
      <c r="Z925" s="107"/>
      <c r="AA925" s="107"/>
      <c r="AB925" s="107"/>
      <c r="AC925" s="107"/>
      <c r="AD925" s="107"/>
      <c r="AE925" s="107"/>
      <c r="AF925" s="107"/>
      <c r="AG925" s="107"/>
      <c r="AH925" s="107"/>
    </row>
    <row r="926" spans="1:34" x14ac:dyDescent="0.3">
      <c r="A926" s="173" t="s">
        <v>811</v>
      </c>
      <c r="B926" s="173" t="s">
        <v>814</v>
      </c>
      <c r="C926" s="173">
        <v>131051</v>
      </c>
      <c r="D926" s="176">
        <v>44942</v>
      </c>
      <c r="E926" s="177">
        <v>19.995100000000001</v>
      </c>
      <c r="F926" s="177">
        <v>-17.984500000000001</v>
      </c>
      <c r="G926" s="177">
        <v>-17.984500000000001</v>
      </c>
      <c r="H926" s="177">
        <v>12.337899999999999</v>
      </c>
      <c r="I926" s="177">
        <v>9.2512000000000008</v>
      </c>
      <c r="J926" s="177">
        <v>3.4548999999999999</v>
      </c>
      <c r="K926" s="177">
        <v>10.453799999999999</v>
      </c>
      <c r="L926" s="177">
        <v>7.9245000000000001</v>
      </c>
      <c r="M926" s="177">
        <v>5.5540000000000003</v>
      </c>
      <c r="N926" s="177">
        <v>2.1116000000000001</v>
      </c>
      <c r="O926" s="177">
        <v>5.8910999999999998</v>
      </c>
      <c r="P926" s="177">
        <v>8.0562000000000005</v>
      </c>
      <c r="Q926" s="177">
        <v>8.6515000000000004</v>
      </c>
      <c r="R926" s="177">
        <v>2.3418000000000001</v>
      </c>
      <c r="T926" s="106"/>
      <c r="U926" s="107"/>
      <c r="V926" s="107"/>
      <c r="W926" s="107"/>
      <c r="X926" s="107"/>
      <c r="Y926" s="107"/>
      <c r="Z926" s="107"/>
      <c r="AA926" s="107"/>
      <c r="AB926" s="107"/>
      <c r="AC926" s="107"/>
      <c r="AD926" s="107"/>
      <c r="AE926" s="107"/>
      <c r="AF926" s="107"/>
      <c r="AG926" s="107"/>
      <c r="AH926" s="107"/>
    </row>
    <row r="927" spans="1:34" x14ac:dyDescent="0.3">
      <c r="A927" s="173" t="s">
        <v>811</v>
      </c>
      <c r="B927" s="173" t="s">
        <v>815</v>
      </c>
      <c r="C927" s="173">
        <v>131061</v>
      </c>
      <c r="D927" s="176">
        <v>44942</v>
      </c>
      <c r="E927" s="177">
        <v>20.3627</v>
      </c>
      <c r="F927" s="177">
        <v>-17.779399999999999</v>
      </c>
      <c r="G927" s="177">
        <v>-17.779399999999999</v>
      </c>
      <c r="H927" s="177">
        <v>12.526300000000001</v>
      </c>
      <c r="I927" s="177">
        <v>9.4189000000000007</v>
      </c>
      <c r="J927" s="177">
        <v>3.6192000000000002</v>
      </c>
      <c r="K927" s="177">
        <v>10.6181</v>
      </c>
      <c r="L927" s="177">
        <v>8.0904000000000007</v>
      </c>
      <c r="M927" s="177">
        <v>5.7207999999999997</v>
      </c>
      <c r="N927" s="177">
        <v>2.2751000000000001</v>
      </c>
      <c r="O927" s="177">
        <v>6.0605000000000002</v>
      </c>
      <c r="P927" s="177">
        <v>8.2499000000000002</v>
      </c>
      <c r="Q927" s="177">
        <v>8.8887999999999998</v>
      </c>
      <c r="R927" s="177">
        <v>2.5055000000000001</v>
      </c>
      <c r="T927" s="106"/>
      <c r="U927" s="107"/>
      <c r="V927" s="107"/>
      <c r="W927" s="107"/>
      <c r="X927" s="107"/>
      <c r="Y927" s="107"/>
      <c r="Z927" s="107"/>
      <c r="AA927" s="107"/>
      <c r="AB927" s="107"/>
      <c r="AC927" s="107"/>
      <c r="AD927" s="107"/>
      <c r="AE927" s="107"/>
      <c r="AF927" s="107"/>
      <c r="AG927" s="107"/>
      <c r="AH927" s="107"/>
    </row>
    <row r="928" spans="1:34" x14ac:dyDescent="0.3">
      <c r="A928" s="173" t="s">
        <v>811</v>
      </c>
      <c r="B928" s="173" t="s">
        <v>816</v>
      </c>
      <c r="C928" s="173">
        <v>118387</v>
      </c>
      <c r="D928" s="176">
        <v>44942</v>
      </c>
      <c r="E928" s="177">
        <v>37.444800000000001</v>
      </c>
      <c r="F928" s="177">
        <v>-18.395299999999999</v>
      </c>
      <c r="G928" s="177">
        <v>-18.395299999999999</v>
      </c>
      <c r="H928" s="177">
        <v>12.381</v>
      </c>
      <c r="I928" s="177">
        <v>9.4194999999999993</v>
      </c>
      <c r="J928" s="177">
        <v>3.2888000000000002</v>
      </c>
      <c r="K928" s="177">
        <v>10.5931</v>
      </c>
      <c r="L928" s="177">
        <v>8.0728000000000009</v>
      </c>
      <c r="M928" s="177">
        <v>5.7990000000000004</v>
      </c>
      <c r="N928" s="177">
        <v>1.8122</v>
      </c>
      <c r="O928" s="177">
        <v>5.4488000000000003</v>
      </c>
      <c r="P928" s="177">
        <v>8.3552999999999997</v>
      </c>
      <c r="Q928" s="177">
        <v>9.0192999999999994</v>
      </c>
      <c r="R928" s="177">
        <v>1.7756000000000001</v>
      </c>
      <c r="T928" s="106"/>
      <c r="U928" s="107"/>
      <c r="V928" s="107"/>
      <c r="W928" s="107"/>
      <c r="X928" s="107"/>
      <c r="Y928" s="107"/>
      <c r="Z928" s="107"/>
      <c r="AA928" s="107"/>
      <c r="AB928" s="107"/>
      <c r="AC928" s="107"/>
      <c r="AD928" s="107"/>
      <c r="AE928" s="107"/>
      <c r="AF928" s="107"/>
      <c r="AG928" s="107"/>
      <c r="AH928" s="107"/>
    </row>
    <row r="929" spans="1:34" x14ac:dyDescent="0.3">
      <c r="A929" s="173" t="s">
        <v>811</v>
      </c>
      <c r="B929" s="173" t="s">
        <v>817</v>
      </c>
      <c r="C929" s="173">
        <v>108753</v>
      </c>
      <c r="D929" s="176">
        <v>44942</v>
      </c>
      <c r="E929" s="177">
        <v>37.017899999999997</v>
      </c>
      <c r="F929" s="177">
        <v>-18.541499999999999</v>
      </c>
      <c r="G929" s="177">
        <v>-18.541499999999999</v>
      </c>
      <c r="H929" s="177">
        <v>12.226900000000001</v>
      </c>
      <c r="I929" s="177">
        <v>9.2660999999999998</v>
      </c>
      <c r="J929" s="177">
        <v>3.1284999999999998</v>
      </c>
      <c r="K929" s="177">
        <v>10.4375</v>
      </c>
      <c r="L929" s="177">
        <v>7.9249999999999998</v>
      </c>
      <c r="M929" s="177">
        <v>5.6539999999999999</v>
      </c>
      <c r="N929" s="177">
        <v>1.6682999999999999</v>
      </c>
      <c r="O929" s="177">
        <v>5.3059000000000003</v>
      </c>
      <c r="P929" s="177">
        <v>8.2227999999999994</v>
      </c>
      <c r="Q929" s="177">
        <v>6.4717000000000002</v>
      </c>
      <c r="R929" s="177">
        <v>1.6372</v>
      </c>
      <c r="T929" s="106"/>
      <c r="U929" s="107"/>
      <c r="V929" s="107"/>
      <c r="W929" s="107"/>
      <c r="X929" s="107"/>
      <c r="Y929" s="107"/>
      <c r="Z929" s="107"/>
      <c r="AA929" s="107"/>
      <c r="AB929" s="107"/>
      <c r="AC929" s="107"/>
      <c r="AD929" s="107"/>
      <c r="AE929" s="107"/>
      <c r="AF929" s="107"/>
      <c r="AG929" s="107"/>
      <c r="AH929" s="107"/>
    </row>
    <row r="930" spans="1:34" x14ac:dyDescent="0.3">
      <c r="A930" s="173" t="s">
        <v>811</v>
      </c>
      <c r="B930" s="173" t="s">
        <v>818</v>
      </c>
      <c r="C930" s="173">
        <v>120137</v>
      </c>
      <c r="D930" s="176">
        <v>44942</v>
      </c>
      <c r="E930" s="177">
        <v>53.623699999999999</v>
      </c>
      <c r="F930" s="177">
        <v>-15.8842</v>
      </c>
      <c r="G930" s="177">
        <v>-15.8842</v>
      </c>
      <c r="H930" s="177">
        <v>11.811999999999999</v>
      </c>
      <c r="I930" s="177">
        <v>11.1914</v>
      </c>
      <c r="J930" s="177">
        <v>4.2949999999999999</v>
      </c>
      <c r="K930" s="177">
        <v>11.0326</v>
      </c>
      <c r="L930" s="177">
        <v>8.5584000000000007</v>
      </c>
      <c r="M930" s="177">
        <v>6.4142999999999999</v>
      </c>
      <c r="N930" s="177">
        <v>2.5589</v>
      </c>
      <c r="O930" s="177">
        <v>5.5635000000000003</v>
      </c>
      <c r="P930" s="177">
        <v>7.7362000000000002</v>
      </c>
      <c r="Q930" s="177">
        <v>8.9156999999999993</v>
      </c>
      <c r="R930" s="177">
        <v>2.5707</v>
      </c>
      <c r="T930" s="106"/>
      <c r="U930" s="107"/>
      <c r="V930" s="107"/>
      <c r="W930" s="107"/>
      <c r="X930" s="107"/>
      <c r="Y930" s="107"/>
      <c r="Z930" s="107"/>
      <c r="AA930" s="107"/>
      <c r="AB930" s="107"/>
      <c r="AC930" s="107"/>
      <c r="AD930" s="107"/>
      <c r="AE930" s="107"/>
      <c r="AF930" s="107"/>
      <c r="AG930" s="107"/>
      <c r="AH930" s="107"/>
    </row>
    <row r="931" spans="1:34" x14ac:dyDescent="0.3">
      <c r="A931" s="173" t="s">
        <v>811</v>
      </c>
      <c r="B931" s="173" t="s">
        <v>1895</v>
      </c>
      <c r="C931" s="173">
        <v>101002</v>
      </c>
      <c r="D931" s="176">
        <v>44942</v>
      </c>
      <c r="E931" s="177">
        <v>51.9846</v>
      </c>
      <c r="F931" s="177">
        <v>-16.174299999999999</v>
      </c>
      <c r="G931" s="177">
        <v>-16.174299999999999</v>
      </c>
      <c r="H931" s="177">
        <v>11.510199999999999</v>
      </c>
      <c r="I931" s="177">
        <v>10.883100000000001</v>
      </c>
      <c r="J931" s="177">
        <v>3.9862000000000002</v>
      </c>
      <c r="K931" s="177">
        <v>10.717499999999999</v>
      </c>
      <c r="L931" s="177">
        <v>8.2368000000000006</v>
      </c>
      <c r="M931" s="177">
        <v>6.0909000000000004</v>
      </c>
      <c r="N931" s="177">
        <v>2.2427000000000001</v>
      </c>
      <c r="O931" s="177">
        <v>5.2396000000000003</v>
      </c>
      <c r="P931" s="177">
        <v>7.3959999999999999</v>
      </c>
      <c r="Q931" s="177">
        <v>7.7533000000000003</v>
      </c>
      <c r="R931" s="177">
        <v>2.254</v>
      </c>
      <c r="T931" s="106"/>
      <c r="U931" s="107"/>
      <c r="V931" s="107"/>
      <c r="W931" s="107"/>
      <c r="X931" s="107"/>
      <c r="Y931" s="107"/>
      <c r="Z931" s="107"/>
      <c r="AA931" s="107"/>
      <c r="AB931" s="107"/>
      <c r="AC931" s="107"/>
      <c r="AD931" s="107"/>
      <c r="AE931" s="107"/>
      <c r="AF931" s="107"/>
      <c r="AG931" s="107"/>
      <c r="AH931" s="107"/>
    </row>
    <row r="932" spans="1:34" x14ac:dyDescent="0.3">
      <c r="A932" s="178" t="s">
        <v>27</v>
      </c>
      <c r="B932" s="173"/>
      <c r="C932" s="173"/>
      <c r="D932" s="173"/>
      <c r="E932" s="173"/>
      <c r="F932" s="179">
        <v>-17.6816</v>
      </c>
      <c r="G932" s="179">
        <v>-17.6816</v>
      </c>
      <c r="H932" s="179">
        <v>12.175387499999999</v>
      </c>
      <c r="I932" s="179">
        <v>9.7705124999999988</v>
      </c>
      <c r="J932" s="179">
        <v>3.5445999999999995</v>
      </c>
      <c r="K932" s="179">
        <v>10.6055625</v>
      </c>
      <c r="L932" s="179">
        <v>8.0292999999999992</v>
      </c>
      <c r="M932" s="179">
        <v>5.7977374999999993</v>
      </c>
      <c r="N932" s="179">
        <v>1.8849499999999999</v>
      </c>
      <c r="O932" s="179">
        <v>5.2515749999999999</v>
      </c>
      <c r="P932" s="179">
        <v>7.5285250000000001</v>
      </c>
      <c r="Q932" s="179">
        <v>8.0343999999999998</v>
      </c>
      <c r="R932" s="179">
        <v>1.8394125000000001</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78" t="s">
        <v>407</v>
      </c>
      <c r="B933" s="173"/>
      <c r="C933" s="173"/>
      <c r="D933" s="173"/>
      <c r="E933" s="173"/>
      <c r="F933" s="179">
        <v>-18.111650000000001</v>
      </c>
      <c r="G933" s="179">
        <v>-18.111650000000001</v>
      </c>
      <c r="H933" s="179">
        <v>12.282399999999999</v>
      </c>
      <c r="I933" s="179">
        <v>9.4192</v>
      </c>
      <c r="J933" s="179">
        <v>3.4253</v>
      </c>
      <c r="K933" s="179">
        <v>10.5984</v>
      </c>
      <c r="L933" s="179">
        <v>7.9989000000000008</v>
      </c>
      <c r="M933" s="179">
        <v>5.7032499999999997</v>
      </c>
      <c r="N933" s="179">
        <v>1.9619</v>
      </c>
      <c r="O933" s="179">
        <v>5.3773499999999999</v>
      </c>
      <c r="P933" s="179">
        <v>7.8962000000000003</v>
      </c>
      <c r="Q933" s="179">
        <v>8.2024000000000008</v>
      </c>
      <c r="R933" s="179">
        <v>2.0148000000000001</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57"/>
      <c r="F934" s="104"/>
      <c r="G934" s="104"/>
      <c r="H934" s="104"/>
      <c r="I934" s="104"/>
      <c r="J934" s="104"/>
      <c r="K934" s="104"/>
      <c r="L934" s="104"/>
      <c r="M934" s="104"/>
      <c r="N934" s="104"/>
      <c r="O934" s="104"/>
      <c r="P934" s="104"/>
      <c r="Q934" s="104"/>
      <c r="R934" s="104"/>
    </row>
    <row r="935" spans="1:34" x14ac:dyDescent="0.3">
      <c r="A935" s="175" t="s">
        <v>819</v>
      </c>
      <c r="B935" s="175"/>
      <c r="C935" s="175"/>
      <c r="D935" s="175"/>
      <c r="E935" s="175"/>
      <c r="F935" s="175"/>
      <c r="G935" s="175"/>
      <c r="H935" s="175"/>
      <c r="I935" s="175"/>
      <c r="J935" s="175"/>
      <c r="K935" s="175"/>
      <c r="L935" s="175"/>
      <c r="M935" s="175"/>
      <c r="N935" s="175"/>
      <c r="O935" s="175"/>
      <c r="P935" s="175"/>
      <c r="Q935" s="175"/>
      <c r="R935" s="175"/>
      <c r="S935" s="105"/>
      <c r="T935" s="105"/>
      <c r="U935" s="105"/>
      <c r="V935" s="105"/>
      <c r="W935" s="105"/>
      <c r="X935" s="105"/>
      <c r="Y935" s="105"/>
      <c r="Z935" s="105"/>
      <c r="AA935" s="105"/>
      <c r="AB935" s="105"/>
      <c r="AC935" s="105"/>
      <c r="AD935" s="105"/>
      <c r="AE935" s="105"/>
      <c r="AF935" s="105"/>
      <c r="AG935" s="105"/>
      <c r="AH935" s="105"/>
    </row>
    <row r="936" spans="1:34" x14ac:dyDescent="0.3">
      <c r="A936" s="173" t="s">
        <v>820</v>
      </c>
      <c r="B936" s="173" t="s">
        <v>821</v>
      </c>
      <c r="C936" s="173">
        <v>115127</v>
      </c>
      <c r="D936" s="176">
        <v>44942</v>
      </c>
      <c r="E936" s="177">
        <v>52.076000000000001</v>
      </c>
      <c r="F936" s="177">
        <v>109.80840000000001</v>
      </c>
      <c r="G936" s="177">
        <v>109.80840000000001</v>
      </c>
      <c r="H936" s="177">
        <v>67.498000000000005</v>
      </c>
      <c r="I936" s="177">
        <v>102.7745</v>
      </c>
      <c r="J936" s="177">
        <v>62.997399999999999</v>
      </c>
      <c r="K936" s="177">
        <v>54.139899999999997</v>
      </c>
      <c r="L936" s="177">
        <v>25.793700000000001</v>
      </c>
      <c r="M936" s="177">
        <v>9.2814999999999994</v>
      </c>
      <c r="N936" s="177">
        <v>18.6114</v>
      </c>
      <c r="O936" s="177">
        <v>12.1716</v>
      </c>
      <c r="P936" s="177">
        <v>12.9597</v>
      </c>
      <c r="Q936" s="177">
        <v>7.5313999999999997</v>
      </c>
      <c r="R936" s="177">
        <v>7.5189000000000004</v>
      </c>
      <c r="S936" t="s">
        <v>1807</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73" t="s">
        <v>820</v>
      </c>
      <c r="B937" s="173" t="s">
        <v>822</v>
      </c>
      <c r="C937" s="173">
        <v>116796</v>
      </c>
      <c r="D937" s="176">
        <v>44942</v>
      </c>
      <c r="E937" s="177">
        <v>17.104600000000001</v>
      </c>
      <c r="F937" s="177">
        <v>-12.080299999999999</v>
      </c>
      <c r="G937" s="177">
        <v>-12.080299999999999</v>
      </c>
      <c r="H937" s="177">
        <v>49.018599999999999</v>
      </c>
      <c r="I937" s="177">
        <v>64.412499999999994</v>
      </c>
      <c r="J937" s="177">
        <v>54.152999999999999</v>
      </c>
      <c r="K937" s="177">
        <v>46.472299999999997</v>
      </c>
      <c r="L937" s="177">
        <v>23.656400000000001</v>
      </c>
      <c r="M937" s="177">
        <v>6.6662999999999997</v>
      </c>
      <c r="N937" s="177">
        <v>15.867800000000001</v>
      </c>
      <c r="O937" s="177">
        <v>10.876899999999999</v>
      </c>
      <c r="P937" s="177">
        <v>11.8147</v>
      </c>
      <c r="Q937" s="177">
        <v>5.0796999999999999</v>
      </c>
      <c r="R937" s="177">
        <v>5.601</v>
      </c>
      <c r="S937" t="s">
        <v>1807</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73" t="s">
        <v>820</v>
      </c>
      <c r="B938" s="173" t="s">
        <v>1703</v>
      </c>
      <c r="C938" s="173">
        <v>120546</v>
      </c>
      <c r="D938" s="176">
        <v>44942</v>
      </c>
      <c r="E938" s="177">
        <v>17.625</v>
      </c>
      <c r="F938" s="177">
        <v>-11.7239</v>
      </c>
      <c r="G938" s="177">
        <v>-11.7239</v>
      </c>
      <c r="H938" s="177">
        <v>49.396500000000003</v>
      </c>
      <c r="I938" s="177">
        <v>64.793499999999995</v>
      </c>
      <c r="J938" s="177">
        <v>54.534500000000001</v>
      </c>
      <c r="K938" s="177">
        <v>46.872500000000002</v>
      </c>
      <c r="L938" s="177">
        <v>24.090800000000002</v>
      </c>
      <c r="M938" s="177">
        <v>7.0437000000000003</v>
      </c>
      <c r="N938" s="177">
        <v>16.267499999999998</v>
      </c>
      <c r="O938" s="177">
        <v>11.305099999999999</v>
      </c>
      <c r="P938" s="177">
        <v>12.1988</v>
      </c>
      <c r="Q938" s="177">
        <v>5.1614000000000004</v>
      </c>
      <c r="R938" s="177">
        <v>6.0094000000000003</v>
      </c>
      <c r="S938" t="s">
        <v>1807</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73" t="s">
        <v>820</v>
      </c>
      <c r="B939" s="173" t="s">
        <v>823</v>
      </c>
      <c r="C939" s="173">
        <v>113434</v>
      </c>
      <c r="D939" s="176">
        <v>44942</v>
      </c>
      <c r="E939" s="177">
        <v>49.396700000000003</v>
      </c>
      <c r="F939" s="177">
        <v>109.8749</v>
      </c>
      <c r="G939" s="177">
        <v>109.8749</v>
      </c>
      <c r="H939" s="177">
        <v>67.578199999999995</v>
      </c>
      <c r="I939" s="177">
        <v>102.9521</v>
      </c>
      <c r="J939" s="177">
        <v>63.118499999999997</v>
      </c>
      <c r="K939" s="177">
        <v>53.558500000000002</v>
      </c>
      <c r="L939" s="177">
        <v>25.7925</v>
      </c>
      <c r="M939" s="177">
        <v>9.3657000000000004</v>
      </c>
      <c r="N939" s="177">
        <v>18.6465</v>
      </c>
      <c r="O939" s="177">
        <v>12.0318</v>
      </c>
      <c r="P939" s="177">
        <v>12.996600000000001</v>
      </c>
      <c r="Q939" s="177">
        <v>7.5803000000000003</v>
      </c>
      <c r="R939" s="177">
        <v>7.5621</v>
      </c>
      <c r="S939" t="s">
        <v>1807</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73" t="s">
        <v>820</v>
      </c>
      <c r="B940" s="173" t="s">
        <v>1704</v>
      </c>
      <c r="C940" s="173">
        <v>120473</v>
      </c>
      <c r="D940" s="176">
        <v>44942</v>
      </c>
      <c r="E940" s="177">
        <v>18.675799999999999</v>
      </c>
      <c r="F940" s="177">
        <v>181.83090000000001</v>
      </c>
      <c r="G940" s="177">
        <v>181.83090000000001</v>
      </c>
      <c r="H940" s="177">
        <v>76.863600000000005</v>
      </c>
      <c r="I940" s="177">
        <v>89.748099999999994</v>
      </c>
      <c r="J940" s="177">
        <v>68.684600000000003</v>
      </c>
      <c r="K940" s="177">
        <v>48.6691</v>
      </c>
      <c r="L940" s="177">
        <v>25.702000000000002</v>
      </c>
      <c r="M940" s="177">
        <v>8.9673999999999996</v>
      </c>
      <c r="N940" s="177">
        <v>17.528300000000002</v>
      </c>
      <c r="O940" s="177">
        <v>11.9765</v>
      </c>
      <c r="P940" s="177">
        <v>12.982100000000001</v>
      </c>
      <c r="Q940" s="177">
        <v>4.9983000000000004</v>
      </c>
      <c r="R940" s="177">
        <v>6.6185999999999998</v>
      </c>
      <c r="S940" t="s">
        <v>1807</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73" t="s">
        <v>820</v>
      </c>
      <c r="B941" s="173" t="s">
        <v>824</v>
      </c>
      <c r="C941" s="173">
        <v>115897</v>
      </c>
      <c r="D941" s="176">
        <v>44942</v>
      </c>
      <c r="E941" s="177">
        <v>17.257200000000001</v>
      </c>
      <c r="F941" s="177">
        <v>181.53219999999999</v>
      </c>
      <c r="G941" s="177">
        <v>181.53219999999999</v>
      </c>
      <c r="H941" s="177">
        <v>76.492699999999999</v>
      </c>
      <c r="I941" s="177">
        <v>89.329300000000003</v>
      </c>
      <c r="J941" s="177">
        <v>68.240899999999996</v>
      </c>
      <c r="K941" s="177">
        <v>48.191000000000003</v>
      </c>
      <c r="L941" s="177">
        <v>25.213899999999999</v>
      </c>
      <c r="M941" s="177">
        <v>8.7177000000000007</v>
      </c>
      <c r="N941" s="177">
        <v>17.221699999999998</v>
      </c>
      <c r="O941" s="177">
        <v>11.662800000000001</v>
      </c>
      <c r="P941" s="177">
        <v>12.6198</v>
      </c>
      <c r="Q941" s="177">
        <v>4.97</v>
      </c>
      <c r="R941" s="177">
        <v>6.3532999999999999</v>
      </c>
      <c r="S941" t="s">
        <v>1807</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73" t="s">
        <v>820</v>
      </c>
      <c r="B942" s="173" t="s">
        <v>1705</v>
      </c>
      <c r="C942" s="173">
        <v>119277</v>
      </c>
      <c r="D942" s="176">
        <v>44942</v>
      </c>
      <c r="E942" s="177">
        <v>18.748100000000001</v>
      </c>
      <c r="F942" s="177">
        <v>5.1288999999999998</v>
      </c>
      <c r="G942" s="177">
        <v>5.1288999999999998</v>
      </c>
      <c r="H942" s="177">
        <v>65.219099999999997</v>
      </c>
      <c r="I942" s="177">
        <v>283.88959999999997</v>
      </c>
      <c r="J942" s="177">
        <v>158.64830000000001</v>
      </c>
      <c r="K942" s="177">
        <v>148.6987</v>
      </c>
      <c r="L942" s="177">
        <v>68.575100000000006</v>
      </c>
      <c r="M942" s="177">
        <v>-12.4763</v>
      </c>
      <c r="N942" s="177">
        <v>5.3414999999999999</v>
      </c>
      <c r="O942" s="177">
        <v>8.1890000000000001</v>
      </c>
      <c r="P942" s="177">
        <v>8.3613</v>
      </c>
      <c r="Q942" s="177">
        <v>0.52010000000000001</v>
      </c>
      <c r="R942" s="177">
        <v>-1.7485999999999999</v>
      </c>
      <c r="T942" s="106"/>
      <c r="U942" s="107"/>
      <c r="V942" s="107"/>
      <c r="W942" s="107"/>
      <c r="X942" s="107"/>
      <c r="Y942" s="107"/>
      <c r="Z942" s="107"/>
      <c r="AA942" s="107"/>
      <c r="AB942" s="107"/>
      <c r="AC942" s="107"/>
      <c r="AD942" s="107"/>
      <c r="AE942" s="107"/>
      <c r="AF942" s="107"/>
      <c r="AG942" s="107"/>
      <c r="AH942" s="107"/>
    </row>
    <row r="943" spans="1:34" x14ac:dyDescent="0.3">
      <c r="A943" s="173" t="s">
        <v>820</v>
      </c>
      <c r="B943" s="173" t="s">
        <v>825</v>
      </c>
      <c r="C943" s="173">
        <v>106597</v>
      </c>
      <c r="D943" s="176">
        <v>44942</v>
      </c>
      <c r="E943" s="177">
        <v>17.8187</v>
      </c>
      <c r="F943" s="177">
        <v>4.5765000000000002</v>
      </c>
      <c r="G943" s="177">
        <v>4.5765000000000002</v>
      </c>
      <c r="H943" s="177">
        <v>64.673400000000001</v>
      </c>
      <c r="I943" s="177">
        <v>283.2715</v>
      </c>
      <c r="J943" s="177">
        <v>157.96449999999999</v>
      </c>
      <c r="K943" s="177">
        <v>147.8107</v>
      </c>
      <c r="L943" s="177">
        <v>67.671599999999998</v>
      </c>
      <c r="M943" s="177">
        <v>-13.076599999999999</v>
      </c>
      <c r="N943" s="177">
        <v>4.6261999999999999</v>
      </c>
      <c r="O943" s="177">
        <v>7.5194999999999999</v>
      </c>
      <c r="P943" s="177">
        <v>7.7378</v>
      </c>
      <c r="Q943" s="177">
        <v>3.8348</v>
      </c>
      <c r="R943" s="177">
        <v>-2.4134000000000002</v>
      </c>
      <c r="T943" s="106"/>
      <c r="U943" s="107"/>
      <c r="V943" s="107"/>
      <c r="W943" s="107"/>
      <c r="X943" s="107"/>
      <c r="Y943" s="107"/>
      <c r="Z943" s="107"/>
      <c r="AA943" s="107"/>
      <c r="AB943" s="107"/>
      <c r="AC943" s="107"/>
      <c r="AD943" s="107"/>
      <c r="AE943" s="107"/>
      <c r="AF943" s="107"/>
      <c r="AG943" s="107"/>
      <c r="AH943" s="107"/>
    </row>
    <row r="944" spans="1:34" x14ac:dyDescent="0.3">
      <c r="A944" s="173" t="s">
        <v>820</v>
      </c>
      <c r="B944" s="173" t="s">
        <v>826</v>
      </c>
      <c r="C944" s="173">
        <v>113049</v>
      </c>
      <c r="D944" s="176">
        <v>44942</v>
      </c>
      <c r="E944" s="177">
        <v>50.700400000000002</v>
      </c>
      <c r="F944" s="177">
        <v>109.9072</v>
      </c>
      <c r="G944" s="177">
        <v>109.9072</v>
      </c>
      <c r="H944" s="177">
        <v>67.506399999999999</v>
      </c>
      <c r="I944" s="177">
        <v>102.8062</v>
      </c>
      <c r="J944" s="177">
        <v>63.001600000000003</v>
      </c>
      <c r="K944" s="177">
        <v>54.129300000000001</v>
      </c>
      <c r="L944" s="177">
        <v>25.863099999999999</v>
      </c>
      <c r="M944" s="177">
        <v>9.2524999999999995</v>
      </c>
      <c r="N944" s="177">
        <v>18.5471</v>
      </c>
      <c r="O944" s="177">
        <v>12.0716</v>
      </c>
      <c r="P944" s="177">
        <v>12.726699999999999</v>
      </c>
      <c r="Q944" s="177">
        <v>8.6822999999999997</v>
      </c>
      <c r="R944" s="177">
        <v>7.4504999999999999</v>
      </c>
      <c r="S944" t="s">
        <v>1807</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73" t="s">
        <v>820</v>
      </c>
      <c r="B945" s="173" t="s">
        <v>827</v>
      </c>
      <c r="C945" s="173">
        <v>115934</v>
      </c>
      <c r="D945" s="176">
        <v>44942</v>
      </c>
      <c r="E945" s="177">
        <v>17.717300000000002</v>
      </c>
      <c r="F945" s="177">
        <v>72.603999999999999</v>
      </c>
      <c r="G945" s="177">
        <v>72.603999999999999</v>
      </c>
      <c r="H945" s="177">
        <v>65.802499999999995</v>
      </c>
      <c r="I945" s="177">
        <v>82.054299999999998</v>
      </c>
      <c r="J945" s="177">
        <v>66.205799999999996</v>
      </c>
      <c r="K945" s="177">
        <v>49.619199999999999</v>
      </c>
      <c r="L945" s="177">
        <v>24.479199999999999</v>
      </c>
      <c r="M945" s="177">
        <v>8.4314</v>
      </c>
      <c r="N945" s="177">
        <v>16.892700000000001</v>
      </c>
      <c r="O945" s="177">
        <v>11.5472</v>
      </c>
      <c r="P945" s="177">
        <v>12.2028</v>
      </c>
      <c r="Q945" s="177">
        <v>5.2314999999999996</v>
      </c>
      <c r="R945" s="177">
        <v>6.0366999999999997</v>
      </c>
      <c r="S945" t="s">
        <v>1807</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73" t="s">
        <v>820</v>
      </c>
      <c r="B946" s="173" t="s">
        <v>1706</v>
      </c>
      <c r="C946" s="173">
        <v>119132</v>
      </c>
      <c r="D946" s="176">
        <v>44942</v>
      </c>
      <c r="E946" s="177">
        <v>18.407699999999998</v>
      </c>
      <c r="F946" s="177">
        <v>73.075299999999999</v>
      </c>
      <c r="G946" s="177">
        <v>73.075299999999999</v>
      </c>
      <c r="H946" s="177">
        <v>66.237099999999998</v>
      </c>
      <c r="I946" s="177">
        <v>82.451300000000003</v>
      </c>
      <c r="J946" s="177">
        <v>66.601600000000005</v>
      </c>
      <c r="K946" s="177">
        <v>50.026699999999998</v>
      </c>
      <c r="L946" s="177">
        <v>24.897099999999998</v>
      </c>
      <c r="M946" s="177">
        <v>8.7815999999999992</v>
      </c>
      <c r="N946" s="177">
        <v>17.290099999999999</v>
      </c>
      <c r="O946" s="177">
        <v>11.9763</v>
      </c>
      <c r="P946" s="177">
        <v>12.647399999999999</v>
      </c>
      <c r="Q946" s="177">
        <v>5.2474999999999996</v>
      </c>
      <c r="R946" s="177">
        <v>6.4215</v>
      </c>
      <c r="S946" t="s">
        <v>1807</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73" t="s">
        <v>820</v>
      </c>
      <c r="B947" s="173" t="s">
        <v>828</v>
      </c>
      <c r="C947" s="173">
        <v>113076</v>
      </c>
      <c r="D947" s="176">
        <v>44942</v>
      </c>
      <c r="E947" s="177">
        <v>50.653399999999998</v>
      </c>
      <c r="F947" s="177">
        <v>109.7655</v>
      </c>
      <c r="G947" s="177">
        <v>109.7655</v>
      </c>
      <c r="H947" s="177">
        <v>67.464200000000005</v>
      </c>
      <c r="I947" s="177">
        <v>102.61060000000001</v>
      </c>
      <c r="J947" s="177">
        <v>62.947099999999999</v>
      </c>
      <c r="K947" s="177">
        <v>54.122799999999998</v>
      </c>
      <c r="L947" s="177">
        <v>25.913599999999999</v>
      </c>
      <c r="M947" s="177">
        <v>9.3514999999999997</v>
      </c>
      <c r="N947" s="177">
        <v>18.646699999999999</v>
      </c>
      <c r="O947" s="177">
        <v>11.891299999999999</v>
      </c>
      <c r="P947" s="177">
        <v>12.7829</v>
      </c>
      <c r="Q947" s="177">
        <v>8.2598000000000003</v>
      </c>
      <c r="R947" s="177">
        <v>7.5077999999999996</v>
      </c>
      <c r="S947" t="s">
        <v>1807</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73" t="s">
        <v>820</v>
      </c>
      <c r="B948" s="173" t="s">
        <v>829</v>
      </c>
      <c r="C948" s="173">
        <v>115833</v>
      </c>
      <c r="D948" s="176">
        <v>44942</v>
      </c>
      <c r="E948" s="177">
        <v>18.302700000000002</v>
      </c>
      <c r="F948" s="177">
        <v>84.878</v>
      </c>
      <c r="G948" s="177">
        <v>84.878</v>
      </c>
      <c r="H948" s="177">
        <v>63.584600000000002</v>
      </c>
      <c r="I948" s="177">
        <v>82.696700000000007</v>
      </c>
      <c r="J948" s="177">
        <v>69.013599999999997</v>
      </c>
      <c r="K948" s="177">
        <v>47.9009</v>
      </c>
      <c r="L948" s="177">
        <v>25.7517</v>
      </c>
      <c r="M948" s="177">
        <v>8.2665000000000006</v>
      </c>
      <c r="N948" s="177">
        <v>16.923999999999999</v>
      </c>
      <c r="O948" s="177">
        <v>11.354699999999999</v>
      </c>
      <c r="P948" s="177">
        <v>12.034800000000001</v>
      </c>
      <c r="Q948" s="177">
        <v>5.5079000000000002</v>
      </c>
      <c r="R948" s="177">
        <v>6.1</v>
      </c>
      <c r="S948" t="s">
        <v>1807</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73" t="s">
        <v>820</v>
      </c>
      <c r="B949" s="173" t="s">
        <v>1707</v>
      </c>
      <c r="C949" s="173">
        <v>120685</v>
      </c>
      <c r="D949" s="176">
        <v>44942</v>
      </c>
      <c r="E949" s="177">
        <v>18.829499999999999</v>
      </c>
      <c r="F949" s="177">
        <v>85.238600000000005</v>
      </c>
      <c r="G949" s="177">
        <v>85.238600000000005</v>
      </c>
      <c r="H949" s="177">
        <v>64.025400000000005</v>
      </c>
      <c r="I949" s="177">
        <v>83.154200000000003</v>
      </c>
      <c r="J949" s="177">
        <v>69.457499999999996</v>
      </c>
      <c r="K949" s="177">
        <v>48.3581</v>
      </c>
      <c r="L949" s="177">
        <v>26.216999999999999</v>
      </c>
      <c r="M949" s="177">
        <v>8.7081999999999997</v>
      </c>
      <c r="N949" s="177">
        <v>17.227</v>
      </c>
      <c r="O949" s="177">
        <v>11.7034</v>
      </c>
      <c r="P949" s="177">
        <v>12.4046</v>
      </c>
      <c r="Q949" s="177">
        <v>5.2088000000000001</v>
      </c>
      <c r="R949" s="177">
        <v>6.4683999999999999</v>
      </c>
      <c r="S949" t="s">
        <v>1807</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73" t="s">
        <v>820</v>
      </c>
      <c r="B950" s="173" t="s">
        <v>830</v>
      </c>
      <c r="C950" s="173">
        <v>115939</v>
      </c>
      <c r="D950" s="176">
        <v>44942</v>
      </c>
      <c r="E950" s="177">
        <v>5288.0707000000002</v>
      </c>
      <c r="F950" s="177">
        <v>111.4772</v>
      </c>
      <c r="G950" s="177">
        <v>111.4772</v>
      </c>
      <c r="H950" s="177">
        <v>68.606200000000001</v>
      </c>
      <c r="I950" s="177">
        <v>104.4276</v>
      </c>
      <c r="J950" s="177">
        <v>64.135800000000003</v>
      </c>
      <c r="K950" s="177">
        <v>55.233800000000002</v>
      </c>
      <c r="L950" s="177">
        <v>26.557700000000001</v>
      </c>
      <c r="M950" s="177">
        <v>9.6945999999999994</v>
      </c>
      <c r="N950" s="177">
        <v>19.167300000000001</v>
      </c>
      <c r="O950" s="177">
        <v>12.199299999999999</v>
      </c>
      <c r="P950" s="177">
        <v>13.1061</v>
      </c>
      <c r="Q950" s="177">
        <v>5.5079000000000002</v>
      </c>
      <c r="R950" s="177">
        <v>7.8764000000000003</v>
      </c>
      <c r="S950" t="s">
        <v>1807</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73" t="s">
        <v>820</v>
      </c>
      <c r="B951" s="173" t="s">
        <v>831</v>
      </c>
      <c r="C951" s="173">
        <v>117714</v>
      </c>
      <c r="D951" s="176">
        <v>44942</v>
      </c>
      <c r="E951" s="177">
        <v>15.4095</v>
      </c>
      <c r="F951" s="177">
        <v>147.762</v>
      </c>
      <c r="G951" s="177">
        <v>147.762</v>
      </c>
      <c r="H951" s="177">
        <v>69.538899999999998</v>
      </c>
      <c r="I951" s="177">
        <v>92.012500000000003</v>
      </c>
      <c r="J951" s="177">
        <v>74.258300000000006</v>
      </c>
      <c r="K951" s="177">
        <v>50.9208</v>
      </c>
      <c r="L951" s="177">
        <v>25.3063</v>
      </c>
      <c r="M951" s="177">
        <v>9.1292000000000009</v>
      </c>
      <c r="N951" s="177">
        <v>16.794499999999999</v>
      </c>
      <c r="O951" s="177">
        <v>11.1609</v>
      </c>
      <c r="P951" s="177">
        <v>11.8649</v>
      </c>
      <c r="Q951" s="177">
        <v>4.2328000000000001</v>
      </c>
      <c r="R951" s="177">
        <v>6.2001999999999997</v>
      </c>
      <c r="S951" t="s">
        <v>1807</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73" t="s">
        <v>820</v>
      </c>
      <c r="B952" s="173" t="s">
        <v>1708</v>
      </c>
      <c r="C952" s="173">
        <v>118343</v>
      </c>
      <c r="D952" s="176">
        <v>44942</v>
      </c>
      <c r="E952" s="177">
        <v>16.075800000000001</v>
      </c>
      <c r="F952" s="177">
        <v>148.23099999999999</v>
      </c>
      <c r="G952" s="177">
        <v>148.23099999999999</v>
      </c>
      <c r="H952" s="177">
        <v>69.948899999999995</v>
      </c>
      <c r="I952" s="177">
        <v>92.444699999999997</v>
      </c>
      <c r="J952" s="177">
        <v>74.694699999999997</v>
      </c>
      <c r="K952" s="177">
        <v>51.386499999999998</v>
      </c>
      <c r="L952" s="177">
        <v>25.768899999999999</v>
      </c>
      <c r="M952" s="177">
        <v>9.5694999999999997</v>
      </c>
      <c r="N952" s="177">
        <v>17.275200000000002</v>
      </c>
      <c r="O952" s="177">
        <v>11.601699999999999</v>
      </c>
      <c r="P952" s="177">
        <v>12.367699999999999</v>
      </c>
      <c r="Q952" s="177">
        <v>4.8414000000000001</v>
      </c>
      <c r="R952" s="177">
        <v>6.6268000000000002</v>
      </c>
      <c r="S952" t="s">
        <v>1807</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73" t="s">
        <v>820</v>
      </c>
      <c r="B953" s="173" t="s">
        <v>832</v>
      </c>
      <c r="C953" s="173">
        <v>112368</v>
      </c>
      <c r="D953" s="176">
        <v>44942</v>
      </c>
      <c r="E953" s="177">
        <v>5143.6808000000001</v>
      </c>
      <c r="F953" s="177">
        <v>109.68689999999999</v>
      </c>
      <c r="G953" s="177">
        <v>109.68689999999999</v>
      </c>
      <c r="H953" s="177">
        <v>67.485600000000005</v>
      </c>
      <c r="I953" s="177">
        <v>102.8085</v>
      </c>
      <c r="J953" s="177">
        <v>63.097499999999997</v>
      </c>
      <c r="K953" s="177">
        <v>54.375700000000002</v>
      </c>
      <c r="L953" s="177">
        <v>26.006900000000002</v>
      </c>
      <c r="M953" s="177">
        <v>9.3459000000000003</v>
      </c>
      <c r="N953" s="177">
        <v>18.703099999999999</v>
      </c>
      <c r="O953" s="177">
        <v>12.1813</v>
      </c>
      <c r="P953" s="177">
        <v>13.018700000000001</v>
      </c>
      <c r="Q953" s="177">
        <v>9.0775000000000006</v>
      </c>
      <c r="R953" s="177">
        <v>7.5796000000000001</v>
      </c>
      <c r="S953" t="s">
        <v>1807</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73" t="s">
        <v>820</v>
      </c>
      <c r="B954" s="173" t="s">
        <v>833</v>
      </c>
      <c r="C954" s="173">
        <v>116077</v>
      </c>
      <c r="D954" s="176">
        <v>44942</v>
      </c>
      <c r="E954" s="177">
        <v>16.834199999999999</v>
      </c>
      <c r="F954" s="177">
        <v>199.73779999999999</v>
      </c>
      <c r="G954" s="177">
        <v>199.73779999999999</v>
      </c>
      <c r="H954" s="177">
        <v>70.604600000000005</v>
      </c>
      <c r="I954" s="177">
        <v>91.387299999999996</v>
      </c>
      <c r="J954" s="177">
        <v>67.284499999999994</v>
      </c>
      <c r="K954" s="177">
        <v>49.2517</v>
      </c>
      <c r="L954" s="177">
        <v>24.7027</v>
      </c>
      <c r="M954" s="177">
        <v>8.5718999999999994</v>
      </c>
      <c r="N954" s="177">
        <v>16.658000000000001</v>
      </c>
      <c r="O954" s="177">
        <v>11.492800000000001</v>
      </c>
      <c r="P954" s="177">
        <v>12.1412</v>
      </c>
      <c r="Q954" s="177">
        <v>4.7937000000000003</v>
      </c>
      <c r="R954" s="177">
        <v>6.3446999999999996</v>
      </c>
      <c r="S954" t="s">
        <v>1807</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73" t="s">
        <v>820</v>
      </c>
      <c r="B955" s="173" t="s">
        <v>1709</v>
      </c>
      <c r="C955" s="173">
        <v>120531</v>
      </c>
      <c r="D955" s="176">
        <v>44942</v>
      </c>
      <c r="E955" s="177">
        <v>17.360099999999999</v>
      </c>
      <c r="F955" s="177">
        <v>199.88679999999999</v>
      </c>
      <c r="G955" s="177">
        <v>199.88679999999999</v>
      </c>
      <c r="H955" s="177">
        <v>70.905199999999994</v>
      </c>
      <c r="I955" s="177">
        <v>91.707499999999996</v>
      </c>
      <c r="J955" s="177">
        <v>67.593199999999996</v>
      </c>
      <c r="K955" s="177">
        <v>49.581499999999998</v>
      </c>
      <c r="L955" s="177">
        <v>25.0382</v>
      </c>
      <c r="M955" s="177">
        <v>8.9097000000000008</v>
      </c>
      <c r="N955" s="177">
        <v>17.037600000000001</v>
      </c>
      <c r="O955" s="177">
        <v>11.910299999999999</v>
      </c>
      <c r="P955" s="177">
        <v>12.547000000000001</v>
      </c>
      <c r="Q955" s="177">
        <v>5.1230000000000002</v>
      </c>
      <c r="R955" s="177">
        <v>6.7249999999999996</v>
      </c>
      <c r="S955" t="s">
        <v>1807</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73" t="s">
        <v>820</v>
      </c>
      <c r="B956" s="173" t="s">
        <v>834</v>
      </c>
      <c r="C956" s="173">
        <v>106193</v>
      </c>
      <c r="D956" s="176">
        <v>44942</v>
      </c>
      <c r="E956" s="177">
        <v>49.481699999999996</v>
      </c>
      <c r="F956" s="177">
        <v>109.60939999999999</v>
      </c>
      <c r="G956" s="177">
        <v>109.60939999999999</v>
      </c>
      <c r="H956" s="177">
        <v>67.330799999999996</v>
      </c>
      <c r="I956" s="177">
        <v>102.6203</v>
      </c>
      <c r="J956" s="177">
        <v>62.9039</v>
      </c>
      <c r="K956" s="177">
        <v>54.061100000000003</v>
      </c>
      <c r="L956" s="177">
        <v>25.856100000000001</v>
      </c>
      <c r="M956" s="177">
        <v>9.2640999999999991</v>
      </c>
      <c r="N956" s="177">
        <v>18.566199999999998</v>
      </c>
      <c r="O956" s="177">
        <v>12.060700000000001</v>
      </c>
      <c r="P956" s="177">
        <v>12.9193</v>
      </c>
      <c r="Q956" s="177">
        <v>11.7974</v>
      </c>
      <c r="R956" s="177">
        <v>7.4835000000000003</v>
      </c>
      <c r="T956" s="106"/>
      <c r="U956" s="107"/>
      <c r="V956" s="107"/>
      <c r="W956" s="107"/>
      <c r="X956" s="107"/>
      <c r="Y956" s="107"/>
      <c r="Z956" s="107"/>
      <c r="AA956" s="107"/>
      <c r="AB956" s="107"/>
      <c r="AC956" s="107"/>
      <c r="AD956" s="107"/>
      <c r="AE956" s="107"/>
      <c r="AF956" s="107"/>
      <c r="AG956" s="107"/>
      <c r="AH956" s="107"/>
    </row>
    <row r="957" spans="1:34" x14ac:dyDescent="0.3">
      <c r="A957" s="173" t="s">
        <v>820</v>
      </c>
      <c r="B957" s="173" t="s">
        <v>835</v>
      </c>
      <c r="C957" s="173">
        <v>114758</v>
      </c>
      <c r="D957" s="176">
        <v>44942</v>
      </c>
      <c r="E957" s="177">
        <v>22.8733</v>
      </c>
      <c r="F957" s="177">
        <v>95.693700000000007</v>
      </c>
      <c r="G957" s="177">
        <v>95.693700000000007</v>
      </c>
      <c r="H957" s="177">
        <v>79.405500000000004</v>
      </c>
      <c r="I957" s="177">
        <v>82.342600000000004</v>
      </c>
      <c r="J957" s="177">
        <v>67.229600000000005</v>
      </c>
      <c r="K957" s="177">
        <v>48.948500000000003</v>
      </c>
      <c r="L957" s="177">
        <v>24.757400000000001</v>
      </c>
      <c r="M957" s="177">
        <v>7.4116</v>
      </c>
      <c r="N957" s="177">
        <v>16.3749</v>
      </c>
      <c r="O957" s="177">
        <v>11.3399</v>
      </c>
      <c r="P957" s="177">
        <v>12.54</v>
      </c>
      <c r="Q957" s="177">
        <v>7.2495000000000003</v>
      </c>
      <c r="R957" s="177">
        <v>6.0495000000000001</v>
      </c>
      <c r="T957" s="106"/>
      <c r="U957" s="107"/>
      <c r="V957" s="107"/>
      <c r="W957" s="107"/>
      <c r="X957" s="107"/>
      <c r="Y957" s="107"/>
      <c r="Z957" s="107"/>
      <c r="AA957" s="107"/>
      <c r="AB957" s="107"/>
      <c r="AC957" s="107"/>
      <c r="AD957" s="107"/>
      <c r="AE957" s="107"/>
      <c r="AF957" s="107"/>
      <c r="AG957" s="107"/>
      <c r="AH957" s="107"/>
    </row>
    <row r="958" spans="1:34" x14ac:dyDescent="0.3">
      <c r="A958" s="173" t="s">
        <v>820</v>
      </c>
      <c r="B958" s="173" t="s">
        <v>1710</v>
      </c>
      <c r="C958" s="173">
        <v>119781</v>
      </c>
      <c r="D958" s="176">
        <v>44942</v>
      </c>
      <c r="E958" s="177">
        <v>23.890999999999998</v>
      </c>
      <c r="F958" s="177">
        <v>96.085899999999995</v>
      </c>
      <c r="G958" s="177">
        <v>96.085899999999995</v>
      </c>
      <c r="H958" s="177">
        <v>79.750699999999995</v>
      </c>
      <c r="I958" s="177">
        <v>82.707499999999996</v>
      </c>
      <c r="J958" s="177">
        <v>67.594800000000006</v>
      </c>
      <c r="K958" s="177">
        <v>49.343899999999998</v>
      </c>
      <c r="L958" s="177">
        <v>25.155999999999999</v>
      </c>
      <c r="M958" s="177">
        <v>7.7918000000000003</v>
      </c>
      <c r="N958" s="177">
        <v>16.791</v>
      </c>
      <c r="O958" s="177">
        <v>11.7616</v>
      </c>
      <c r="P958" s="177">
        <v>12.995900000000001</v>
      </c>
      <c r="Q958" s="177">
        <v>5.2515999999999998</v>
      </c>
      <c r="R958" s="177">
        <v>6.4530000000000003</v>
      </c>
      <c r="T958" s="106"/>
      <c r="U958" s="107"/>
      <c r="V958" s="107"/>
      <c r="W958" s="107"/>
      <c r="X958" s="107"/>
      <c r="Y958" s="107"/>
      <c r="Z958" s="107"/>
      <c r="AA958" s="107"/>
      <c r="AB958" s="107"/>
      <c r="AC958" s="107"/>
      <c r="AD958" s="107"/>
      <c r="AE958" s="107"/>
      <c r="AF958" s="107"/>
      <c r="AG958" s="107"/>
      <c r="AH958" s="107"/>
    </row>
    <row r="959" spans="1:34" x14ac:dyDescent="0.3">
      <c r="A959" s="173" t="s">
        <v>820</v>
      </c>
      <c r="B959" s="173" t="s">
        <v>836</v>
      </c>
      <c r="C959" s="173">
        <v>140088</v>
      </c>
      <c r="D959" s="176">
        <v>44942</v>
      </c>
      <c r="E959" s="177">
        <v>49.311300000000003</v>
      </c>
      <c r="F959" s="177">
        <v>110.3433</v>
      </c>
      <c r="G959" s="177">
        <v>110.3433</v>
      </c>
      <c r="H959" s="177">
        <v>67.729299999999995</v>
      </c>
      <c r="I959" s="177">
        <v>103.34310000000001</v>
      </c>
      <c r="J959" s="177">
        <v>63.273400000000002</v>
      </c>
      <c r="K959" s="177">
        <v>54.331299999999999</v>
      </c>
      <c r="L959" s="177">
        <v>25.841000000000001</v>
      </c>
      <c r="M959" s="177">
        <v>9.1170000000000009</v>
      </c>
      <c r="N959" s="177">
        <v>18.486799999999999</v>
      </c>
      <c r="O959" s="177">
        <v>11.8332</v>
      </c>
      <c r="P959" s="177">
        <v>12.7181</v>
      </c>
      <c r="Q959" s="177">
        <v>10.9651</v>
      </c>
      <c r="R959" s="177">
        <v>6.9326999999999996</v>
      </c>
      <c r="S959" t="s">
        <v>1807</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73" t="s">
        <v>820</v>
      </c>
      <c r="B960" s="173" t="s">
        <v>837</v>
      </c>
      <c r="C960" s="173">
        <v>114616</v>
      </c>
      <c r="D960" s="176">
        <v>44942</v>
      </c>
      <c r="E960" s="177">
        <v>22.681999999999999</v>
      </c>
      <c r="F960" s="177">
        <v>118.1251</v>
      </c>
      <c r="G960" s="177">
        <v>118.1251</v>
      </c>
      <c r="H960" s="177">
        <v>63.5471</v>
      </c>
      <c r="I960" s="177">
        <v>84.075400000000002</v>
      </c>
      <c r="J960" s="177">
        <v>65.974100000000007</v>
      </c>
      <c r="K960" s="177">
        <v>48.439300000000003</v>
      </c>
      <c r="L960" s="177">
        <v>25.176100000000002</v>
      </c>
      <c r="M960" s="177">
        <v>8.1476000000000006</v>
      </c>
      <c r="N960" s="177">
        <v>16.681699999999999</v>
      </c>
      <c r="O960" s="177">
        <v>11.2293</v>
      </c>
      <c r="P960" s="177">
        <v>11.998900000000001</v>
      </c>
      <c r="Q960" s="177">
        <v>7.1425000000000001</v>
      </c>
      <c r="R960" s="177">
        <v>5.9516999999999998</v>
      </c>
      <c r="S960" t="s">
        <v>1807</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73" t="s">
        <v>820</v>
      </c>
      <c r="B961" s="173" t="s">
        <v>1711</v>
      </c>
      <c r="C961" s="173">
        <v>118663</v>
      </c>
      <c r="D961" s="176">
        <v>44942</v>
      </c>
      <c r="E961" s="177">
        <v>23.588999999999999</v>
      </c>
      <c r="F961" s="177">
        <v>118.3242</v>
      </c>
      <c r="G961" s="177">
        <v>118.3242</v>
      </c>
      <c r="H961" s="177">
        <v>63.768900000000002</v>
      </c>
      <c r="I961" s="177">
        <v>84.283199999999994</v>
      </c>
      <c r="J961" s="177">
        <v>66.189800000000005</v>
      </c>
      <c r="K961" s="177">
        <v>48.701900000000002</v>
      </c>
      <c r="L961" s="177">
        <v>25.451499999999999</v>
      </c>
      <c r="M961" s="177">
        <v>8.4212000000000007</v>
      </c>
      <c r="N961" s="177">
        <v>16.989599999999999</v>
      </c>
      <c r="O961" s="177">
        <v>11.559200000000001</v>
      </c>
      <c r="P961" s="177">
        <v>12.3903</v>
      </c>
      <c r="Q961" s="177">
        <v>5.0407999999999999</v>
      </c>
      <c r="R961" s="177">
        <v>6.2531999999999996</v>
      </c>
      <c r="S961" t="s">
        <v>1807</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73" t="s">
        <v>820</v>
      </c>
      <c r="B962" s="173" t="s">
        <v>838</v>
      </c>
      <c r="C962" s="173">
        <v>107693</v>
      </c>
      <c r="D962" s="176">
        <v>44942</v>
      </c>
      <c r="E962" s="177">
        <v>49.107199999999999</v>
      </c>
      <c r="F962" s="177">
        <v>110.4781</v>
      </c>
      <c r="G962" s="177">
        <v>110.4781</v>
      </c>
      <c r="H962" s="177">
        <v>67.785600000000002</v>
      </c>
      <c r="I962" s="177">
        <v>103.4282</v>
      </c>
      <c r="J962" s="177">
        <v>63.465400000000002</v>
      </c>
      <c r="K962" s="177">
        <v>54.465400000000002</v>
      </c>
      <c r="L962" s="177">
        <v>25.918299999999999</v>
      </c>
      <c r="M962" s="177">
        <v>9.2379999999999995</v>
      </c>
      <c r="N962" s="177">
        <v>18.565999999999999</v>
      </c>
      <c r="O962" s="177">
        <v>11.8993</v>
      </c>
      <c r="P962" s="177">
        <v>12.744999999999999</v>
      </c>
      <c r="Q962" s="177">
        <v>10.0001</v>
      </c>
      <c r="R962" s="177">
        <v>7.3701999999999996</v>
      </c>
      <c r="T962" s="106"/>
      <c r="U962" s="107"/>
      <c r="V962" s="107"/>
      <c r="W962" s="107"/>
      <c r="X962" s="107"/>
      <c r="Y962" s="107"/>
      <c r="Z962" s="107"/>
      <c r="AA962" s="107"/>
      <c r="AB962" s="107"/>
      <c r="AC962" s="107"/>
      <c r="AD962" s="107"/>
      <c r="AE962" s="107"/>
      <c r="AF962" s="107"/>
      <c r="AG962" s="107"/>
      <c r="AH962" s="107"/>
    </row>
    <row r="963" spans="1:34" x14ac:dyDescent="0.3">
      <c r="A963" s="173" t="s">
        <v>820</v>
      </c>
      <c r="B963" s="173" t="s">
        <v>839</v>
      </c>
      <c r="C963" s="173">
        <v>115132</v>
      </c>
      <c r="D963" s="176">
        <v>44942</v>
      </c>
      <c r="E963" s="177">
        <v>22.46</v>
      </c>
      <c r="F963" s="177">
        <v>121.6798</v>
      </c>
      <c r="G963" s="177">
        <v>121.6798</v>
      </c>
      <c r="H963" s="177">
        <v>65.325199999999995</v>
      </c>
      <c r="I963" s="177">
        <v>78.081900000000005</v>
      </c>
      <c r="J963" s="177">
        <v>66.423199999999994</v>
      </c>
      <c r="K963" s="177">
        <v>48.509799999999998</v>
      </c>
      <c r="L963" s="177">
        <v>25.322800000000001</v>
      </c>
      <c r="M963" s="177">
        <v>8.4474</v>
      </c>
      <c r="N963" s="177">
        <v>17.102799999999998</v>
      </c>
      <c r="O963" s="177">
        <v>11.4194</v>
      </c>
      <c r="P963" s="177">
        <v>12.326599999999999</v>
      </c>
      <c r="Q963" s="177">
        <v>7.1787999999999998</v>
      </c>
      <c r="R963" s="177">
        <v>6.2306999999999997</v>
      </c>
      <c r="T963" s="106"/>
      <c r="U963" s="107"/>
      <c r="V963" s="107"/>
      <c r="W963" s="107"/>
      <c r="X963" s="107"/>
      <c r="Y963" s="107"/>
      <c r="Z963" s="107"/>
      <c r="AA963" s="107"/>
      <c r="AB963" s="107"/>
      <c r="AC963" s="107"/>
      <c r="AD963" s="107"/>
      <c r="AE963" s="107"/>
      <c r="AF963" s="107"/>
      <c r="AG963" s="107"/>
      <c r="AH963" s="107"/>
    </row>
    <row r="964" spans="1:34" x14ac:dyDescent="0.3">
      <c r="A964" s="173" t="s">
        <v>820</v>
      </c>
      <c r="B964" s="173" t="s">
        <v>1712</v>
      </c>
      <c r="C964" s="173">
        <v>141064</v>
      </c>
      <c r="D964" s="176">
        <v>44942</v>
      </c>
      <c r="E964" s="177">
        <v>22.299099999999999</v>
      </c>
      <c r="F964" s="177">
        <v>121.5091</v>
      </c>
      <c r="G964" s="177">
        <v>121.5091</v>
      </c>
      <c r="H964" s="177">
        <v>65.179199999999994</v>
      </c>
      <c r="I964" s="177">
        <v>77.930499999999995</v>
      </c>
      <c r="J964" s="177">
        <v>66.269499999999994</v>
      </c>
      <c r="K964" s="177">
        <v>48.341700000000003</v>
      </c>
      <c r="L964" s="177">
        <v>25.154</v>
      </c>
      <c r="M964" s="177">
        <v>8.2882999999999996</v>
      </c>
      <c r="N964" s="177">
        <v>16.927299999999999</v>
      </c>
      <c r="O964" s="177">
        <v>11.279299999999999</v>
      </c>
      <c r="P964" s="177">
        <v>12.1876</v>
      </c>
      <c r="Q964" s="177">
        <v>7.0590000000000002</v>
      </c>
      <c r="R964" s="177">
        <v>6.0721999999999996</v>
      </c>
      <c r="T964" s="106"/>
      <c r="U964" s="107"/>
      <c r="V964" s="107"/>
      <c r="W964" s="107"/>
      <c r="X964" s="107"/>
      <c r="Y964" s="107"/>
      <c r="Z964" s="107"/>
      <c r="AA964" s="107"/>
      <c r="AB964" s="107"/>
      <c r="AC964" s="107"/>
      <c r="AD964" s="107"/>
      <c r="AE964" s="107"/>
      <c r="AF964" s="107"/>
      <c r="AG964" s="107"/>
      <c r="AH964" s="107"/>
    </row>
    <row r="965" spans="1:34" x14ac:dyDescent="0.3">
      <c r="A965" s="173" t="s">
        <v>820</v>
      </c>
      <c r="B965" s="173" t="s">
        <v>1999</v>
      </c>
      <c r="C965" s="173">
        <v>111954</v>
      </c>
      <c r="D965" s="176">
        <v>44942</v>
      </c>
      <c r="E965" s="177">
        <v>50.79</v>
      </c>
      <c r="F965" s="177">
        <v>109.9066</v>
      </c>
      <c r="G965" s="177">
        <v>109.9066</v>
      </c>
      <c r="H965" s="177">
        <v>67.396299999999997</v>
      </c>
      <c r="I965" s="177">
        <v>102.8395</v>
      </c>
      <c r="J965" s="177">
        <v>63.005499999999998</v>
      </c>
      <c r="K965" s="177">
        <v>54.157400000000003</v>
      </c>
      <c r="L965" s="177">
        <v>25.8582</v>
      </c>
      <c r="M965" s="177">
        <v>9.2202000000000002</v>
      </c>
      <c r="N965" s="177">
        <v>18.560099999999998</v>
      </c>
      <c r="O965" s="177">
        <v>12.087199999999999</v>
      </c>
      <c r="P965" s="177">
        <v>12.8888</v>
      </c>
      <c r="Q965" s="177">
        <v>9.5288000000000004</v>
      </c>
      <c r="R965" s="177">
        <v>7.4893000000000001</v>
      </c>
      <c r="T965" s="106"/>
      <c r="U965" s="107"/>
      <c r="V965" s="107"/>
      <c r="W965" s="107"/>
      <c r="X965" s="107"/>
      <c r="Y965" s="107"/>
      <c r="Z965" s="107"/>
      <c r="AA965" s="107"/>
      <c r="AB965" s="107"/>
      <c r="AC965" s="107"/>
      <c r="AD965" s="107"/>
      <c r="AE965" s="107"/>
      <c r="AF965" s="107"/>
      <c r="AG965" s="107"/>
      <c r="AH965" s="107"/>
    </row>
    <row r="966" spans="1:34" x14ac:dyDescent="0.3">
      <c r="A966" s="173" t="s">
        <v>820</v>
      </c>
      <c r="B966" s="173" t="s">
        <v>1713</v>
      </c>
      <c r="C966" s="173">
        <v>119788</v>
      </c>
      <c r="D966" s="176">
        <v>44942</v>
      </c>
      <c r="E966" s="177">
        <v>17.898299999999999</v>
      </c>
      <c r="F966" s="177">
        <v>93.156099999999995</v>
      </c>
      <c r="G966" s="177">
        <v>93.156099999999995</v>
      </c>
      <c r="H966" s="177">
        <v>54.785899999999998</v>
      </c>
      <c r="I966" s="177">
        <v>80.563800000000001</v>
      </c>
      <c r="J966" s="177">
        <v>58.544699999999999</v>
      </c>
      <c r="K966" s="177">
        <v>46.868699999999997</v>
      </c>
      <c r="L966" s="177">
        <v>22.254100000000001</v>
      </c>
      <c r="M966" s="177">
        <v>8.6716999999999995</v>
      </c>
      <c r="N966" s="177">
        <v>16.988700000000001</v>
      </c>
      <c r="O966" s="177">
        <v>11.652200000000001</v>
      </c>
      <c r="P966" s="177">
        <v>12.638400000000001</v>
      </c>
      <c r="Q966" s="177">
        <v>5.1971999999999996</v>
      </c>
      <c r="R966" s="177">
        <v>6.3493000000000004</v>
      </c>
      <c r="T966" s="106"/>
      <c r="U966" s="107"/>
      <c r="V966" s="107"/>
      <c r="W966" s="107"/>
      <c r="X966" s="107"/>
      <c r="Y966" s="107"/>
      <c r="Z966" s="107"/>
      <c r="AA966" s="107"/>
      <c r="AB966" s="107"/>
      <c r="AC966" s="107"/>
      <c r="AD966" s="107"/>
      <c r="AE966" s="107"/>
      <c r="AF966" s="107"/>
      <c r="AG966" s="107"/>
      <c r="AH966" s="107"/>
    </row>
    <row r="967" spans="1:34" x14ac:dyDescent="0.3">
      <c r="A967" s="173" t="s">
        <v>820</v>
      </c>
      <c r="B967" s="173" t="s">
        <v>840</v>
      </c>
      <c r="C967" s="173">
        <v>115676</v>
      </c>
      <c r="D967" s="176">
        <v>44942</v>
      </c>
      <c r="E967" s="177">
        <v>17.1952</v>
      </c>
      <c r="F967" s="177">
        <v>92.827399999999997</v>
      </c>
      <c r="G967" s="177">
        <v>92.827399999999997</v>
      </c>
      <c r="H967" s="177">
        <v>54.448599999999999</v>
      </c>
      <c r="I967" s="177">
        <v>80.2376</v>
      </c>
      <c r="J967" s="177">
        <v>58.205599999999997</v>
      </c>
      <c r="K967" s="177">
        <v>46.5124</v>
      </c>
      <c r="L967" s="177">
        <v>21.901800000000001</v>
      </c>
      <c r="M967" s="177">
        <v>8.3390000000000004</v>
      </c>
      <c r="N967" s="177">
        <v>16.614000000000001</v>
      </c>
      <c r="O967" s="177">
        <v>11.241</v>
      </c>
      <c r="P967" s="177">
        <v>12.2026</v>
      </c>
      <c r="Q967" s="177">
        <v>4.8901000000000003</v>
      </c>
      <c r="R967" s="177">
        <v>5.9837999999999996</v>
      </c>
      <c r="S967" t="s">
        <v>1807</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73" t="s">
        <v>820</v>
      </c>
      <c r="B968" s="173" t="s">
        <v>841</v>
      </c>
      <c r="C968" s="173">
        <v>105463</v>
      </c>
      <c r="D968" s="176">
        <v>44942</v>
      </c>
      <c r="E968" s="177">
        <v>49.387999999999998</v>
      </c>
      <c r="F968" s="177">
        <v>111.44970000000001</v>
      </c>
      <c r="G968" s="177">
        <v>111.44970000000001</v>
      </c>
      <c r="H968" s="177">
        <v>68.662899999999993</v>
      </c>
      <c r="I968" s="177">
        <v>104.3463</v>
      </c>
      <c r="J968" s="177">
        <v>63.966999999999999</v>
      </c>
      <c r="K968" s="177">
        <v>54.912199999999999</v>
      </c>
      <c r="L968" s="177">
        <v>25.943899999999999</v>
      </c>
      <c r="M968" s="177">
        <v>8.9525000000000006</v>
      </c>
      <c r="N968" s="177">
        <v>18.4117</v>
      </c>
      <c r="O968" s="177">
        <v>11.631399999999999</v>
      </c>
      <c r="P968" s="177">
        <v>12.6554</v>
      </c>
      <c r="Q968" s="177">
        <v>11.0482</v>
      </c>
      <c r="R968" s="177">
        <v>7.0884</v>
      </c>
      <c r="S968" t="s">
        <v>1807</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78" t="s">
        <v>27</v>
      </c>
      <c r="B969" s="173"/>
      <c r="C969" s="173"/>
      <c r="D969" s="173"/>
      <c r="E969" s="173"/>
      <c r="F969" s="179">
        <v>103.9511</v>
      </c>
      <c r="G969" s="179">
        <v>103.9511</v>
      </c>
      <c r="H969" s="179">
        <v>66.471687878787861</v>
      </c>
      <c r="I969" s="179">
        <v>101.77370909090909</v>
      </c>
      <c r="J969" s="179">
        <v>70.596345454545457</v>
      </c>
      <c r="K969" s="179">
        <v>56.573130303030318</v>
      </c>
      <c r="L969" s="179">
        <v>27.805745454545455</v>
      </c>
      <c r="M969" s="179">
        <v>7.3882515151515147</v>
      </c>
      <c r="N969" s="179">
        <v>16.737424242424243</v>
      </c>
      <c r="O969" s="179">
        <v>11.44902121212121</v>
      </c>
      <c r="P969" s="179">
        <v>12.264318181818181</v>
      </c>
      <c r="Q969" s="179">
        <v>6.4769454545454552</v>
      </c>
      <c r="R969" s="179">
        <v>6.1377696969696984</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78" t="s">
        <v>407</v>
      </c>
      <c r="B970" s="173"/>
      <c r="C970" s="173"/>
      <c r="D970" s="173"/>
      <c r="E970" s="173"/>
      <c r="F970" s="179">
        <v>109.8749</v>
      </c>
      <c r="G970" s="179">
        <v>109.8749</v>
      </c>
      <c r="H970" s="179">
        <v>67.464200000000005</v>
      </c>
      <c r="I970" s="179">
        <v>91.387299999999996</v>
      </c>
      <c r="J970" s="179">
        <v>66.189800000000005</v>
      </c>
      <c r="K970" s="179">
        <v>49.619199999999999</v>
      </c>
      <c r="L970" s="179">
        <v>25.702000000000002</v>
      </c>
      <c r="M970" s="179">
        <v>8.7177000000000007</v>
      </c>
      <c r="N970" s="179">
        <v>17.102799999999998</v>
      </c>
      <c r="O970" s="179">
        <v>11.652200000000001</v>
      </c>
      <c r="P970" s="179">
        <v>12.547000000000001</v>
      </c>
      <c r="Q970" s="179">
        <v>5.2515999999999998</v>
      </c>
      <c r="R970" s="179">
        <v>6.4215</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c r="F971" s="104"/>
      <c r="G971" s="104"/>
      <c r="H971" s="104"/>
      <c r="I971" s="104"/>
      <c r="J971" s="104"/>
      <c r="K971" s="104"/>
      <c r="L971" s="104"/>
      <c r="M971" s="104"/>
      <c r="N971" s="104"/>
      <c r="O971" s="104"/>
      <c r="P971" s="104"/>
      <c r="Q971" s="104"/>
      <c r="R971" s="104"/>
    </row>
    <row r="972" spans="1:34" x14ac:dyDescent="0.3">
      <c r="A972" s="175" t="s">
        <v>2059</v>
      </c>
      <c r="B972" s="175"/>
      <c r="C972" s="175"/>
      <c r="D972" s="175"/>
      <c r="E972" s="175"/>
      <c r="F972" s="175"/>
      <c r="G972" s="175"/>
      <c r="H972" s="175"/>
      <c r="I972" s="175"/>
      <c r="J972" s="175"/>
      <c r="K972" s="175"/>
      <c r="L972" s="175"/>
      <c r="M972" s="175"/>
      <c r="N972" s="175"/>
      <c r="O972" s="175"/>
      <c r="P972" s="175"/>
      <c r="Q972" s="175"/>
      <c r="R972" s="175"/>
      <c r="S972" s="105"/>
      <c r="T972" s="105"/>
      <c r="U972" s="105"/>
      <c r="V972" s="105"/>
      <c r="W972" s="105"/>
      <c r="X972" s="105"/>
      <c r="Y972" s="105"/>
      <c r="Z972" s="105"/>
      <c r="AA972" s="105"/>
      <c r="AB972" s="105"/>
      <c r="AC972" s="105"/>
      <c r="AD972" s="105"/>
      <c r="AE972" s="105"/>
      <c r="AF972" s="105"/>
      <c r="AG972" s="105"/>
      <c r="AH972" s="105"/>
    </row>
    <row r="973" spans="1:34" x14ac:dyDescent="0.3">
      <c r="A973" s="173" t="s">
        <v>2060</v>
      </c>
      <c r="B973" s="173" t="s">
        <v>1989</v>
      </c>
      <c r="C973" s="173">
        <v>148572</v>
      </c>
      <c r="D973" s="176">
        <v>44942</v>
      </c>
      <c r="E973" s="177">
        <v>29.991800000000001</v>
      </c>
      <c r="F973" s="177">
        <v>-0.1555</v>
      </c>
      <c r="G973" s="177">
        <v>-0.1555</v>
      </c>
      <c r="H973" s="177">
        <v>-0.64990000000000003</v>
      </c>
      <c r="I973" s="177">
        <v>-1.0103</v>
      </c>
      <c r="J973" s="177">
        <v>-1.6172</v>
      </c>
      <c r="K973" s="177">
        <v>4.7858000000000001</v>
      </c>
      <c r="L973" s="177">
        <v>10.7689</v>
      </c>
      <c r="M973" s="177">
        <v>1.286</v>
      </c>
      <c r="N973" s="177">
        <v>-3.2117</v>
      </c>
      <c r="O973" s="177"/>
      <c r="P973" s="177"/>
      <c r="Q973" s="177">
        <v>14.681100000000001</v>
      </c>
      <c r="R973" s="177">
        <v>9.8851999999999993</v>
      </c>
      <c r="T973" s="106"/>
      <c r="U973" s="107"/>
      <c r="V973" s="107"/>
      <c r="W973" s="107"/>
      <c r="X973" s="107"/>
      <c r="Y973" s="107"/>
      <c r="Z973" s="107"/>
      <c r="AA973" s="107"/>
      <c r="AB973" s="107"/>
      <c r="AC973" s="107"/>
      <c r="AD973" s="107"/>
      <c r="AE973" s="107"/>
      <c r="AF973" s="107"/>
      <c r="AG973" s="107"/>
      <c r="AH973" s="107"/>
    </row>
    <row r="974" spans="1:34" x14ac:dyDescent="0.3">
      <c r="A974" s="178" t="s">
        <v>27</v>
      </c>
      <c r="B974" s="173"/>
      <c r="C974" s="173"/>
      <c r="D974" s="173"/>
      <c r="E974" s="173"/>
      <c r="F974" s="179">
        <v>-0.1555</v>
      </c>
      <c r="G974" s="179">
        <v>-0.1555</v>
      </c>
      <c r="H974" s="179">
        <v>-0.64990000000000003</v>
      </c>
      <c r="I974" s="179">
        <v>-1.0103</v>
      </c>
      <c r="J974" s="179">
        <v>-1.6172</v>
      </c>
      <c r="K974" s="179">
        <v>4.7858000000000001</v>
      </c>
      <c r="L974" s="179">
        <v>10.7689</v>
      </c>
      <c r="M974" s="179">
        <v>1.286</v>
      </c>
      <c r="N974" s="179">
        <v>-3.2117</v>
      </c>
      <c r="O974" s="179" t="e">
        <v>#DIV/0!</v>
      </c>
      <c r="P974" s="179" t="e">
        <v>#DIV/0!</v>
      </c>
      <c r="Q974" s="179">
        <v>14.681100000000001</v>
      </c>
      <c r="R974" s="179">
        <v>9.8851999999999993</v>
      </c>
      <c r="T974" s="106"/>
      <c r="U974" s="107"/>
      <c r="V974" s="107"/>
      <c r="W974" s="107"/>
      <c r="X974" s="107"/>
      <c r="Y974" s="107"/>
      <c r="Z974" s="107"/>
      <c r="AA974" s="107"/>
      <c r="AB974" s="107"/>
      <c r="AC974" s="107"/>
      <c r="AD974" s="107"/>
      <c r="AE974" s="107"/>
      <c r="AF974" s="107"/>
      <c r="AG974" s="107"/>
      <c r="AH974" s="107"/>
    </row>
    <row r="975" spans="1:34" x14ac:dyDescent="0.3">
      <c r="A975" s="178" t="s">
        <v>407</v>
      </c>
      <c r="B975" s="173"/>
      <c r="C975" s="173"/>
      <c r="D975" s="173"/>
      <c r="E975" s="173"/>
      <c r="F975" s="179">
        <v>-0.1555</v>
      </c>
      <c r="G975" s="179">
        <v>-0.1555</v>
      </c>
      <c r="H975" s="179">
        <v>-0.64990000000000003</v>
      </c>
      <c r="I975" s="179">
        <v>-1.0103</v>
      </c>
      <c r="J975" s="179">
        <v>-1.6172</v>
      </c>
      <c r="K975" s="179">
        <v>4.7858000000000001</v>
      </c>
      <c r="L975" s="179">
        <v>10.7689</v>
      </c>
      <c r="M975" s="179">
        <v>1.286</v>
      </c>
      <c r="N975" s="179">
        <v>-3.2117</v>
      </c>
      <c r="O975" s="179" t="e">
        <v>#NUM!</v>
      </c>
      <c r="P975" s="179" t="e">
        <v>#NUM!</v>
      </c>
      <c r="Q975" s="179">
        <v>14.681100000000001</v>
      </c>
      <c r="R975" s="179">
        <v>9.8851999999999993</v>
      </c>
      <c r="T975" s="106"/>
      <c r="U975" s="107"/>
      <c r="V975" s="107"/>
      <c r="W975" s="107"/>
      <c r="X975" s="107"/>
      <c r="Y975" s="107"/>
      <c r="Z975" s="107"/>
      <c r="AA975" s="107"/>
      <c r="AB975" s="107"/>
      <c r="AC975" s="107"/>
      <c r="AD975" s="107"/>
      <c r="AE975" s="107"/>
      <c r="AF975" s="107"/>
      <c r="AG975" s="107"/>
      <c r="AH975" s="107"/>
    </row>
    <row r="976" spans="1:34" x14ac:dyDescent="0.3">
      <c r="D976" s="106"/>
      <c r="E976" s="107"/>
      <c r="F976" s="107"/>
      <c r="G976" s="107"/>
      <c r="H976" s="107"/>
      <c r="I976" s="107"/>
      <c r="J976" s="107"/>
      <c r="K976" s="107"/>
      <c r="L976" s="107"/>
      <c r="M976" s="107"/>
      <c r="N976" s="107"/>
      <c r="O976" s="107"/>
      <c r="P976" s="107"/>
      <c r="Q976" s="107"/>
      <c r="R976" s="107"/>
      <c r="T976" s="106"/>
      <c r="U976" s="107"/>
      <c r="V976" s="107"/>
      <c r="W976" s="107"/>
      <c r="X976" s="107"/>
      <c r="Y976" s="107"/>
      <c r="Z976" s="107"/>
      <c r="AA976" s="107"/>
      <c r="AB976" s="107"/>
      <c r="AC976" s="107"/>
      <c r="AD976" s="107"/>
      <c r="AE976" s="107"/>
      <c r="AF976" s="107"/>
      <c r="AG976" s="107"/>
      <c r="AH976" s="107"/>
    </row>
    <row r="977" spans="1:34" x14ac:dyDescent="0.3">
      <c r="A977" s="175" t="s">
        <v>842</v>
      </c>
      <c r="B977" s="175"/>
      <c r="C977" s="175"/>
      <c r="D977" s="175"/>
      <c r="E977" s="175"/>
      <c r="F977" s="175"/>
      <c r="G977" s="175"/>
      <c r="H977" s="175"/>
      <c r="I977" s="175"/>
      <c r="J977" s="175"/>
      <c r="K977" s="175"/>
      <c r="L977" s="175"/>
      <c r="M977" s="175"/>
      <c r="N977" s="175"/>
      <c r="O977" s="175"/>
      <c r="P977" s="175"/>
      <c r="Q977" s="175"/>
      <c r="R977" s="175"/>
      <c r="T977" s="106"/>
      <c r="U977" s="107"/>
      <c r="V977" s="107"/>
      <c r="W977" s="107"/>
      <c r="X977" s="107"/>
      <c r="Y977" s="107"/>
      <c r="Z977" s="107"/>
      <c r="AA977" s="107"/>
      <c r="AB977" s="107"/>
      <c r="AC977" s="107"/>
      <c r="AD977" s="107"/>
      <c r="AE977" s="107"/>
      <c r="AF977" s="107"/>
      <c r="AG977" s="107"/>
      <c r="AH977" s="107"/>
    </row>
    <row r="978" spans="1:34" x14ac:dyDescent="0.3">
      <c r="A978" s="173" t="s">
        <v>843</v>
      </c>
      <c r="B978" s="173" t="s">
        <v>1714</v>
      </c>
      <c r="C978" s="173">
        <v>100033</v>
      </c>
      <c r="D978" s="176">
        <v>44942</v>
      </c>
      <c r="E978" s="177">
        <v>708.91162260178896</v>
      </c>
      <c r="F978" s="177">
        <v>-0.46910000000000002</v>
      </c>
      <c r="G978" s="177">
        <v>-0.46910000000000002</v>
      </c>
      <c r="H978" s="177">
        <v>-1.5908</v>
      </c>
      <c r="I978" s="177">
        <v>-2.6922999999999999</v>
      </c>
      <c r="J978" s="177">
        <v>-3.5783</v>
      </c>
      <c r="K978" s="177">
        <v>-1.5791999999999999</v>
      </c>
      <c r="L978" s="177">
        <v>5.8423999999999996</v>
      </c>
      <c r="M978" s="177">
        <v>-9.6166999999999998</v>
      </c>
      <c r="N978" s="177">
        <v>-18.963899999999999</v>
      </c>
      <c r="O978" s="177">
        <v>10.3865</v>
      </c>
      <c r="P978" s="177">
        <v>5.8207000000000004</v>
      </c>
      <c r="Q978" s="177">
        <v>16.7516</v>
      </c>
      <c r="R978" s="177">
        <v>6.7145000000000001</v>
      </c>
      <c r="T978" s="106"/>
      <c r="U978" s="107"/>
      <c r="V978" s="107"/>
      <c r="W978" s="107"/>
      <c r="X978" s="107"/>
      <c r="Y978" s="107"/>
      <c r="Z978" s="107"/>
      <c r="AA978" s="107"/>
      <c r="AB978" s="107"/>
      <c r="AC978" s="107"/>
      <c r="AD978" s="107"/>
      <c r="AE978" s="107"/>
      <c r="AF978" s="107"/>
      <c r="AG978" s="107"/>
      <c r="AH978" s="107"/>
    </row>
    <row r="979" spans="1:34" x14ac:dyDescent="0.3">
      <c r="A979" s="173" t="s">
        <v>843</v>
      </c>
      <c r="B979" s="173" t="s">
        <v>1715</v>
      </c>
      <c r="C979" s="173">
        <v>119436</v>
      </c>
      <c r="D979" s="176">
        <v>44942</v>
      </c>
      <c r="E979" s="177">
        <v>640.58000000000004</v>
      </c>
      <c r="F979" s="177">
        <v>-0.46300000000000002</v>
      </c>
      <c r="G979" s="177">
        <v>-0.46300000000000002</v>
      </c>
      <c r="H979" s="177">
        <v>-1.5764</v>
      </c>
      <c r="I979" s="177">
        <v>-2.6606999999999998</v>
      </c>
      <c r="J979" s="177">
        <v>-3.5110999999999999</v>
      </c>
      <c r="K979" s="177">
        <v>-1.3688</v>
      </c>
      <c r="L979" s="177">
        <v>6.2973999999999997</v>
      </c>
      <c r="M979" s="177">
        <v>-9.0252999999999997</v>
      </c>
      <c r="N979" s="177">
        <v>-18.260000000000002</v>
      </c>
      <c r="O979" s="177">
        <v>11.369</v>
      </c>
      <c r="P979" s="177">
        <v>6.8113000000000001</v>
      </c>
      <c r="Q979" s="177">
        <v>14.539199999999999</v>
      </c>
      <c r="R979" s="177">
        <v>7.6344000000000003</v>
      </c>
      <c r="T979" s="106"/>
      <c r="U979" s="107"/>
      <c r="V979" s="107"/>
      <c r="W979" s="107"/>
      <c r="X979" s="107"/>
      <c r="Y979" s="107"/>
      <c r="Z979" s="107"/>
      <c r="AA979" s="107"/>
      <c r="AB979" s="107"/>
      <c r="AC979" s="107"/>
      <c r="AD979" s="107"/>
      <c r="AE979" s="107"/>
      <c r="AF979" s="107"/>
      <c r="AG979" s="107"/>
      <c r="AH979" s="107"/>
    </row>
    <row r="980" spans="1:34" x14ac:dyDescent="0.3">
      <c r="A980" s="173" t="s">
        <v>843</v>
      </c>
      <c r="B980" s="173" t="s">
        <v>1790</v>
      </c>
      <c r="C980" s="173">
        <v>100034</v>
      </c>
      <c r="D980" s="176">
        <v>44942</v>
      </c>
      <c r="E980" s="177">
        <v>701.73984621734405</v>
      </c>
      <c r="F980" s="177">
        <v>-0.47360000000000002</v>
      </c>
      <c r="G980" s="177">
        <v>-0.47360000000000002</v>
      </c>
      <c r="H980" s="177">
        <v>-1.5921000000000001</v>
      </c>
      <c r="I980" s="177">
        <v>-2.6947000000000001</v>
      </c>
      <c r="J980" s="177">
        <v>-3.5874999999999999</v>
      </c>
      <c r="K980" s="177">
        <v>-1.5828</v>
      </c>
      <c r="L980" s="177">
        <v>5.8334999999999999</v>
      </c>
      <c r="M980" s="177">
        <v>-9.6249000000000002</v>
      </c>
      <c r="N980" s="177">
        <v>-18.968</v>
      </c>
      <c r="O980" s="177">
        <v>10.3849</v>
      </c>
      <c r="P980" s="177">
        <v>5.5007000000000001</v>
      </c>
      <c r="Q980" s="177">
        <v>16.450700000000001</v>
      </c>
      <c r="R980" s="177">
        <v>6.7138</v>
      </c>
      <c r="T980" s="106"/>
      <c r="U980" s="107"/>
      <c r="V980" s="107"/>
      <c r="W980" s="107"/>
      <c r="X980" s="107"/>
      <c r="Y980" s="107"/>
      <c r="Z980" s="107"/>
      <c r="AA980" s="107"/>
      <c r="AB980" s="107"/>
      <c r="AC980" s="107"/>
      <c r="AD980" s="107"/>
      <c r="AE980" s="107"/>
      <c r="AF980" s="107"/>
      <c r="AG980" s="107"/>
      <c r="AH980" s="107"/>
    </row>
    <row r="981" spans="1:34" x14ac:dyDescent="0.3">
      <c r="A981" s="173" t="s">
        <v>843</v>
      </c>
      <c r="B981" s="173" t="s">
        <v>1791</v>
      </c>
      <c r="C981" s="173">
        <v>119433</v>
      </c>
      <c r="D981" s="176">
        <v>44942</v>
      </c>
      <c r="E981" s="177">
        <v>306.23418246459801</v>
      </c>
      <c r="F981" s="177">
        <v>-0.45910000000000001</v>
      </c>
      <c r="G981" s="177">
        <v>-0.45910000000000001</v>
      </c>
      <c r="H981" s="177">
        <v>-1.5732999999999999</v>
      </c>
      <c r="I981" s="177">
        <v>-2.6568000000000001</v>
      </c>
      <c r="J981" s="177">
        <v>-3.5112999999999999</v>
      </c>
      <c r="K981" s="177">
        <v>-1.3647</v>
      </c>
      <c r="L981" s="177">
        <v>6.3021000000000003</v>
      </c>
      <c r="M981" s="177">
        <v>-9.0249000000000006</v>
      </c>
      <c r="N981" s="177">
        <v>-18.256900000000002</v>
      </c>
      <c r="O981" s="177">
        <v>11.3698</v>
      </c>
      <c r="P981" s="177">
        <v>6.6647999999999996</v>
      </c>
      <c r="Q981" s="177">
        <v>14.4581</v>
      </c>
      <c r="R981" s="177">
        <v>7.6360000000000001</v>
      </c>
      <c r="T981" s="106"/>
      <c r="U981" s="107"/>
      <c r="V981" s="107"/>
      <c r="W981" s="107"/>
      <c r="X981" s="107"/>
      <c r="Y981" s="107"/>
      <c r="Z981" s="107"/>
      <c r="AA981" s="107"/>
      <c r="AB981" s="107"/>
      <c r="AC981" s="107"/>
      <c r="AD981" s="107"/>
      <c r="AE981" s="107"/>
      <c r="AF981" s="107"/>
      <c r="AG981" s="107"/>
      <c r="AH981" s="107"/>
    </row>
    <row r="982" spans="1:34" x14ac:dyDescent="0.3">
      <c r="A982" s="173" t="s">
        <v>843</v>
      </c>
      <c r="B982" s="173" t="s">
        <v>844</v>
      </c>
      <c r="C982" s="173">
        <v>145110</v>
      </c>
      <c r="D982" s="176">
        <v>44942</v>
      </c>
      <c r="E982" s="177">
        <v>20.399999999999999</v>
      </c>
      <c r="F982" s="177">
        <v>-0.63319999999999999</v>
      </c>
      <c r="G982" s="177">
        <v>-0.63319999999999999</v>
      </c>
      <c r="H982" s="177">
        <v>-0.92279999999999995</v>
      </c>
      <c r="I982" s="177">
        <v>-2.2519999999999998</v>
      </c>
      <c r="J982" s="177">
        <v>-3.7282000000000002</v>
      </c>
      <c r="K982" s="177">
        <v>-3.4091</v>
      </c>
      <c r="L982" s="177">
        <v>3.6585000000000001</v>
      </c>
      <c r="M982" s="177">
        <v>-6.7641999999999998</v>
      </c>
      <c r="N982" s="177">
        <v>-11.2658</v>
      </c>
      <c r="O982" s="177">
        <v>17.9697</v>
      </c>
      <c r="P982" s="177"/>
      <c r="Q982" s="177">
        <v>18.318899999999999</v>
      </c>
      <c r="R982" s="177">
        <v>14.7011</v>
      </c>
      <c r="T982" s="106"/>
      <c r="U982" s="107"/>
      <c r="V982" s="107"/>
      <c r="W982" s="107"/>
      <c r="X982" s="107"/>
      <c r="Y982" s="107"/>
      <c r="Z982" s="107"/>
      <c r="AA982" s="107"/>
      <c r="AB982" s="107"/>
      <c r="AC982" s="107"/>
      <c r="AD982" s="107"/>
      <c r="AE982" s="107"/>
      <c r="AF982" s="107"/>
      <c r="AG982" s="107"/>
      <c r="AH982" s="107"/>
    </row>
    <row r="983" spans="1:34" x14ac:dyDescent="0.3">
      <c r="A983" s="173" t="s">
        <v>843</v>
      </c>
      <c r="B983" s="173" t="s">
        <v>845</v>
      </c>
      <c r="C983" s="173">
        <v>145112</v>
      </c>
      <c r="D983" s="176">
        <v>44942</v>
      </c>
      <c r="E983" s="177">
        <v>19.04</v>
      </c>
      <c r="F983" s="177">
        <v>-0.67810000000000004</v>
      </c>
      <c r="G983" s="177">
        <v>-0.67810000000000004</v>
      </c>
      <c r="H983" s="177">
        <v>-0.98799999999999999</v>
      </c>
      <c r="I983" s="177">
        <v>-2.3089</v>
      </c>
      <c r="J983" s="177">
        <v>-3.8384</v>
      </c>
      <c r="K983" s="177">
        <v>-3.7898000000000001</v>
      </c>
      <c r="L983" s="177">
        <v>2.9188999999999998</v>
      </c>
      <c r="M983" s="177">
        <v>-7.7965999999999998</v>
      </c>
      <c r="N983" s="177">
        <v>-12.5402</v>
      </c>
      <c r="O983" s="177">
        <v>16.200800000000001</v>
      </c>
      <c r="P983" s="177"/>
      <c r="Q983" s="177">
        <v>16.4085</v>
      </c>
      <c r="R983" s="177">
        <v>13.023199999999999</v>
      </c>
      <c r="T983" s="106"/>
      <c r="U983" s="107"/>
      <c r="V983" s="107"/>
      <c r="W983" s="107"/>
      <c r="X983" s="107"/>
      <c r="Y983" s="107"/>
      <c r="Z983" s="107"/>
      <c r="AA983" s="107"/>
      <c r="AB983" s="107"/>
      <c r="AC983" s="107"/>
      <c r="AD983" s="107"/>
      <c r="AE983" s="107"/>
      <c r="AF983" s="107"/>
      <c r="AG983" s="107"/>
      <c r="AH983" s="107"/>
    </row>
    <row r="984" spans="1:34" x14ac:dyDescent="0.3">
      <c r="A984" s="173" t="s">
        <v>843</v>
      </c>
      <c r="B984" s="173" t="s">
        <v>1975</v>
      </c>
      <c r="C984" s="173">
        <v>119350</v>
      </c>
      <c r="D984" s="176">
        <v>44942</v>
      </c>
      <c r="E984" s="177">
        <v>63.26</v>
      </c>
      <c r="F984" s="177">
        <v>-0.45629999999999998</v>
      </c>
      <c r="G984" s="177">
        <v>-0.45629999999999998</v>
      </c>
      <c r="H984" s="177">
        <v>-0.73750000000000004</v>
      </c>
      <c r="I984" s="177">
        <v>-1.5255000000000001</v>
      </c>
      <c r="J984" s="177">
        <v>-1.8007</v>
      </c>
      <c r="K984" s="177">
        <v>3.9264000000000001</v>
      </c>
      <c r="L984" s="177">
        <v>12.6425</v>
      </c>
      <c r="M984" s="177">
        <v>4.9783999999999997</v>
      </c>
      <c r="N984" s="177">
        <v>-1.8159000000000001</v>
      </c>
      <c r="O984" s="177">
        <v>16.8432</v>
      </c>
      <c r="P984" s="177">
        <v>8.6456999999999997</v>
      </c>
      <c r="Q984" s="177">
        <v>13.0547</v>
      </c>
      <c r="R984" s="177">
        <v>15.7707</v>
      </c>
      <c r="T984" s="106"/>
      <c r="U984" s="107"/>
      <c r="V984" s="107"/>
      <c r="W984" s="107"/>
      <c r="X984" s="107"/>
      <c r="Y984" s="107"/>
      <c r="Z984" s="107"/>
      <c r="AA984" s="107"/>
      <c r="AB984" s="107"/>
      <c r="AC984" s="107"/>
      <c r="AD984" s="107"/>
      <c r="AE984" s="107"/>
      <c r="AF984" s="107"/>
      <c r="AG984" s="107"/>
      <c r="AH984" s="107"/>
    </row>
    <row r="985" spans="1:34" x14ac:dyDescent="0.3">
      <c r="A985" s="173" t="s">
        <v>843</v>
      </c>
      <c r="B985" s="173" t="s">
        <v>1976</v>
      </c>
      <c r="C985" s="173">
        <v>110603</v>
      </c>
      <c r="D985" s="176">
        <v>44942</v>
      </c>
      <c r="E985" s="177">
        <v>56.56</v>
      </c>
      <c r="F985" s="177">
        <v>-0.45760000000000001</v>
      </c>
      <c r="G985" s="177">
        <v>-0.45760000000000001</v>
      </c>
      <c r="H985" s="177">
        <v>-0.75449999999999995</v>
      </c>
      <c r="I985" s="177">
        <v>-1.5663</v>
      </c>
      <c r="J985" s="177">
        <v>-1.8907</v>
      </c>
      <c r="K985" s="177">
        <v>3.6086999999999998</v>
      </c>
      <c r="L985" s="177">
        <v>11.9778</v>
      </c>
      <c r="M985" s="177">
        <v>4.1044999999999998</v>
      </c>
      <c r="N985" s="177">
        <v>-2.8845999999999998</v>
      </c>
      <c r="O985" s="177">
        <v>15.5984</v>
      </c>
      <c r="P985" s="177">
        <v>7.4290000000000003</v>
      </c>
      <c r="Q985" s="177">
        <v>12.9329</v>
      </c>
      <c r="R985" s="177">
        <v>14.587400000000001</v>
      </c>
      <c r="T985" s="106"/>
      <c r="U985" s="107"/>
      <c r="V985" s="107"/>
      <c r="W985" s="107"/>
      <c r="X985" s="107"/>
      <c r="Y985" s="107"/>
      <c r="Z985" s="107"/>
      <c r="AA985" s="107"/>
      <c r="AB985" s="107"/>
      <c r="AC985" s="107"/>
      <c r="AD985" s="107"/>
      <c r="AE985" s="107"/>
      <c r="AF985" s="107"/>
      <c r="AG985" s="107"/>
      <c r="AH985" s="107"/>
    </row>
    <row r="986" spans="1:34" x14ac:dyDescent="0.3">
      <c r="A986" s="173" t="s">
        <v>843</v>
      </c>
      <c r="B986" s="173" t="s">
        <v>1919</v>
      </c>
      <c r="C986" s="173">
        <v>148474</v>
      </c>
      <c r="D986" s="176">
        <v>44942</v>
      </c>
      <c r="E986" s="177">
        <v>17.0535</v>
      </c>
      <c r="F986" s="177">
        <v>-0.3745</v>
      </c>
      <c r="G986" s="177">
        <v>-0.3745</v>
      </c>
      <c r="H986" s="177">
        <v>-1.1115999999999999</v>
      </c>
      <c r="I986" s="177">
        <v>-1.8803000000000001</v>
      </c>
      <c r="J986" s="177">
        <v>-2.4192999999999998</v>
      </c>
      <c r="K986" s="177">
        <v>3.6322000000000001</v>
      </c>
      <c r="L986" s="177">
        <v>10.7643</v>
      </c>
      <c r="M986" s="177">
        <v>1.4836</v>
      </c>
      <c r="N986" s="177">
        <v>-4.8353999999999999</v>
      </c>
      <c r="O986" s="177"/>
      <c r="P986" s="177"/>
      <c r="Q986" s="177">
        <v>25.2941</v>
      </c>
      <c r="R986" s="177">
        <v>17.058499999999999</v>
      </c>
      <c r="T986" s="106"/>
      <c r="U986" s="107"/>
      <c r="V986" s="107"/>
      <c r="W986" s="107"/>
      <c r="X986" s="107"/>
      <c r="Y986" s="107"/>
      <c r="Z986" s="107"/>
      <c r="AA986" s="107"/>
      <c r="AB986" s="107"/>
      <c r="AC986" s="107"/>
      <c r="AD986" s="107"/>
      <c r="AE986" s="107"/>
      <c r="AF986" s="107"/>
      <c r="AG986" s="107"/>
      <c r="AH986" s="107"/>
    </row>
    <row r="987" spans="1:34" x14ac:dyDescent="0.3">
      <c r="A987" s="173" t="s">
        <v>843</v>
      </c>
      <c r="B987" s="173" t="s">
        <v>1920</v>
      </c>
      <c r="C987" s="173">
        <v>148471</v>
      </c>
      <c r="D987" s="176">
        <v>44942</v>
      </c>
      <c r="E987" s="177">
        <v>16.393999999999998</v>
      </c>
      <c r="F987" s="177">
        <v>-0.38640000000000002</v>
      </c>
      <c r="G987" s="177">
        <v>-0.38640000000000002</v>
      </c>
      <c r="H987" s="177">
        <v>-1.1396999999999999</v>
      </c>
      <c r="I987" s="177">
        <v>-1.9351</v>
      </c>
      <c r="J987" s="177">
        <v>-2.5413999999999999</v>
      </c>
      <c r="K987" s="177">
        <v>3.2458999999999998</v>
      </c>
      <c r="L987" s="177">
        <v>9.9360999999999997</v>
      </c>
      <c r="M987" s="177">
        <v>0.34339999999999998</v>
      </c>
      <c r="N987" s="177">
        <v>-6.2664</v>
      </c>
      <c r="O987" s="177"/>
      <c r="P987" s="177"/>
      <c r="Q987" s="177">
        <v>23.223800000000001</v>
      </c>
      <c r="R987" s="177">
        <v>15.1927</v>
      </c>
      <c r="T987" s="106"/>
      <c r="U987" s="107"/>
      <c r="V987" s="107"/>
      <c r="W987" s="107"/>
      <c r="X987" s="107"/>
      <c r="Y987" s="107"/>
      <c r="Z987" s="107"/>
      <c r="AA987" s="107"/>
      <c r="AB987" s="107"/>
      <c r="AC987" s="107"/>
      <c r="AD987" s="107"/>
      <c r="AE987" s="107"/>
      <c r="AF987" s="107"/>
      <c r="AG987" s="107"/>
      <c r="AH987" s="107"/>
    </row>
    <row r="988" spans="1:34" x14ac:dyDescent="0.3">
      <c r="A988" s="173" t="s">
        <v>843</v>
      </c>
      <c r="B988" s="173" t="s">
        <v>846</v>
      </c>
      <c r="C988" s="173">
        <v>118278</v>
      </c>
      <c r="D988" s="176">
        <v>44942</v>
      </c>
      <c r="E988" s="177">
        <v>178.22</v>
      </c>
      <c r="F988" s="177">
        <v>-0.45240000000000002</v>
      </c>
      <c r="G988" s="177">
        <v>-0.45240000000000002</v>
      </c>
      <c r="H988" s="177">
        <v>-0.92279999999999995</v>
      </c>
      <c r="I988" s="177">
        <v>-1.8720000000000001</v>
      </c>
      <c r="J988" s="177">
        <v>-2.5960999999999999</v>
      </c>
      <c r="K988" s="177">
        <v>-0.1457</v>
      </c>
      <c r="L988" s="177">
        <v>7.6988000000000003</v>
      </c>
      <c r="M988" s="177">
        <v>0.7177</v>
      </c>
      <c r="N988" s="177">
        <v>-5.7385999999999999</v>
      </c>
      <c r="O988" s="177">
        <v>18.204000000000001</v>
      </c>
      <c r="P988" s="177">
        <v>11.6393</v>
      </c>
      <c r="Q988" s="177">
        <v>20.3445</v>
      </c>
      <c r="R988" s="177">
        <v>14.8164</v>
      </c>
      <c r="T988" s="106"/>
      <c r="U988" s="107"/>
      <c r="V988" s="107"/>
      <c r="W988" s="107"/>
      <c r="X988" s="107"/>
      <c r="Y988" s="107"/>
      <c r="Z988" s="107"/>
      <c r="AA988" s="107"/>
      <c r="AB988" s="107"/>
      <c r="AC988" s="107"/>
      <c r="AD988" s="107"/>
      <c r="AE988" s="107"/>
      <c r="AF988" s="107"/>
      <c r="AG988" s="107"/>
      <c r="AH988" s="107"/>
    </row>
    <row r="989" spans="1:34" x14ac:dyDescent="0.3">
      <c r="A989" s="173" t="s">
        <v>843</v>
      </c>
      <c r="B989" s="173" t="s">
        <v>1716</v>
      </c>
      <c r="C989" s="173"/>
      <c r="D989" s="176">
        <v>44942</v>
      </c>
      <c r="E989" s="177">
        <v>159.76</v>
      </c>
      <c r="F989" s="177">
        <v>-0.46729999999999999</v>
      </c>
      <c r="G989" s="177">
        <v>-0.46729999999999999</v>
      </c>
      <c r="H989" s="177">
        <v>-0.9425</v>
      </c>
      <c r="I989" s="177">
        <v>-1.9155</v>
      </c>
      <c r="J989" s="177">
        <v>-2.6922000000000001</v>
      </c>
      <c r="K989" s="177">
        <v>-0.44869999999999999</v>
      </c>
      <c r="L989" s="177">
        <v>7.0490000000000004</v>
      </c>
      <c r="M989" s="177">
        <v>-0.20610000000000001</v>
      </c>
      <c r="N989" s="177">
        <v>-6.8780999999999999</v>
      </c>
      <c r="O989" s="177">
        <v>16.803899999999999</v>
      </c>
      <c r="P989" s="177">
        <v>10.3226</v>
      </c>
      <c r="Q989" s="177">
        <v>16.780999999999999</v>
      </c>
      <c r="R989" s="177">
        <v>13.441800000000001</v>
      </c>
      <c r="T989" s="106"/>
      <c r="U989" s="107"/>
      <c r="V989" s="107"/>
      <c r="W989" s="107"/>
      <c r="X989" s="107"/>
      <c r="Y989" s="107"/>
      <c r="Z989" s="107"/>
      <c r="AA989" s="107"/>
      <c r="AB989" s="107"/>
      <c r="AC989" s="107"/>
      <c r="AD989" s="107"/>
      <c r="AE989" s="107"/>
      <c r="AF989" s="107"/>
      <c r="AG989" s="107"/>
      <c r="AH989" s="107"/>
    </row>
    <row r="990" spans="1:34" x14ac:dyDescent="0.3">
      <c r="A990" s="173" t="s">
        <v>843</v>
      </c>
      <c r="B990" s="173" t="s">
        <v>847</v>
      </c>
      <c r="C990" s="173">
        <v>102920</v>
      </c>
      <c r="D990" s="176">
        <v>44942</v>
      </c>
      <c r="E990" s="177">
        <v>159.76</v>
      </c>
      <c r="F990" s="177">
        <v>-0.46729999999999999</v>
      </c>
      <c r="G990" s="177">
        <v>-0.46729999999999999</v>
      </c>
      <c r="H990" s="177">
        <v>-0.9425</v>
      </c>
      <c r="I990" s="177">
        <v>-1.9155</v>
      </c>
      <c r="J990" s="177">
        <v>-2.6922000000000001</v>
      </c>
      <c r="K990" s="177">
        <v>-0.44869999999999999</v>
      </c>
      <c r="L990" s="177">
        <v>7.0490000000000004</v>
      </c>
      <c r="M990" s="177">
        <v>-0.20610000000000001</v>
      </c>
      <c r="N990" s="177">
        <v>-6.8780999999999999</v>
      </c>
      <c r="O990" s="177">
        <v>16.803899999999999</v>
      </c>
      <c r="P990" s="177">
        <v>10.3226</v>
      </c>
      <c r="Q990" s="177">
        <v>16.780999999999999</v>
      </c>
      <c r="R990" s="177">
        <v>13.441800000000001</v>
      </c>
      <c r="T990" s="106"/>
      <c r="U990" s="107"/>
      <c r="V990" s="107"/>
      <c r="W990" s="107"/>
      <c r="X990" s="107"/>
      <c r="Y990" s="107"/>
      <c r="Z990" s="107"/>
      <c r="AA990" s="107"/>
      <c r="AB990" s="107"/>
      <c r="AC990" s="107"/>
      <c r="AD990" s="107"/>
      <c r="AE990" s="107"/>
      <c r="AF990" s="107"/>
      <c r="AG990" s="107"/>
      <c r="AH990" s="107"/>
    </row>
    <row r="991" spans="1:34" x14ac:dyDescent="0.3">
      <c r="A991" s="173" t="s">
        <v>843</v>
      </c>
      <c r="B991" s="173" t="s">
        <v>848</v>
      </c>
      <c r="C991" s="173">
        <v>119218</v>
      </c>
      <c r="D991" s="176">
        <v>44942</v>
      </c>
      <c r="E991" s="177">
        <v>400.34399999999999</v>
      </c>
      <c r="F991" s="177">
        <v>-0.26879999999999998</v>
      </c>
      <c r="G991" s="177">
        <v>-0.26879999999999998</v>
      </c>
      <c r="H991" s="177">
        <v>-0.68389999999999995</v>
      </c>
      <c r="I991" s="177">
        <v>-0.4491</v>
      </c>
      <c r="J991" s="177">
        <v>-0.65439999999999998</v>
      </c>
      <c r="K991" s="177">
        <v>4.9283999999999999</v>
      </c>
      <c r="L991" s="177">
        <v>12.4079</v>
      </c>
      <c r="M991" s="177">
        <v>6.0774999999999997</v>
      </c>
      <c r="N991" s="177">
        <v>0.95879999999999999</v>
      </c>
      <c r="O991" s="177">
        <v>16.255700000000001</v>
      </c>
      <c r="P991" s="177">
        <v>10.826000000000001</v>
      </c>
      <c r="Q991" s="177">
        <v>15.937200000000001</v>
      </c>
      <c r="R991" s="177">
        <v>15.2606</v>
      </c>
      <c r="T991" s="106"/>
      <c r="U991" s="107"/>
      <c r="V991" s="107"/>
      <c r="W991" s="107"/>
      <c r="X991" s="107"/>
      <c r="Y991" s="107"/>
      <c r="Z991" s="107"/>
      <c r="AA991" s="107"/>
      <c r="AB991" s="107"/>
      <c r="AC991" s="107"/>
      <c r="AD991" s="107"/>
      <c r="AE991" s="107"/>
      <c r="AF991" s="107"/>
      <c r="AG991" s="107"/>
      <c r="AH991" s="107"/>
    </row>
    <row r="992" spans="1:34" x14ac:dyDescent="0.3">
      <c r="A992" s="173" t="s">
        <v>843</v>
      </c>
      <c r="B992" s="173" t="s">
        <v>849</v>
      </c>
      <c r="C992" s="173">
        <v>103819</v>
      </c>
      <c r="D992" s="176">
        <v>44942</v>
      </c>
      <c r="E992" s="177">
        <v>367.39699999999999</v>
      </c>
      <c r="F992" s="177">
        <v>-0.27600000000000002</v>
      </c>
      <c r="G992" s="177">
        <v>-0.27600000000000002</v>
      </c>
      <c r="H992" s="177">
        <v>-0.70079999999999998</v>
      </c>
      <c r="I992" s="177">
        <v>-0.48349999999999999</v>
      </c>
      <c r="J992" s="177">
        <v>-0.73280000000000001</v>
      </c>
      <c r="K992" s="177">
        <v>4.6738999999999997</v>
      </c>
      <c r="L992" s="177">
        <v>11.8667</v>
      </c>
      <c r="M992" s="177">
        <v>5.3018000000000001</v>
      </c>
      <c r="N992" s="177">
        <v>-8.6999999999999994E-3</v>
      </c>
      <c r="O992" s="177">
        <v>15.16</v>
      </c>
      <c r="P992" s="177">
        <v>9.7664000000000009</v>
      </c>
      <c r="Q992" s="177">
        <v>17.2181</v>
      </c>
      <c r="R992" s="177">
        <v>14.171900000000001</v>
      </c>
      <c r="T992" s="106"/>
      <c r="U992" s="107"/>
      <c r="V992" s="107"/>
      <c r="W992" s="107"/>
      <c r="X992" s="107"/>
      <c r="Y992" s="107"/>
      <c r="Z992" s="107"/>
      <c r="AA992" s="107"/>
      <c r="AB992" s="107"/>
      <c r="AC992" s="107"/>
      <c r="AD992" s="107"/>
      <c r="AE992" s="107"/>
      <c r="AF992" s="107"/>
      <c r="AG992" s="107"/>
      <c r="AH992" s="107"/>
    </row>
    <row r="993" spans="1:34" x14ac:dyDescent="0.3">
      <c r="A993" s="173" t="s">
        <v>843</v>
      </c>
      <c r="B993" s="173" t="s">
        <v>850</v>
      </c>
      <c r="C993" s="173">
        <v>140175</v>
      </c>
      <c r="D993" s="176">
        <v>44942</v>
      </c>
      <c r="E993" s="177">
        <v>60.177999999999997</v>
      </c>
      <c r="F993" s="177">
        <v>-0.4829</v>
      </c>
      <c r="G993" s="177">
        <v>-0.4829</v>
      </c>
      <c r="H993" s="177">
        <v>-1.0066999999999999</v>
      </c>
      <c r="I993" s="177">
        <v>-1.6507000000000001</v>
      </c>
      <c r="J993" s="177">
        <v>-2.0731999999999999</v>
      </c>
      <c r="K993" s="177">
        <v>0.70279999999999998</v>
      </c>
      <c r="L993" s="177">
        <v>9.8259000000000007</v>
      </c>
      <c r="M993" s="177">
        <v>2.6053000000000002</v>
      </c>
      <c r="N993" s="177">
        <v>-2.0651999999999999</v>
      </c>
      <c r="O993" s="177">
        <v>18.015699999999999</v>
      </c>
      <c r="P993" s="177">
        <v>12.827299999999999</v>
      </c>
      <c r="Q993" s="177">
        <v>15.3855</v>
      </c>
      <c r="R993" s="177">
        <v>16.603100000000001</v>
      </c>
      <c r="T993" s="106"/>
      <c r="U993" s="107"/>
      <c r="V993" s="107"/>
      <c r="W993" s="107"/>
      <c r="X993" s="107"/>
      <c r="Y993" s="107"/>
      <c r="Z993" s="107"/>
      <c r="AA993" s="107"/>
      <c r="AB993" s="107"/>
      <c r="AC993" s="107"/>
      <c r="AD993" s="107"/>
      <c r="AE993" s="107"/>
      <c r="AF993" s="107"/>
      <c r="AG993" s="107"/>
      <c r="AH993" s="107"/>
    </row>
    <row r="994" spans="1:34" x14ac:dyDescent="0.3">
      <c r="A994" s="173" t="s">
        <v>843</v>
      </c>
      <c r="B994" s="173" t="s">
        <v>851</v>
      </c>
      <c r="C994" s="173">
        <v>140172</v>
      </c>
      <c r="D994" s="176">
        <v>44942</v>
      </c>
      <c r="E994" s="177">
        <v>53.057000000000002</v>
      </c>
      <c r="F994" s="177">
        <v>-0.49509999999999998</v>
      </c>
      <c r="G994" s="177">
        <v>-0.49509999999999998</v>
      </c>
      <c r="H994" s="177">
        <v>-1.0388999999999999</v>
      </c>
      <c r="I994" s="177">
        <v>-1.7117</v>
      </c>
      <c r="J994" s="177">
        <v>-2.2117</v>
      </c>
      <c r="K994" s="177">
        <v>0.26650000000000001</v>
      </c>
      <c r="L994" s="177">
        <v>8.8840000000000003</v>
      </c>
      <c r="M994" s="177">
        <v>1.2867</v>
      </c>
      <c r="N994" s="177">
        <v>-3.7427000000000001</v>
      </c>
      <c r="O994" s="177">
        <v>16.128299999999999</v>
      </c>
      <c r="P994" s="177">
        <v>11.1129</v>
      </c>
      <c r="Q994" s="177">
        <v>11.288399999999999</v>
      </c>
      <c r="R994" s="177">
        <v>14.702400000000001</v>
      </c>
      <c r="T994" s="106"/>
      <c r="U994" s="107"/>
      <c r="V994" s="107"/>
      <c r="W994" s="107"/>
      <c r="X994" s="107"/>
      <c r="Y994" s="107"/>
      <c r="Z994" s="107"/>
      <c r="AA994" s="107"/>
      <c r="AB994" s="107"/>
      <c r="AC994" s="107"/>
      <c r="AD994" s="107"/>
      <c r="AE994" s="107"/>
      <c r="AF994" s="107"/>
      <c r="AG994" s="107"/>
      <c r="AH994" s="107"/>
    </row>
    <row r="995" spans="1:34" x14ac:dyDescent="0.3">
      <c r="A995" s="173" t="s">
        <v>843</v>
      </c>
      <c r="B995" s="173" t="s">
        <v>852</v>
      </c>
      <c r="C995" s="173">
        <v>102883</v>
      </c>
      <c r="D995" s="176">
        <v>44942</v>
      </c>
      <c r="E995" s="177">
        <v>119.72329999999999</v>
      </c>
      <c r="F995" s="177">
        <v>-0.25290000000000001</v>
      </c>
      <c r="G995" s="177">
        <v>-0.25290000000000001</v>
      </c>
      <c r="H995" s="177">
        <v>-0.80110000000000003</v>
      </c>
      <c r="I995" s="177">
        <v>-1.5838000000000001</v>
      </c>
      <c r="J995" s="177">
        <v>-2.2372000000000001</v>
      </c>
      <c r="K995" s="177">
        <v>0.3967</v>
      </c>
      <c r="L995" s="177">
        <v>4.4587000000000003</v>
      </c>
      <c r="M995" s="177">
        <v>-1.8134999999999999</v>
      </c>
      <c r="N995" s="177">
        <v>-8.0104000000000006</v>
      </c>
      <c r="O995" s="177">
        <v>13.147</v>
      </c>
      <c r="P995" s="177">
        <v>7.8483000000000001</v>
      </c>
      <c r="Q995" s="177">
        <v>14.8881</v>
      </c>
      <c r="R995" s="177">
        <v>12.1431</v>
      </c>
      <c r="T995" s="106"/>
      <c r="U995" s="107"/>
      <c r="V995" s="107"/>
      <c r="W995" s="107"/>
      <c r="X995" s="107"/>
      <c r="Y995" s="107"/>
      <c r="Z995" s="107"/>
      <c r="AA995" s="107"/>
      <c r="AB995" s="107"/>
      <c r="AC995" s="107"/>
      <c r="AD995" s="107"/>
      <c r="AE995" s="107"/>
      <c r="AF995" s="107"/>
      <c r="AG995" s="107"/>
      <c r="AH995" s="107"/>
    </row>
    <row r="996" spans="1:34" x14ac:dyDescent="0.3">
      <c r="A996" s="173" t="s">
        <v>843</v>
      </c>
      <c r="B996" s="173" t="s">
        <v>853</v>
      </c>
      <c r="C996" s="173">
        <v>118510</v>
      </c>
      <c r="D996" s="176">
        <v>44942</v>
      </c>
      <c r="E996" s="177">
        <v>129.07329999999999</v>
      </c>
      <c r="F996" s="177">
        <v>-0.247</v>
      </c>
      <c r="G996" s="177">
        <v>-0.247</v>
      </c>
      <c r="H996" s="177">
        <v>-0.7873</v>
      </c>
      <c r="I996" s="177">
        <v>-1.5564</v>
      </c>
      <c r="J996" s="177">
        <v>-2.1766000000000001</v>
      </c>
      <c r="K996" s="177">
        <v>0.57909999999999995</v>
      </c>
      <c r="L996" s="177">
        <v>4.8297999999999996</v>
      </c>
      <c r="M996" s="177">
        <v>-1.2888999999999999</v>
      </c>
      <c r="N996" s="177">
        <v>-7.3537999999999997</v>
      </c>
      <c r="O996" s="177">
        <v>14.0509</v>
      </c>
      <c r="P996" s="177">
        <v>8.6900999999999993</v>
      </c>
      <c r="Q996" s="177">
        <v>13.651300000000001</v>
      </c>
      <c r="R996" s="177">
        <v>12.947900000000001</v>
      </c>
      <c r="T996" s="106"/>
      <c r="U996" s="107"/>
      <c r="V996" s="107"/>
      <c r="W996" s="107"/>
      <c r="X996" s="107"/>
      <c r="Y996" s="107"/>
      <c r="Z996" s="107"/>
      <c r="AA996" s="107"/>
      <c r="AB996" s="107"/>
      <c r="AC996" s="107"/>
      <c r="AD996" s="107"/>
      <c r="AE996" s="107"/>
      <c r="AF996" s="107"/>
      <c r="AG996" s="107"/>
      <c r="AH996" s="107"/>
    </row>
    <row r="997" spans="1:34" x14ac:dyDescent="0.3">
      <c r="A997" s="173" t="s">
        <v>843</v>
      </c>
      <c r="B997" s="173" t="s">
        <v>1829</v>
      </c>
      <c r="C997" s="173">
        <v>130498</v>
      </c>
      <c r="D997" s="176">
        <v>44942</v>
      </c>
      <c r="E997" s="177">
        <v>205.10900000000001</v>
      </c>
      <c r="F997" s="177">
        <v>-0.3246</v>
      </c>
      <c r="G997" s="177">
        <v>-0.3246</v>
      </c>
      <c r="H997" s="177">
        <v>-0.68469999999999998</v>
      </c>
      <c r="I997" s="177">
        <v>-1.1851</v>
      </c>
      <c r="J997" s="177">
        <v>-1.7494000000000001</v>
      </c>
      <c r="K997" s="177">
        <v>4.149</v>
      </c>
      <c r="L997" s="177">
        <v>11.927899999999999</v>
      </c>
      <c r="M997" s="177">
        <v>5.3315999999999999</v>
      </c>
      <c r="N997" s="177">
        <v>3.1880999999999999</v>
      </c>
      <c r="O997" s="177">
        <v>19.347300000000001</v>
      </c>
      <c r="P997" s="177">
        <v>12.3375</v>
      </c>
      <c r="Q997" s="177">
        <v>11.7925</v>
      </c>
      <c r="R997" s="177">
        <v>21.466100000000001</v>
      </c>
      <c r="T997" s="106"/>
      <c r="U997" s="107"/>
      <c r="V997" s="107"/>
      <c r="W997" s="107"/>
      <c r="X997" s="107"/>
      <c r="Y997" s="107"/>
      <c r="Z997" s="107"/>
      <c r="AA997" s="107"/>
      <c r="AB997" s="107"/>
      <c r="AC997" s="107"/>
      <c r="AD997" s="107"/>
      <c r="AE997" s="107"/>
      <c r="AF997" s="107"/>
      <c r="AG997" s="107"/>
      <c r="AH997" s="107"/>
    </row>
    <row r="998" spans="1:34" x14ac:dyDescent="0.3">
      <c r="A998" s="173" t="s">
        <v>843</v>
      </c>
      <c r="B998" s="173" t="s">
        <v>1830</v>
      </c>
      <c r="C998" s="173">
        <v>130496</v>
      </c>
      <c r="D998" s="176">
        <v>44942</v>
      </c>
      <c r="E998" s="177">
        <v>268.35787292740002</v>
      </c>
      <c r="F998" s="177">
        <v>-0.33139999999999997</v>
      </c>
      <c r="G998" s="177">
        <v>-0.33139999999999997</v>
      </c>
      <c r="H998" s="177">
        <v>-0.70120000000000005</v>
      </c>
      <c r="I998" s="177">
        <v>-1.216</v>
      </c>
      <c r="J998" s="177">
        <v>-1.8166</v>
      </c>
      <c r="K998" s="177">
        <v>3.9108999999999998</v>
      </c>
      <c r="L998" s="177">
        <v>11.4405</v>
      </c>
      <c r="M998" s="177">
        <v>4.6779000000000002</v>
      </c>
      <c r="N998" s="177">
        <v>2.3586</v>
      </c>
      <c r="O998" s="177">
        <v>18.639900000000001</v>
      </c>
      <c r="P998" s="177">
        <v>11.8728</v>
      </c>
      <c r="Q998" s="177">
        <v>12.043699999999999</v>
      </c>
      <c r="R998" s="177">
        <v>20.591799999999999</v>
      </c>
      <c r="T998" s="106"/>
      <c r="U998" s="107"/>
      <c r="V998" s="107"/>
      <c r="W998" s="107"/>
      <c r="X998" s="107"/>
      <c r="Y998" s="107"/>
      <c r="Z998" s="107"/>
      <c r="AA998" s="107"/>
      <c r="AB998" s="107"/>
      <c r="AC998" s="107"/>
      <c r="AD998" s="107"/>
      <c r="AE998" s="107"/>
      <c r="AF998" s="107"/>
      <c r="AG998" s="107"/>
      <c r="AH998" s="107"/>
    </row>
    <row r="999" spans="1:34" x14ac:dyDescent="0.3">
      <c r="A999" s="173" t="s">
        <v>843</v>
      </c>
      <c r="B999" s="173" t="s">
        <v>2031</v>
      </c>
      <c r="C999" s="173">
        <v>146772</v>
      </c>
      <c r="D999" s="176">
        <v>44942</v>
      </c>
      <c r="E999" s="177">
        <v>16.4542</v>
      </c>
      <c r="F999" s="177">
        <v>-0.55300000000000005</v>
      </c>
      <c r="G999" s="177">
        <v>-0.55300000000000005</v>
      </c>
      <c r="H999" s="177">
        <v>-0.94040000000000001</v>
      </c>
      <c r="I999" s="177">
        <v>-1.5855999999999999</v>
      </c>
      <c r="J999" s="177">
        <v>-2.0985</v>
      </c>
      <c r="K999" s="177">
        <v>1.0209999999999999</v>
      </c>
      <c r="L999" s="177">
        <v>8.4774999999999991</v>
      </c>
      <c r="M999" s="177">
        <v>-0.86519999999999997</v>
      </c>
      <c r="N999" s="177">
        <v>-7.6742999999999997</v>
      </c>
      <c r="O999" s="177">
        <v>14.5</v>
      </c>
      <c r="P999" s="177"/>
      <c r="Q999" s="177">
        <v>13.9704</v>
      </c>
      <c r="R999" s="177">
        <v>13.334099999999999</v>
      </c>
      <c r="T999" s="106"/>
      <c r="U999" s="107"/>
      <c r="V999" s="107"/>
      <c r="W999" s="107"/>
      <c r="X999" s="107"/>
      <c r="Y999" s="107"/>
      <c r="Z999" s="107"/>
      <c r="AA999" s="107"/>
      <c r="AB999" s="107"/>
      <c r="AC999" s="107"/>
      <c r="AD999" s="107"/>
      <c r="AE999" s="107"/>
      <c r="AF999" s="107"/>
      <c r="AG999" s="107"/>
      <c r="AH999" s="107"/>
    </row>
    <row r="1000" spans="1:34" x14ac:dyDescent="0.3">
      <c r="A1000" s="173" t="s">
        <v>843</v>
      </c>
      <c r="B1000" s="173" t="s">
        <v>2032</v>
      </c>
      <c r="C1000" s="173">
        <v>146771</v>
      </c>
      <c r="D1000" s="176">
        <v>44942</v>
      </c>
      <c r="E1000" s="177">
        <v>15.452400000000001</v>
      </c>
      <c r="F1000" s="177">
        <v>-0.56110000000000004</v>
      </c>
      <c r="G1000" s="177">
        <v>-0.56110000000000004</v>
      </c>
      <c r="H1000" s="177">
        <v>-0.96079999999999999</v>
      </c>
      <c r="I1000" s="177">
        <v>-1.6258999999999999</v>
      </c>
      <c r="J1000" s="177">
        <v>-2.1987999999999999</v>
      </c>
      <c r="K1000" s="177">
        <v>0.64280000000000004</v>
      </c>
      <c r="L1000" s="177">
        <v>7.6147</v>
      </c>
      <c r="M1000" s="177">
        <v>-2.0748000000000002</v>
      </c>
      <c r="N1000" s="177">
        <v>-9.1814999999999998</v>
      </c>
      <c r="O1000" s="177">
        <v>12.609400000000001</v>
      </c>
      <c r="P1000" s="177"/>
      <c r="Q1000" s="177">
        <v>12.1059</v>
      </c>
      <c r="R1000" s="177">
        <v>11.461</v>
      </c>
      <c r="T1000" s="106"/>
      <c r="U1000" s="107"/>
      <c r="V1000" s="107"/>
      <c r="W1000" s="107"/>
      <c r="X1000" s="107"/>
      <c r="Y1000" s="107"/>
      <c r="Z1000" s="107"/>
      <c r="AA1000" s="107"/>
      <c r="AB1000" s="107"/>
      <c r="AC1000" s="107"/>
      <c r="AD1000" s="107"/>
      <c r="AE1000" s="107"/>
      <c r="AF1000" s="107"/>
      <c r="AG1000" s="107"/>
      <c r="AH1000" s="107"/>
    </row>
    <row r="1001" spans="1:34" x14ac:dyDescent="0.3">
      <c r="A1001" s="173" t="s">
        <v>843</v>
      </c>
      <c r="B1001" s="173" t="s">
        <v>854</v>
      </c>
      <c r="C1001" s="173">
        <v>100349</v>
      </c>
      <c r="D1001" s="176">
        <v>44942</v>
      </c>
      <c r="E1001" s="177">
        <v>584.66</v>
      </c>
      <c r="F1001" s="177">
        <v>-0.3851</v>
      </c>
      <c r="G1001" s="177">
        <v>-0.3851</v>
      </c>
      <c r="H1001" s="177">
        <v>-1.0677000000000001</v>
      </c>
      <c r="I1001" s="177">
        <v>-1.3632</v>
      </c>
      <c r="J1001" s="177">
        <v>-1.4712000000000001</v>
      </c>
      <c r="K1001" s="177">
        <v>4.7571000000000003</v>
      </c>
      <c r="L1001" s="177">
        <v>13.242599999999999</v>
      </c>
      <c r="M1001" s="177">
        <v>6.4566999999999997</v>
      </c>
      <c r="N1001" s="177">
        <v>4.4801000000000002</v>
      </c>
      <c r="O1001" s="177">
        <v>19.591100000000001</v>
      </c>
      <c r="P1001" s="177">
        <v>11.583399999999999</v>
      </c>
      <c r="Q1001" s="177">
        <v>18.032499999999999</v>
      </c>
      <c r="R1001" s="177">
        <v>22.056999999999999</v>
      </c>
      <c r="T1001" s="106"/>
      <c r="U1001" s="107"/>
      <c r="V1001" s="107"/>
      <c r="W1001" s="107"/>
      <c r="X1001" s="107"/>
      <c r="Y1001" s="107"/>
      <c r="Z1001" s="107"/>
      <c r="AA1001" s="107"/>
      <c r="AB1001" s="107"/>
      <c r="AC1001" s="107"/>
      <c r="AD1001" s="107"/>
      <c r="AE1001" s="107"/>
      <c r="AF1001" s="107"/>
      <c r="AG1001" s="107"/>
      <c r="AH1001" s="107"/>
    </row>
    <row r="1002" spans="1:34" x14ac:dyDescent="0.3">
      <c r="A1002" s="173" t="s">
        <v>843</v>
      </c>
      <c r="B1002" s="173" t="s">
        <v>855</v>
      </c>
      <c r="C1002" s="173">
        <v>120596</v>
      </c>
      <c r="D1002" s="176">
        <v>44942</v>
      </c>
      <c r="E1002" s="177">
        <v>639.22</v>
      </c>
      <c r="F1002" s="177">
        <v>-0.37559999999999999</v>
      </c>
      <c r="G1002" s="177">
        <v>-0.37559999999999999</v>
      </c>
      <c r="H1002" s="177">
        <v>-1.0495000000000001</v>
      </c>
      <c r="I1002" s="177">
        <v>-1.3274999999999999</v>
      </c>
      <c r="J1002" s="177">
        <v>-1.3884000000000001</v>
      </c>
      <c r="K1002" s="177">
        <v>5.0209000000000001</v>
      </c>
      <c r="L1002" s="177">
        <v>13.7888</v>
      </c>
      <c r="M1002" s="177">
        <v>7.1833</v>
      </c>
      <c r="N1002" s="177">
        <v>5.4053000000000004</v>
      </c>
      <c r="O1002" s="177">
        <v>20.549099999999999</v>
      </c>
      <c r="P1002" s="177">
        <v>12.551299999999999</v>
      </c>
      <c r="Q1002" s="177">
        <v>15.1973</v>
      </c>
      <c r="R1002" s="177">
        <v>23.052900000000001</v>
      </c>
      <c r="T1002" s="106"/>
      <c r="U1002" s="107"/>
      <c r="V1002" s="107"/>
      <c r="W1002" s="107"/>
      <c r="X1002" s="107"/>
      <c r="Y1002" s="107"/>
      <c r="Z1002" s="107"/>
      <c r="AA1002" s="107"/>
      <c r="AB1002" s="107"/>
      <c r="AC1002" s="107"/>
      <c r="AD1002" s="107"/>
      <c r="AE1002" s="107"/>
      <c r="AF1002" s="107"/>
      <c r="AG1002" s="107"/>
      <c r="AH1002" s="107"/>
    </row>
    <row r="1003" spans="1:34" x14ac:dyDescent="0.3">
      <c r="A1003" s="173" t="s">
        <v>843</v>
      </c>
      <c r="B1003" s="173" t="s">
        <v>856</v>
      </c>
      <c r="C1003" s="173">
        <v>118419</v>
      </c>
      <c r="D1003" s="176">
        <v>44942</v>
      </c>
      <c r="E1003" s="177">
        <v>83.61</v>
      </c>
      <c r="F1003" s="177">
        <v>-0.38840000000000002</v>
      </c>
      <c r="G1003" s="177">
        <v>-0.38840000000000002</v>
      </c>
      <c r="H1003" s="177">
        <v>-0.81259999999999999</v>
      </c>
      <c r="I1003" s="177">
        <v>-0.79610000000000003</v>
      </c>
      <c r="J1003" s="177">
        <v>-1.3498000000000001</v>
      </c>
      <c r="K1003" s="177">
        <v>6.0031999999999996</v>
      </c>
      <c r="L1003" s="177">
        <v>15.3241</v>
      </c>
      <c r="M1003" s="177">
        <v>7.5092999999999996</v>
      </c>
      <c r="N1003" s="177">
        <v>2.2877000000000001</v>
      </c>
      <c r="O1003" s="177">
        <v>17.589200000000002</v>
      </c>
      <c r="P1003" s="177">
        <v>10.6846</v>
      </c>
      <c r="Q1003" s="177">
        <v>13.8055</v>
      </c>
      <c r="R1003" s="177">
        <v>18.0198</v>
      </c>
      <c r="T1003" s="106"/>
      <c r="U1003" s="107"/>
      <c r="V1003" s="107"/>
      <c r="W1003" s="107"/>
      <c r="X1003" s="107"/>
      <c r="Y1003" s="107"/>
      <c r="Z1003" s="107"/>
      <c r="AA1003" s="107"/>
      <c r="AB1003" s="107"/>
      <c r="AC1003" s="107"/>
      <c r="AD1003" s="107"/>
      <c r="AE1003" s="107"/>
      <c r="AF1003" s="107"/>
      <c r="AG1003" s="107"/>
      <c r="AH1003" s="107"/>
    </row>
    <row r="1004" spans="1:34" x14ac:dyDescent="0.3">
      <c r="A1004" s="173" t="s">
        <v>843</v>
      </c>
      <c r="B1004" s="173" t="s">
        <v>857</v>
      </c>
      <c r="C1004" s="173">
        <v>108596</v>
      </c>
      <c r="D1004" s="176">
        <v>44942</v>
      </c>
      <c r="E1004" s="177">
        <v>73.852999999999994</v>
      </c>
      <c r="F1004" s="177">
        <v>-0.39789999999999998</v>
      </c>
      <c r="G1004" s="177">
        <v>-0.39789999999999998</v>
      </c>
      <c r="H1004" s="177">
        <v>-0.83650000000000002</v>
      </c>
      <c r="I1004" s="177">
        <v>-0.84179999999999999</v>
      </c>
      <c r="J1004" s="177">
        <v>-1.4504999999999999</v>
      </c>
      <c r="K1004" s="177">
        <v>5.6749000000000001</v>
      </c>
      <c r="L1004" s="177">
        <v>14.6252</v>
      </c>
      <c r="M1004" s="177">
        <v>6.5239000000000003</v>
      </c>
      <c r="N1004" s="177">
        <v>1.0716000000000001</v>
      </c>
      <c r="O1004" s="177">
        <v>16.1846</v>
      </c>
      <c r="P1004" s="177">
        <v>9.3215000000000003</v>
      </c>
      <c r="Q1004" s="177">
        <v>12.1412</v>
      </c>
      <c r="R1004" s="177">
        <v>16.609200000000001</v>
      </c>
      <c r="T1004" s="106"/>
      <c r="U1004" s="107"/>
      <c r="V1004" s="107"/>
      <c r="W1004" s="107"/>
      <c r="X1004" s="107"/>
      <c r="Y1004" s="107"/>
      <c r="Z1004" s="107"/>
      <c r="AA1004" s="107"/>
      <c r="AB1004" s="107"/>
      <c r="AC1004" s="107"/>
      <c r="AD1004" s="107"/>
      <c r="AE1004" s="107"/>
      <c r="AF1004" s="107"/>
      <c r="AG1004" s="107"/>
      <c r="AH1004" s="107"/>
    </row>
    <row r="1005" spans="1:34" x14ac:dyDescent="0.3">
      <c r="A1005" s="173" t="s">
        <v>843</v>
      </c>
      <c r="B1005" s="173" t="s">
        <v>858</v>
      </c>
      <c r="C1005" s="173">
        <v>106144</v>
      </c>
      <c r="D1005" s="176">
        <v>44942</v>
      </c>
      <c r="E1005" s="177">
        <v>52.43</v>
      </c>
      <c r="F1005" s="177">
        <v>-0.43680000000000002</v>
      </c>
      <c r="G1005" s="177">
        <v>-0.43680000000000002</v>
      </c>
      <c r="H1005" s="177">
        <v>-1.2432000000000001</v>
      </c>
      <c r="I1005" s="177">
        <v>-1.7428999999999999</v>
      </c>
      <c r="J1005" s="177">
        <v>-2.4921000000000002</v>
      </c>
      <c r="K1005" s="177">
        <v>1.9443999999999999</v>
      </c>
      <c r="L1005" s="177">
        <v>10.054600000000001</v>
      </c>
      <c r="M1005" s="177">
        <v>1.9641999999999999</v>
      </c>
      <c r="N1005" s="177">
        <v>-5.3097000000000003</v>
      </c>
      <c r="O1005" s="177">
        <v>12.097200000000001</v>
      </c>
      <c r="P1005" s="177">
        <v>9.6828000000000003</v>
      </c>
      <c r="Q1005" s="177">
        <v>11.3209</v>
      </c>
      <c r="R1005" s="177">
        <v>10.6128</v>
      </c>
      <c r="T1005" s="106"/>
      <c r="U1005" s="107"/>
      <c r="V1005" s="107"/>
      <c r="W1005" s="107"/>
      <c r="X1005" s="107"/>
      <c r="Y1005" s="107"/>
      <c r="Z1005" s="107"/>
      <c r="AA1005" s="107"/>
      <c r="AB1005" s="107"/>
      <c r="AC1005" s="107"/>
      <c r="AD1005" s="107"/>
      <c r="AE1005" s="107"/>
      <c r="AF1005" s="107"/>
      <c r="AG1005" s="107"/>
      <c r="AH1005" s="107"/>
    </row>
    <row r="1006" spans="1:34" x14ac:dyDescent="0.3">
      <c r="A1006" s="173" t="s">
        <v>843</v>
      </c>
      <c r="B1006" s="173" t="s">
        <v>859</v>
      </c>
      <c r="C1006" s="173">
        <v>120357</v>
      </c>
      <c r="D1006" s="176">
        <v>44942</v>
      </c>
      <c r="E1006" s="177">
        <v>60.27</v>
      </c>
      <c r="F1006" s="177">
        <v>-0.42949999999999999</v>
      </c>
      <c r="G1006" s="177">
        <v>-0.42949999999999999</v>
      </c>
      <c r="H1006" s="177">
        <v>-1.2129000000000001</v>
      </c>
      <c r="I1006" s="177">
        <v>-1.6962999999999999</v>
      </c>
      <c r="J1006" s="177">
        <v>-2.3809999999999998</v>
      </c>
      <c r="K1006" s="177">
        <v>2.2738999999999998</v>
      </c>
      <c r="L1006" s="177">
        <v>10.770099999999999</v>
      </c>
      <c r="M1006" s="177">
        <v>2.9727999999999999</v>
      </c>
      <c r="N1006" s="177">
        <v>-4.0591999999999997</v>
      </c>
      <c r="O1006" s="177">
        <v>13.551600000000001</v>
      </c>
      <c r="P1006" s="177">
        <v>11.0915</v>
      </c>
      <c r="Q1006" s="177">
        <v>15.837999999999999</v>
      </c>
      <c r="R1006" s="177">
        <v>12.0839</v>
      </c>
      <c r="T1006" s="106"/>
      <c r="U1006" s="107"/>
      <c r="V1006" s="107"/>
      <c r="W1006" s="107"/>
      <c r="X1006" s="107"/>
      <c r="Y1006" s="107"/>
      <c r="Z1006" s="107"/>
      <c r="AA1006" s="107"/>
      <c r="AB1006" s="107"/>
      <c r="AC1006" s="107"/>
      <c r="AD1006" s="107"/>
      <c r="AE1006" s="107"/>
      <c r="AF1006" s="107"/>
      <c r="AG1006" s="107"/>
      <c r="AH1006" s="107"/>
    </row>
    <row r="1007" spans="1:34" x14ac:dyDescent="0.3">
      <c r="A1007" s="173" t="s">
        <v>843</v>
      </c>
      <c r="B1007" s="173" t="s">
        <v>860</v>
      </c>
      <c r="C1007" s="173">
        <v>103234</v>
      </c>
      <c r="D1007" s="176">
        <v>44942</v>
      </c>
      <c r="E1007" s="177">
        <v>206.87899999999999</v>
      </c>
      <c r="F1007" s="177">
        <v>-0.28100000000000003</v>
      </c>
      <c r="G1007" s="177">
        <v>-0.28100000000000003</v>
      </c>
      <c r="H1007" s="177">
        <v>-0.85540000000000005</v>
      </c>
      <c r="I1007" s="177">
        <v>-0.92759999999999998</v>
      </c>
      <c r="J1007" s="177">
        <v>-1.3372999999999999</v>
      </c>
      <c r="K1007" s="177">
        <v>3.379</v>
      </c>
      <c r="L1007" s="177">
        <v>12.002700000000001</v>
      </c>
      <c r="M1007" s="177">
        <v>3.0346000000000002</v>
      </c>
      <c r="N1007" s="177">
        <v>1.0165999999999999</v>
      </c>
      <c r="O1007" s="177">
        <v>15.9472</v>
      </c>
      <c r="P1007" s="177">
        <v>11.5844</v>
      </c>
      <c r="Q1007" s="177">
        <v>17.935600000000001</v>
      </c>
      <c r="R1007" s="177">
        <v>15.5594</v>
      </c>
      <c r="T1007" s="106"/>
      <c r="U1007" s="107"/>
      <c r="V1007" s="107"/>
      <c r="W1007" s="107"/>
      <c r="X1007" s="107"/>
      <c r="Y1007" s="107"/>
      <c r="Z1007" s="107"/>
      <c r="AA1007" s="107"/>
      <c r="AB1007" s="107"/>
      <c r="AC1007" s="107"/>
      <c r="AD1007" s="107"/>
      <c r="AE1007" s="107"/>
      <c r="AF1007" s="107"/>
      <c r="AG1007" s="107"/>
      <c r="AH1007" s="107"/>
    </row>
    <row r="1008" spans="1:34" x14ac:dyDescent="0.3">
      <c r="A1008" s="173" t="s">
        <v>843</v>
      </c>
      <c r="B1008" s="173" t="s">
        <v>861</v>
      </c>
      <c r="C1008" s="173">
        <v>120158</v>
      </c>
      <c r="D1008" s="176">
        <v>44942</v>
      </c>
      <c r="E1008" s="177">
        <v>230.96199999999999</v>
      </c>
      <c r="F1008" s="177">
        <v>-0.27160000000000001</v>
      </c>
      <c r="G1008" s="177">
        <v>-0.27160000000000001</v>
      </c>
      <c r="H1008" s="177">
        <v>-0.83250000000000002</v>
      </c>
      <c r="I1008" s="177">
        <v>-0.88229999999999997</v>
      </c>
      <c r="J1008" s="177">
        <v>-1.2362</v>
      </c>
      <c r="K1008" s="177">
        <v>3.6997</v>
      </c>
      <c r="L1008" s="177">
        <v>12.688599999999999</v>
      </c>
      <c r="M1008" s="177">
        <v>3.9933999999999998</v>
      </c>
      <c r="N1008" s="177">
        <v>2.2621000000000002</v>
      </c>
      <c r="O1008" s="177">
        <v>17.352399999999999</v>
      </c>
      <c r="P1008" s="177">
        <v>12.892300000000001</v>
      </c>
      <c r="Q1008" s="177">
        <v>16.278500000000001</v>
      </c>
      <c r="R1008" s="177">
        <v>16.981100000000001</v>
      </c>
      <c r="T1008" s="106"/>
      <c r="U1008" s="107"/>
      <c r="V1008" s="107"/>
      <c r="W1008" s="107"/>
      <c r="X1008" s="107"/>
      <c r="Y1008" s="107"/>
      <c r="Z1008" s="107"/>
      <c r="AA1008" s="107"/>
      <c r="AB1008" s="107"/>
      <c r="AC1008" s="107"/>
      <c r="AD1008" s="107"/>
      <c r="AE1008" s="107"/>
      <c r="AF1008" s="107"/>
      <c r="AG1008" s="107"/>
      <c r="AH1008" s="107"/>
    </row>
    <row r="1009" spans="1:34" x14ac:dyDescent="0.3">
      <c r="A1009" s="173" t="s">
        <v>843</v>
      </c>
      <c r="B1009" s="173" t="s">
        <v>862</v>
      </c>
      <c r="C1009" s="173">
        <v>119397</v>
      </c>
      <c r="D1009" s="176"/>
      <c r="E1009" s="177"/>
      <c r="F1009" s="177"/>
      <c r="G1009" s="177"/>
      <c r="H1009" s="177"/>
      <c r="I1009" s="177"/>
      <c r="J1009" s="177"/>
      <c r="K1009" s="177"/>
      <c r="L1009" s="177"/>
      <c r="M1009" s="177"/>
      <c r="N1009" s="177"/>
      <c r="O1009" s="177"/>
      <c r="P1009" s="177"/>
      <c r="Q1009" s="177"/>
      <c r="R1009" s="177"/>
      <c r="T1009" s="106"/>
      <c r="U1009" s="107"/>
      <c r="V1009" s="107"/>
      <c r="W1009" s="107"/>
      <c r="X1009" s="107"/>
      <c r="Y1009" s="107"/>
      <c r="Z1009" s="107"/>
      <c r="AA1009" s="107"/>
      <c r="AB1009" s="107"/>
      <c r="AC1009" s="107"/>
      <c r="AD1009" s="107"/>
      <c r="AE1009" s="107"/>
      <c r="AF1009" s="107"/>
      <c r="AG1009" s="107"/>
      <c r="AH1009" s="107"/>
    </row>
    <row r="1010" spans="1:34" x14ac:dyDescent="0.3">
      <c r="A1010" s="173" t="s">
        <v>843</v>
      </c>
      <c r="B1010" s="173" t="s">
        <v>863</v>
      </c>
      <c r="C1010" s="173">
        <v>118049</v>
      </c>
      <c r="D1010" s="176"/>
      <c r="E1010" s="177"/>
      <c r="F1010" s="177"/>
      <c r="G1010" s="177"/>
      <c r="H1010" s="177"/>
      <c r="I1010" s="177"/>
      <c r="J1010" s="177"/>
      <c r="K1010" s="177"/>
      <c r="L1010" s="177"/>
      <c r="M1010" s="177"/>
      <c r="N1010" s="177"/>
      <c r="O1010" s="177"/>
      <c r="P1010" s="177"/>
      <c r="Q1010" s="177"/>
      <c r="R1010" s="177"/>
      <c r="T1010" s="106"/>
      <c r="U1010" s="107"/>
      <c r="V1010" s="107"/>
      <c r="W1010" s="107"/>
      <c r="X1010" s="107"/>
      <c r="Y1010" s="107"/>
      <c r="Z1010" s="107"/>
      <c r="AA1010" s="107"/>
      <c r="AB1010" s="107"/>
      <c r="AC1010" s="107"/>
      <c r="AD1010" s="107"/>
      <c r="AE1010" s="107"/>
      <c r="AF1010" s="107"/>
      <c r="AG1010" s="107"/>
      <c r="AH1010" s="107"/>
    </row>
    <row r="1011" spans="1:34" x14ac:dyDescent="0.3">
      <c r="A1011" s="173" t="s">
        <v>843</v>
      </c>
      <c r="B1011" s="173" t="s">
        <v>864</v>
      </c>
      <c r="C1011" s="173">
        <v>133710</v>
      </c>
      <c r="D1011" s="176">
        <v>44942</v>
      </c>
      <c r="E1011" s="177">
        <v>26.2744</v>
      </c>
      <c r="F1011" s="177">
        <v>-0.21529999999999999</v>
      </c>
      <c r="G1011" s="177">
        <v>-0.21529999999999999</v>
      </c>
      <c r="H1011" s="177">
        <v>-0.90629999999999999</v>
      </c>
      <c r="I1011" s="177">
        <v>-2.0682999999999998</v>
      </c>
      <c r="J1011" s="177">
        <v>-3.4167999999999998</v>
      </c>
      <c r="K1011" s="177">
        <v>-2.7231000000000001</v>
      </c>
      <c r="L1011" s="177">
        <v>4.5502000000000002</v>
      </c>
      <c r="M1011" s="177">
        <v>-2.6492</v>
      </c>
      <c r="N1011" s="177">
        <v>-7.2309999999999999</v>
      </c>
      <c r="O1011" s="177">
        <v>14.222300000000001</v>
      </c>
      <c r="P1011" s="177">
        <v>10.6092</v>
      </c>
      <c r="Q1011" s="177">
        <v>13.014200000000001</v>
      </c>
      <c r="R1011" s="177">
        <v>13.682600000000001</v>
      </c>
      <c r="T1011" s="106"/>
      <c r="U1011" s="107"/>
      <c r="V1011" s="107"/>
      <c r="W1011" s="107"/>
      <c r="X1011" s="107"/>
      <c r="Y1011" s="107"/>
      <c r="Z1011" s="107"/>
      <c r="AA1011" s="107"/>
      <c r="AB1011" s="107"/>
      <c r="AC1011" s="107"/>
      <c r="AD1011" s="107"/>
      <c r="AE1011" s="107"/>
      <c r="AF1011" s="107"/>
      <c r="AG1011" s="107"/>
      <c r="AH1011" s="107"/>
    </row>
    <row r="1012" spans="1:34" x14ac:dyDescent="0.3">
      <c r="A1012" s="173" t="s">
        <v>843</v>
      </c>
      <c r="B1012" s="173" t="s">
        <v>865</v>
      </c>
      <c r="C1012" s="173">
        <v>133711</v>
      </c>
      <c r="D1012" s="176">
        <v>44942</v>
      </c>
      <c r="E1012" s="177">
        <v>23.585000000000001</v>
      </c>
      <c r="F1012" s="177">
        <v>-0.22550000000000001</v>
      </c>
      <c r="G1012" s="177">
        <v>-0.22550000000000001</v>
      </c>
      <c r="H1012" s="177">
        <v>-0.93</v>
      </c>
      <c r="I1012" s="177">
        <v>-2.1154000000000002</v>
      </c>
      <c r="J1012" s="177">
        <v>-3.5219999999999998</v>
      </c>
      <c r="K1012" s="177">
        <v>-3.0783999999999998</v>
      </c>
      <c r="L1012" s="177">
        <v>3.7789000000000001</v>
      </c>
      <c r="M1012" s="177">
        <v>-3.7425999999999999</v>
      </c>
      <c r="N1012" s="177">
        <v>-8.6100999999999992</v>
      </c>
      <c r="O1012" s="177">
        <v>12.4125</v>
      </c>
      <c r="P1012" s="177">
        <v>8.9482999999999997</v>
      </c>
      <c r="Q1012" s="177">
        <v>11.479200000000001</v>
      </c>
      <c r="R1012" s="177">
        <v>11.9366</v>
      </c>
      <c r="T1012" s="106"/>
      <c r="U1012" s="107"/>
      <c r="V1012" s="107"/>
      <c r="W1012" s="107"/>
      <c r="X1012" s="107"/>
      <c r="Y1012" s="107"/>
      <c r="Z1012" s="107"/>
      <c r="AA1012" s="107"/>
      <c r="AB1012" s="107"/>
      <c r="AC1012" s="107"/>
      <c r="AD1012" s="107"/>
      <c r="AE1012" s="107"/>
      <c r="AF1012" s="107"/>
      <c r="AG1012" s="107"/>
      <c r="AH1012" s="107"/>
    </row>
    <row r="1013" spans="1:34" x14ac:dyDescent="0.3">
      <c r="A1013" s="173" t="s">
        <v>843</v>
      </c>
      <c r="B1013" s="173" t="s">
        <v>866</v>
      </c>
      <c r="C1013" s="173">
        <v>147840</v>
      </c>
      <c r="D1013" s="176">
        <v>44942</v>
      </c>
      <c r="E1013" s="177">
        <v>18.2135</v>
      </c>
      <c r="F1013" s="177">
        <v>-0.26719999999999999</v>
      </c>
      <c r="G1013" s="177">
        <v>-0.26719999999999999</v>
      </c>
      <c r="H1013" s="177">
        <v>-0.85460000000000003</v>
      </c>
      <c r="I1013" s="177">
        <v>-1.1291</v>
      </c>
      <c r="J1013" s="177">
        <v>-1.3268</v>
      </c>
      <c r="K1013" s="177">
        <v>3.0874999999999999</v>
      </c>
      <c r="L1013" s="177">
        <v>10.7446</v>
      </c>
      <c r="M1013" s="177">
        <v>-6.5299999999999997E-2</v>
      </c>
      <c r="N1013" s="177">
        <v>-2.4403999999999999</v>
      </c>
      <c r="O1013" s="177">
        <v>21.620699999999999</v>
      </c>
      <c r="P1013" s="177"/>
      <c r="Q1013" s="177">
        <v>21.728999999999999</v>
      </c>
      <c r="R1013" s="177">
        <v>21.129799999999999</v>
      </c>
      <c r="T1013" s="106"/>
      <c r="U1013" s="107"/>
      <c r="V1013" s="107"/>
      <c r="W1013" s="107"/>
      <c r="X1013" s="107"/>
      <c r="Y1013" s="107"/>
      <c r="Z1013" s="107"/>
      <c r="AA1013" s="107"/>
      <c r="AB1013" s="107"/>
      <c r="AC1013" s="107"/>
      <c r="AD1013" s="107"/>
      <c r="AE1013" s="107"/>
      <c r="AF1013" s="107"/>
      <c r="AG1013" s="107"/>
      <c r="AH1013" s="107"/>
    </row>
    <row r="1014" spans="1:34" x14ac:dyDescent="0.3">
      <c r="A1014" s="173" t="s">
        <v>843</v>
      </c>
      <c r="B1014" s="173" t="s">
        <v>867</v>
      </c>
      <c r="C1014" s="173">
        <v>147843</v>
      </c>
      <c r="D1014" s="176">
        <v>44942</v>
      </c>
      <c r="E1014" s="177">
        <v>17.194900000000001</v>
      </c>
      <c r="F1014" s="177">
        <v>-0.28299999999999997</v>
      </c>
      <c r="G1014" s="177">
        <v>-0.28299999999999997</v>
      </c>
      <c r="H1014" s="177">
        <v>-0.8911</v>
      </c>
      <c r="I1014" s="177">
        <v>-1.202</v>
      </c>
      <c r="J1014" s="177">
        <v>-1.4879</v>
      </c>
      <c r="K1014" s="177">
        <v>2.5716000000000001</v>
      </c>
      <c r="L1014" s="177">
        <v>9.6403999999999996</v>
      </c>
      <c r="M1014" s="177">
        <v>-1.5589</v>
      </c>
      <c r="N1014" s="177">
        <v>-4.3426</v>
      </c>
      <c r="O1014" s="177">
        <v>19.350100000000001</v>
      </c>
      <c r="P1014" s="177"/>
      <c r="Q1014" s="177">
        <v>19.453099999999999</v>
      </c>
      <c r="R1014" s="177">
        <v>18.8063</v>
      </c>
      <c r="T1014" s="106"/>
      <c r="U1014" s="107"/>
      <c r="V1014" s="107"/>
      <c r="W1014" s="107"/>
      <c r="X1014" s="107"/>
      <c r="Y1014" s="107"/>
      <c r="Z1014" s="107"/>
      <c r="AA1014" s="107"/>
      <c r="AB1014" s="107"/>
      <c r="AC1014" s="107"/>
      <c r="AD1014" s="107"/>
      <c r="AE1014" s="107"/>
      <c r="AF1014" s="107"/>
      <c r="AG1014" s="107"/>
      <c r="AH1014" s="107"/>
    </row>
    <row r="1015" spans="1:34" x14ac:dyDescent="0.3">
      <c r="A1015" s="173" t="s">
        <v>843</v>
      </c>
      <c r="B1015" s="173" t="s">
        <v>868</v>
      </c>
      <c r="C1015" s="173">
        <v>118834</v>
      </c>
      <c r="D1015" s="176">
        <v>44942</v>
      </c>
      <c r="E1015" s="177">
        <v>105.97</v>
      </c>
      <c r="F1015" s="177">
        <v>-0.26350000000000001</v>
      </c>
      <c r="G1015" s="177">
        <v>-0.26350000000000001</v>
      </c>
      <c r="H1015" s="177">
        <v>-0.90329999999999999</v>
      </c>
      <c r="I1015" s="177">
        <v>-0.93110000000000004</v>
      </c>
      <c r="J1015" s="177">
        <v>-1.6217999999999999</v>
      </c>
      <c r="K1015" s="177">
        <v>3.4479000000000002</v>
      </c>
      <c r="L1015" s="177">
        <v>8.4358000000000004</v>
      </c>
      <c r="M1015" s="177">
        <v>0.53220000000000001</v>
      </c>
      <c r="N1015" s="177">
        <v>-5.1943000000000001</v>
      </c>
      <c r="O1015" s="177">
        <v>18.473400000000002</v>
      </c>
      <c r="P1015" s="177">
        <v>13.586499999999999</v>
      </c>
      <c r="Q1015" s="177">
        <v>22.302800000000001</v>
      </c>
      <c r="R1015" s="177">
        <v>15.1623</v>
      </c>
      <c r="T1015" s="106"/>
      <c r="U1015" s="107"/>
      <c r="V1015" s="107"/>
      <c r="W1015" s="107"/>
      <c r="X1015" s="107"/>
      <c r="Y1015" s="107"/>
      <c r="Z1015" s="107"/>
      <c r="AA1015" s="107"/>
      <c r="AB1015" s="107"/>
      <c r="AC1015" s="107"/>
      <c r="AD1015" s="107"/>
      <c r="AE1015" s="107"/>
      <c r="AF1015" s="107"/>
      <c r="AG1015" s="107"/>
      <c r="AH1015" s="107"/>
    </row>
    <row r="1016" spans="1:34" x14ac:dyDescent="0.3">
      <c r="A1016" s="173" t="s">
        <v>843</v>
      </c>
      <c r="B1016" s="173" t="s">
        <v>869</v>
      </c>
      <c r="C1016" s="173">
        <v>112932</v>
      </c>
      <c r="D1016" s="176">
        <v>44942</v>
      </c>
      <c r="E1016" s="177">
        <v>96.412000000000006</v>
      </c>
      <c r="F1016" s="177">
        <v>-0.27100000000000002</v>
      </c>
      <c r="G1016" s="177">
        <v>-0.27100000000000002</v>
      </c>
      <c r="H1016" s="177">
        <v>-0.92079999999999995</v>
      </c>
      <c r="I1016" s="177">
        <v>-0.96460000000000001</v>
      </c>
      <c r="J1016" s="177">
        <v>-1.7027000000000001</v>
      </c>
      <c r="K1016" s="177">
        <v>3.1873</v>
      </c>
      <c r="L1016" s="177">
        <v>7.8964999999999996</v>
      </c>
      <c r="M1016" s="177">
        <v>-0.21729999999999999</v>
      </c>
      <c r="N1016" s="177">
        <v>-6.1245000000000003</v>
      </c>
      <c r="O1016" s="177">
        <v>17.292200000000001</v>
      </c>
      <c r="P1016" s="177">
        <v>12.5082</v>
      </c>
      <c r="Q1016" s="177">
        <v>19.820900000000002</v>
      </c>
      <c r="R1016" s="177">
        <v>14.012499999999999</v>
      </c>
      <c r="T1016" s="106"/>
      <c r="U1016" s="107"/>
      <c r="V1016" s="107"/>
      <c r="W1016" s="107"/>
      <c r="X1016" s="107"/>
      <c r="Y1016" s="107"/>
      <c r="Z1016" s="107"/>
      <c r="AA1016" s="107"/>
      <c r="AB1016" s="107"/>
      <c r="AC1016" s="107"/>
      <c r="AD1016" s="107"/>
      <c r="AE1016" s="107"/>
      <c r="AF1016" s="107"/>
      <c r="AG1016" s="107"/>
      <c r="AH1016" s="107"/>
    </row>
    <row r="1017" spans="1:34" x14ac:dyDescent="0.3">
      <c r="A1017" s="173" t="s">
        <v>843</v>
      </c>
      <c r="B1017" s="173" t="s">
        <v>870</v>
      </c>
      <c r="C1017" s="173">
        <v>147704</v>
      </c>
      <c r="D1017" s="176">
        <v>44942</v>
      </c>
      <c r="E1017" s="177">
        <v>17.964700000000001</v>
      </c>
      <c r="F1017" s="177">
        <v>-0.51119999999999999</v>
      </c>
      <c r="G1017" s="177">
        <v>-0.51119999999999999</v>
      </c>
      <c r="H1017" s="177">
        <v>-0.70689999999999997</v>
      </c>
      <c r="I1017" s="177">
        <v>-1.3919999999999999</v>
      </c>
      <c r="J1017" s="177">
        <v>-1.6936</v>
      </c>
      <c r="K1017" s="177">
        <v>5.1207000000000003</v>
      </c>
      <c r="L1017" s="177">
        <v>16.3276</v>
      </c>
      <c r="M1017" s="177">
        <v>8.1905000000000001</v>
      </c>
      <c r="N1017" s="177">
        <v>-2.5590999999999999</v>
      </c>
      <c r="O1017" s="177">
        <v>17.239100000000001</v>
      </c>
      <c r="P1017" s="177"/>
      <c r="Q1017" s="177">
        <v>19.738399999999999</v>
      </c>
      <c r="R1017" s="177">
        <v>19.174700000000001</v>
      </c>
      <c r="T1017" s="106"/>
      <c r="U1017" s="107"/>
      <c r="V1017" s="107"/>
      <c r="W1017" s="107"/>
      <c r="X1017" s="107"/>
      <c r="Y1017" s="107"/>
      <c r="Z1017" s="107"/>
      <c r="AA1017" s="107"/>
      <c r="AB1017" s="107"/>
      <c r="AC1017" s="107"/>
      <c r="AD1017" s="107"/>
      <c r="AE1017" s="107"/>
      <c r="AF1017" s="107"/>
      <c r="AG1017" s="107"/>
      <c r="AH1017" s="107"/>
    </row>
    <row r="1018" spans="1:34" x14ac:dyDescent="0.3">
      <c r="A1018" s="173" t="s">
        <v>843</v>
      </c>
      <c r="B1018" s="173" t="s">
        <v>871</v>
      </c>
      <c r="C1018" s="173">
        <v>147701</v>
      </c>
      <c r="D1018" s="176">
        <v>44942</v>
      </c>
      <c r="E1018" s="177">
        <v>17.020099999999999</v>
      </c>
      <c r="F1018" s="177">
        <v>-0.52480000000000004</v>
      </c>
      <c r="G1018" s="177">
        <v>-0.52480000000000004</v>
      </c>
      <c r="H1018" s="177">
        <v>-0.73829999999999996</v>
      </c>
      <c r="I1018" s="177">
        <v>-1.4533</v>
      </c>
      <c r="J1018" s="177">
        <v>-1.8284</v>
      </c>
      <c r="K1018" s="177">
        <v>4.6681999999999997</v>
      </c>
      <c r="L1018" s="177">
        <v>15.3866</v>
      </c>
      <c r="M1018" s="177">
        <v>6.9169</v>
      </c>
      <c r="N1018" s="177">
        <v>-4.0385999999999997</v>
      </c>
      <c r="O1018" s="177">
        <v>15.3133</v>
      </c>
      <c r="P1018" s="177"/>
      <c r="Q1018" s="177">
        <v>17.766100000000002</v>
      </c>
      <c r="R1018" s="177">
        <v>17.281500000000001</v>
      </c>
      <c r="T1018" s="106"/>
      <c r="U1018" s="107"/>
      <c r="V1018" s="107"/>
      <c r="W1018" s="107"/>
      <c r="X1018" s="107"/>
      <c r="Y1018" s="107"/>
      <c r="Z1018" s="107"/>
      <c r="AA1018" s="107"/>
      <c r="AB1018" s="107"/>
      <c r="AC1018" s="107"/>
      <c r="AD1018" s="107"/>
      <c r="AE1018" s="107"/>
      <c r="AF1018" s="107"/>
      <c r="AG1018" s="107"/>
      <c r="AH1018" s="107"/>
    </row>
    <row r="1019" spans="1:34" x14ac:dyDescent="0.3">
      <c r="A1019" s="173" t="s">
        <v>843</v>
      </c>
      <c r="B1019" s="173" t="s">
        <v>1819</v>
      </c>
      <c r="C1019" s="173">
        <v>135677</v>
      </c>
      <c r="D1019" s="176">
        <v>44942</v>
      </c>
      <c r="E1019" s="177">
        <v>27.883700000000001</v>
      </c>
      <c r="F1019" s="177">
        <v>-0.14000000000000001</v>
      </c>
      <c r="G1019" s="177">
        <v>-0.14000000000000001</v>
      </c>
      <c r="H1019" s="177">
        <v>-1.1359999999999999</v>
      </c>
      <c r="I1019" s="177">
        <v>-1.4898</v>
      </c>
      <c r="J1019" s="177">
        <v>-2.6907000000000001</v>
      </c>
      <c r="K1019" s="177">
        <v>0.4995</v>
      </c>
      <c r="L1019" s="177">
        <v>9.6418999999999997</v>
      </c>
      <c r="M1019" s="177">
        <v>0.96020000000000005</v>
      </c>
      <c r="N1019" s="177">
        <v>-3.3496999999999999</v>
      </c>
      <c r="O1019" s="177">
        <v>16.8706</v>
      </c>
      <c r="P1019" s="177">
        <v>11.216799999999999</v>
      </c>
      <c r="Q1019" s="177">
        <v>15.502800000000001</v>
      </c>
      <c r="R1019" s="177">
        <v>19.477499999999999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73" t="s">
        <v>843</v>
      </c>
      <c r="B1020" s="173" t="s">
        <v>1820</v>
      </c>
      <c r="C1020" s="173">
        <v>135678</v>
      </c>
      <c r="D1020" s="176">
        <v>44942</v>
      </c>
      <c r="E1020" s="177">
        <v>24.446000000000002</v>
      </c>
      <c r="F1020" s="177">
        <v>-0.156</v>
      </c>
      <c r="G1020" s="177">
        <v>-0.156</v>
      </c>
      <c r="H1020" s="177">
        <v>-1.1732</v>
      </c>
      <c r="I1020" s="177">
        <v>-1.5640000000000001</v>
      </c>
      <c r="J1020" s="177">
        <v>-2.8525</v>
      </c>
      <c r="K1020" s="177">
        <v>-5.7000000000000002E-3</v>
      </c>
      <c r="L1020" s="177">
        <v>8.5601000000000003</v>
      </c>
      <c r="M1020" s="177">
        <v>-0.52210000000000001</v>
      </c>
      <c r="N1020" s="177">
        <v>-5.2187000000000001</v>
      </c>
      <c r="O1020" s="177">
        <v>14.5403</v>
      </c>
      <c r="P1020" s="177">
        <v>9.1363000000000003</v>
      </c>
      <c r="Q1020" s="177">
        <v>13.3865</v>
      </c>
      <c r="R1020" s="177">
        <v>17.091899999999999</v>
      </c>
      <c r="T1020" s="106"/>
      <c r="U1020" s="107"/>
      <c r="V1020" s="107"/>
      <c r="W1020" s="107"/>
      <c r="X1020" s="107"/>
      <c r="Y1020" s="107"/>
      <c r="Z1020" s="107"/>
      <c r="AA1020" s="107"/>
      <c r="AB1020" s="107"/>
      <c r="AC1020" s="107"/>
      <c r="AD1020" s="107"/>
      <c r="AE1020" s="107"/>
      <c r="AF1020" s="107"/>
      <c r="AG1020" s="107"/>
      <c r="AH1020" s="107"/>
    </row>
    <row r="1021" spans="1:34" x14ac:dyDescent="0.3">
      <c r="A1021" s="173" t="s">
        <v>843</v>
      </c>
      <c r="B1021" s="173" t="s">
        <v>872</v>
      </c>
      <c r="C1021" s="173">
        <v>100380</v>
      </c>
      <c r="D1021" s="176">
        <v>44942</v>
      </c>
      <c r="E1021" s="177">
        <v>834.84109999999998</v>
      </c>
      <c r="F1021" s="177">
        <v>-0.60650000000000004</v>
      </c>
      <c r="G1021" s="177">
        <v>-0.60650000000000004</v>
      </c>
      <c r="H1021" s="177">
        <v>-1.0755999999999999</v>
      </c>
      <c r="I1021" s="177">
        <v>-1.6244000000000001</v>
      </c>
      <c r="J1021" s="177">
        <v>-2.0844999999999998</v>
      </c>
      <c r="K1021" s="177">
        <v>2.0036</v>
      </c>
      <c r="L1021" s="177">
        <v>9.7037999999999993</v>
      </c>
      <c r="M1021" s="177">
        <v>0.90939999999999999</v>
      </c>
      <c r="N1021" s="177">
        <v>-3.0142000000000002</v>
      </c>
      <c r="O1021" s="177">
        <v>14.313499999999999</v>
      </c>
      <c r="P1021" s="177">
        <v>6.1609999999999996</v>
      </c>
      <c r="Q1021" s="177">
        <v>17.599699999999999</v>
      </c>
      <c r="R1021" s="177">
        <v>13.8581</v>
      </c>
      <c r="T1021" s="106"/>
      <c r="U1021" s="107"/>
      <c r="V1021" s="107"/>
      <c r="W1021" s="107"/>
      <c r="X1021" s="107"/>
      <c r="Y1021" s="107"/>
      <c r="Z1021" s="107"/>
      <c r="AA1021" s="107"/>
      <c r="AB1021" s="107"/>
      <c r="AC1021" s="107"/>
      <c r="AD1021" s="107"/>
      <c r="AE1021" s="107"/>
      <c r="AF1021" s="107"/>
      <c r="AG1021" s="107"/>
      <c r="AH1021" s="107"/>
    </row>
    <row r="1022" spans="1:34" x14ac:dyDescent="0.3">
      <c r="A1022" s="173" t="s">
        <v>843</v>
      </c>
      <c r="B1022" s="173" t="s">
        <v>873</v>
      </c>
      <c r="C1022" s="173">
        <v>118678</v>
      </c>
      <c r="D1022" s="176">
        <v>44942</v>
      </c>
      <c r="E1022" s="177">
        <v>885.84659999999997</v>
      </c>
      <c r="F1022" s="177">
        <v>-0.60199999999999998</v>
      </c>
      <c r="G1022" s="177">
        <v>-0.60199999999999998</v>
      </c>
      <c r="H1022" s="177">
        <v>-1.0654999999999999</v>
      </c>
      <c r="I1022" s="177">
        <v>-1.6043000000000001</v>
      </c>
      <c r="J1022" s="177">
        <v>-2.0398000000000001</v>
      </c>
      <c r="K1022" s="177">
        <v>2.1389999999999998</v>
      </c>
      <c r="L1022" s="177">
        <v>9.984</v>
      </c>
      <c r="M1022" s="177">
        <v>1.2794000000000001</v>
      </c>
      <c r="N1022" s="177">
        <v>-2.5217000000000001</v>
      </c>
      <c r="O1022" s="177">
        <v>14.888</v>
      </c>
      <c r="P1022" s="177">
        <v>6.7336999999999998</v>
      </c>
      <c r="Q1022" s="177">
        <v>12.470700000000001</v>
      </c>
      <c r="R1022" s="177">
        <v>14.419700000000001</v>
      </c>
      <c r="T1022" s="106"/>
      <c r="U1022" s="107"/>
      <c r="V1022" s="107"/>
      <c r="W1022" s="107"/>
      <c r="X1022" s="107"/>
      <c r="Y1022" s="107"/>
      <c r="Z1022" s="107"/>
      <c r="AA1022" s="107"/>
      <c r="AB1022" s="107"/>
      <c r="AC1022" s="107"/>
      <c r="AD1022" s="107"/>
      <c r="AE1022" s="107"/>
      <c r="AF1022" s="107"/>
      <c r="AG1022" s="107"/>
      <c r="AH1022" s="107"/>
    </row>
    <row r="1023" spans="1:34" x14ac:dyDescent="0.3">
      <c r="A1023" s="173" t="s">
        <v>843</v>
      </c>
      <c r="B1023" s="173" t="s">
        <v>874</v>
      </c>
      <c r="C1023" s="173">
        <v>111381</v>
      </c>
      <c r="D1023" s="176"/>
      <c r="E1023" s="177"/>
      <c r="F1023" s="177"/>
      <c r="G1023" s="177"/>
      <c r="H1023" s="177"/>
      <c r="I1023" s="177"/>
      <c r="J1023" s="177"/>
      <c r="K1023" s="177"/>
      <c r="L1023" s="177"/>
      <c r="M1023" s="177"/>
      <c r="N1023" s="177"/>
      <c r="O1023" s="177"/>
      <c r="P1023" s="177"/>
      <c r="Q1023" s="177"/>
      <c r="R1023" s="177"/>
      <c r="T1023" s="106"/>
      <c r="U1023" s="107"/>
      <c r="V1023" s="107"/>
      <c r="W1023" s="107"/>
      <c r="X1023" s="107"/>
      <c r="Y1023" s="107"/>
      <c r="Z1023" s="107"/>
      <c r="AA1023" s="107"/>
      <c r="AB1023" s="107"/>
      <c r="AC1023" s="107"/>
      <c r="AD1023" s="107"/>
      <c r="AE1023" s="107"/>
      <c r="AF1023" s="107"/>
      <c r="AG1023" s="107"/>
      <c r="AH1023" s="107"/>
    </row>
    <row r="1024" spans="1:34" x14ac:dyDescent="0.3">
      <c r="A1024" s="173" t="s">
        <v>843</v>
      </c>
      <c r="B1024" s="173" t="s">
        <v>875</v>
      </c>
      <c r="C1024" s="173">
        <v>119441</v>
      </c>
      <c r="D1024" s="176"/>
      <c r="E1024" s="177"/>
      <c r="F1024" s="177"/>
      <c r="G1024" s="177"/>
      <c r="H1024" s="177"/>
      <c r="I1024" s="177"/>
      <c r="J1024" s="177"/>
      <c r="K1024" s="177"/>
      <c r="L1024" s="177"/>
      <c r="M1024" s="177"/>
      <c r="N1024" s="177"/>
      <c r="O1024" s="177"/>
      <c r="P1024" s="177"/>
      <c r="Q1024" s="177"/>
      <c r="R1024" s="177"/>
      <c r="T1024" s="106"/>
      <c r="U1024" s="107"/>
      <c r="V1024" s="107"/>
      <c r="W1024" s="107"/>
      <c r="X1024" s="107"/>
      <c r="Y1024" s="107"/>
      <c r="Z1024" s="107"/>
      <c r="AA1024" s="107"/>
      <c r="AB1024" s="107"/>
      <c r="AC1024" s="107"/>
      <c r="AD1024" s="107"/>
      <c r="AE1024" s="107"/>
      <c r="AF1024" s="107"/>
      <c r="AG1024" s="107"/>
      <c r="AH1024" s="107"/>
    </row>
    <row r="1025" spans="1:34" x14ac:dyDescent="0.3">
      <c r="A1025" s="173" t="s">
        <v>843</v>
      </c>
      <c r="B1025" s="173" t="s">
        <v>876</v>
      </c>
      <c r="C1025" s="173">
        <v>104513</v>
      </c>
      <c r="D1025" s="176">
        <v>44942</v>
      </c>
      <c r="E1025" s="177">
        <v>74.870199999999997</v>
      </c>
      <c r="F1025" s="177">
        <v>-9.1000000000000004E-3</v>
      </c>
      <c r="G1025" s="177">
        <v>-9.1000000000000004E-3</v>
      </c>
      <c r="H1025" s="177">
        <v>-0.98529999999999995</v>
      </c>
      <c r="I1025" s="177">
        <v>-0.8327</v>
      </c>
      <c r="J1025" s="177">
        <v>-1.1594</v>
      </c>
      <c r="K1025" s="177">
        <v>7.3598999999999997</v>
      </c>
      <c r="L1025" s="177">
        <v>16.269600000000001</v>
      </c>
      <c r="M1025" s="177">
        <v>4.7156000000000002</v>
      </c>
      <c r="N1025" s="177">
        <v>7.6581000000000001</v>
      </c>
      <c r="O1025" s="177">
        <v>25.034199999999998</v>
      </c>
      <c r="P1025" s="177">
        <v>13.464600000000001</v>
      </c>
      <c r="Q1025" s="177">
        <v>13.3111</v>
      </c>
      <c r="R1025" s="177">
        <v>21.500499999999999</v>
      </c>
      <c r="T1025" s="106"/>
      <c r="U1025" s="107"/>
      <c r="V1025" s="107"/>
      <c r="W1025" s="107"/>
      <c r="X1025" s="107"/>
      <c r="Y1025" s="107"/>
      <c r="Z1025" s="107"/>
      <c r="AA1025" s="107"/>
      <c r="AB1025" s="107"/>
      <c r="AC1025" s="107"/>
      <c r="AD1025" s="107"/>
      <c r="AE1025" s="107"/>
      <c r="AF1025" s="107"/>
      <c r="AG1025" s="107"/>
      <c r="AH1025" s="107"/>
    </row>
    <row r="1026" spans="1:34" x14ac:dyDescent="0.3">
      <c r="A1026" s="173" t="s">
        <v>843</v>
      </c>
      <c r="B1026" s="173" t="s">
        <v>877</v>
      </c>
      <c r="C1026" s="173">
        <v>120826</v>
      </c>
      <c r="D1026" s="176">
        <v>44942</v>
      </c>
      <c r="E1026" s="177">
        <v>79.171099999999996</v>
      </c>
      <c r="F1026" s="177">
        <v>5.1000000000000004E-3</v>
      </c>
      <c r="G1026" s="177">
        <v>5.1000000000000004E-3</v>
      </c>
      <c r="H1026" s="177">
        <v>-0.95269999999999999</v>
      </c>
      <c r="I1026" s="177">
        <v>-0.76749999999999996</v>
      </c>
      <c r="J1026" s="177">
        <v>-0.90610000000000002</v>
      </c>
      <c r="K1026" s="177">
        <v>7.8914999999999997</v>
      </c>
      <c r="L1026" s="177">
        <v>17.347899999999999</v>
      </c>
      <c r="M1026" s="177">
        <v>6.1571999999999996</v>
      </c>
      <c r="N1026" s="177">
        <v>9.6059000000000001</v>
      </c>
      <c r="O1026" s="177">
        <v>26.601299999999998</v>
      </c>
      <c r="P1026" s="177">
        <v>14.5288</v>
      </c>
      <c r="Q1026" s="177">
        <v>18.414100000000001</v>
      </c>
      <c r="R1026" s="177">
        <v>23.709399999999999</v>
      </c>
      <c r="T1026" s="106"/>
      <c r="U1026" s="107"/>
      <c r="V1026" s="107"/>
      <c r="W1026" s="107"/>
      <c r="X1026" s="107"/>
      <c r="Y1026" s="107"/>
      <c r="Z1026" s="107"/>
      <c r="AA1026" s="107"/>
      <c r="AB1026" s="107"/>
      <c r="AC1026" s="107"/>
      <c r="AD1026" s="107"/>
      <c r="AE1026" s="107"/>
      <c r="AF1026" s="107"/>
      <c r="AG1026" s="107"/>
      <c r="AH1026" s="107"/>
    </row>
    <row r="1027" spans="1:34" x14ac:dyDescent="0.3">
      <c r="A1027" s="173" t="s">
        <v>843</v>
      </c>
      <c r="B1027" s="173" t="s">
        <v>1717</v>
      </c>
      <c r="C1027" s="173">
        <v>119721</v>
      </c>
      <c r="D1027" s="176">
        <v>44942</v>
      </c>
      <c r="E1027" s="177">
        <v>417.91640000000001</v>
      </c>
      <c r="F1027" s="177">
        <v>-0.2487</v>
      </c>
      <c r="G1027" s="177">
        <v>-0.2487</v>
      </c>
      <c r="H1027" s="177">
        <v>-0.75339999999999996</v>
      </c>
      <c r="I1027" s="177">
        <v>-0.65980000000000005</v>
      </c>
      <c r="J1027" s="177">
        <v>-1.5119</v>
      </c>
      <c r="K1027" s="177">
        <v>2.2991999999999999</v>
      </c>
      <c r="L1027" s="177">
        <v>14.49</v>
      </c>
      <c r="M1027" s="177">
        <v>5.9469000000000003</v>
      </c>
      <c r="N1027" s="177">
        <v>2.6070000000000002</v>
      </c>
      <c r="O1027" s="177">
        <v>19.688099999999999</v>
      </c>
      <c r="P1027" s="177">
        <v>12.4848</v>
      </c>
      <c r="Q1027" s="177">
        <v>16.692699999999999</v>
      </c>
      <c r="R1027" s="177">
        <v>20.282</v>
      </c>
      <c r="T1027" s="106"/>
      <c r="U1027" s="107"/>
      <c r="V1027" s="107"/>
      <c r="W1027" s="107"/>
      <c r="X1027" s="107"/>
      <c r="Y1027" s="107"/>
      <c r="Z1027" s="107"/>
      <c r="AA1027" s="107"/>
      <c r="AB1027" s="107"/>
      <c r="AC1027" s="107"/>
      <c r="AD1027" s="107"/>
      <c r="AE1027" s="107"/>
      <c r="AF1027" s="107"/>
      <c r="AG1027" s="107"/>
      <c r="AH1027" s="107"/>
    </row>
    <row r="1028" spans="1:34" x14ac:dyDescent="0.3">
      <c r="A1028" s="173" t="s">
        <v>843</v>
      </c>
      <c r="B1028" s="173" t="s">
        <v>1792</v>
      </c>
      <c r="C1028" s="173">
        <v>119720</v>
      </c>
      <c r="D1028" s="176">
        <v>44942</v>
      </c>
      <c r="E1028" s="177">
        <v>264.59293522503401</v>
      </c>
      <c r="F1028" s="177">
        <v>-0.2487</v>
      </c>
      <c r="G1028" s="177">
        <v>-0.2487</v>
      </c>
      <c r="H1028" s="177">
        <v>-0.75329999999999997</v>
      </c>
      <c r="I1028" s="177">
        <v>-0.65980000000000005</v>
      </c>
      <c r="J1028" s="177">
        <v>-1.5118</v>
      </c>
      <c r="K1028" s="177">
        <v>2.3003999999999998</v>
      </c>
      <c r="L1028" s="177">
        <v>14.4916</v>
      </c>
      <c r="M1028" s="177">
        <v>5.9482999999999997</v>
      </c>
      <c r="N1028" s="177">
        <v>2.6092</v>
      </c>
      <c r="O1028" s="177">
        <v>19.690899999999999</v>
      </c>
      <c r="P1028" s="177">
        <v>12.485900000000001</v>
      </c>
      <c r="Q1028" s="177">
        <v>16.702500000000001</v>
      </c>
      <c r="R1028" s="177">
        <v>20.283999999999999</v>
      </c>
      <c r="T1028" s="106"/>
      <c r="U1028" s="107"/>
      <c r="V1028" s="107"/>
      <c r="W1028" s="107"/>
      <c r="X1028" s="107"/>
      <c r="Y1028" s="107"/>
      <c r="Z1028" s="107"/>
      <c r="AA1028" s="107"/>
      <c r="AB1028" s="107"/>
      <c r="AC1028" s="107"/>
      <c r="AD1028" s="107"/>
      <c r="AE1028" s="107"/>
      <c r="AF1028" s="107"/>
      <c r="AG1028" s="107"/>
      <c r="AH1028" s="107"/>
    </row>
    <row r="1029" spans="1:34" x14ac:dyDescent="0.3">
      <c r="A1029" s="173" t="s">
        <v>843</v>
      </c>
      <c r="B1029" s="173" t="s">
        <v>1718</v>
      </c>
      <c r="C1029" s="173">
        <v>103024</v>
      </c>
      <c r="D1029" s="176">
        <v>44942</v>
      </c>
      <c r="E1029" s="177">
        <v>580.13571408158805</v>
      </c>
      <c r="F1029" s="177">
        <v>-0.25490000000000002</v>
      </c>
      <c r="G1029" s="177">
        <v>-0.25490000000000002</v>
      </c>
      <c r="H1029" s="177">
        <v>-0.76780000000000004</v>
      </c>
      <c r="I1029" s="177">
        <v>-0.68869999999999998</v>
      </c>
      <c r="J1029" s="177">
        <v>-1.5750999999999999</v>
      </c>
      <c r="K1029" s="177">
        <v>2.0895000000000001</v>
      </c>
      <c r="L1029" s="177">
        <v>14.033200000000001</v>
      </c>
      <c r="M1029" s="177">
        <v>5.3273999999999999</v>
      </c>
      <c r="N1029" s="177">
        <v>1.7861</v>
      </c>
      <c r="O1029" s="177">
        <v>18.790600000000001</v>
      </c>
      <c r="P1029" s="177">
        <v>11.643599999999999</v>
      </c>
      <c r="Q1029" s="177">
        <v>14.545500000000001</v>
      </c>
      <c r="R1029" s="177">
        <v>19.347200000000001</v>
      </c>
      <c r="T1029" s="106"/>
      <c r="U1029" s="107"/>
      <c r="V1029" s="107"/>
      <c r="W1029" s="107"/>
      <c r="X1029" s="107"/>
      <c r="Y1029" s="107"/>
      <c r="Z1029" s="107"/>
      <c r="AA1029" s="107"/>
      <c r="AB1029" s="107"/>
      <c r="AC1029" s="107"/>
      <c r="AD1029" s="107"/>
      <c r="AE1029" s="107"/>
      <c r="AF1029" s="107"/>
      <c r="AG1029" s="107"/>
      <c r="AH1029" s="107"/>
    </row>
    <row r="1030" spans="1:34" x14ac:dyDescent="0.3">
      <c r="A1030" s="173" t="s">
        <v>843</v>
      </c>
      <c r="B1030" s="173" t="s">
        <v>1793</v>
      </c>
      <c r="C1030" s="173">
        <v>101530</v>
      </c>
      <c r="D1030" s="176">
        <v>44942</v>
      </c>
      <c r="E1030" s="177">
        <v>591.39552609819202</v>
      </c>
      <c r="F1030" s="177">
        <v>-0.255</v>
      </c>
      <c r="G1030" s="177">
        <v>-0.255</v>
      </c>
      <c r="H1030" s="177">
        <v>-0.76780000000000004</v>
      </c>
      <c r="I1030" s="177">
        <v>-0.68869999999999998</v>
      </c>
      <c r="J1030" s="177">
        <v>-1.5751999999999999</v>
      </c>
      <c r="K1030" s="177">
        <v>2.0895000000000001</v>
      </c>
      <c r="L1030" s="177">
        <v>14.0334</v>
      </c>
      <c r="M1030" s="177">
        <v>5.3277000000000001</v>
      </c>
      <c r="N1030" s="177">
        <v>1.7863</v>
      </c>
      <c r="O1030" s="177">
        <v>18.795100000000001</v>
      </c>
      <c r="P1030" s="177">
        <v>11.646100000000001</v>
      </c>
      <c r="Q1030" s="177">
        <v>14.619199999999999</v>
      </c>
      <c r="R1030" s="177">
        <v>19.3476</v>
      </c>
      <c r="T1030" s="106"/>
      <c r="U1030" s="107"/>
      <c r="V1030" s="107"/>
      <c r="W1030" s="107"/>
      <c r="X1030" s="107"/>
      <c r="Y1030" s="107"/>
      <c r="Z1030" s="107"/>
      <c r="AA1030" s="107"/>
      <c r="AB1030" s="107"/>
      <c r="AC1030" s="107"/>
      <c r="AD1030" s="107"/>
      <c r="AE1030" s="107"/>
      <c r="AF1030" s="107"/>
      <c r="AG1030" s="107"/>
      <c r="AH1030" s="107"/>
    </row>
    <row r="1031" spans="1:34" x14ac:dyDescent="0.3">
      <c r="A1031" s="173" t="s">
        <v>843</v>
      </c>
      <c r="B1031" s="173" t="s">
        <v>878</v>
      </c>
      <c r="C1031" s="173">
        <v>105001</v>
      </c>
      <c r="D1031" s="176">
        <v>44942</v>
      </c>
      <c r="E1031" s="177">
        <v>54.883899999999997</v>
      </c>
      <c r="F1031" s="177">
        <v>-0.4204</v>
      </c>
      <c r="G1031" s="177">
        <v>-0.4204</v>
      </c>
      <c r="H1031" s="177">
        <v>-1.0488999999999999</v>
      </c>
      <c r="I1031" s="177">
        <v>-1.6045</v>
      </c>
      <c r="J1031" s="177">
        <v>-2.2987000000000002</v>
      </c>
      <c r="K1031" s="177">
        <v>1.3768</v>
      </c>
      <c r="L1031" s="177">
        <v>9.7254000000000005</v>
      </c>
      <c r="M1031" s="177">
        <v>5.4699999999999999E-2</v>
      </c>
      <c r="N1031" s="177">
        <v>-6.2340999999999998</v>
      </c>
      <c r="O1031" s="177">
        <v>13.2934</v>
      </c>
      <c r="P1031" s="177">
        <v>10.287699999999999</v>
      </c>
      <c r="Q1031" s="177">
        <v>11.305899999999999</v>
      </c>
      <c r="R1031" s="177">
        <v>15.6235</v>
      </c>
      <c r="T1031" s="106"/>
      <c r="U1031" s="107"/>
      <c r="V1031" s="107"/>
      <c r="W1031" s="107"/>
      <c r="X1031" s="107"/>
      <c r="Y1031" s="107"/>
      <c r="Z1031" s="107"/>
      <c r="AA1031" s="107"/>
      <c r="AB1031" s="107"/>
      <c r="AC1031" s="107"/>
      <c r="AD1031" s="107"/>
      <c r="AE1031" s="107"/>
      <c r="AF1031" s="107"/>
      <c r="AG1031" s="107"/>
      <c r="AH1031" s="107"/>
    </row>
    <row r="1032" spans="1:34" x14ac:dyDescent="0.3">
      <c r="A1032" s="173" t="s">
        <v>843</v>
      </c>
      <c r="B1032" s="173" t="s">
        <v>879</v>
      </c>
      <c r="C1032" s="173">
        <v>119566</v>
      </c>
      <c r="D1032" s="176">
        <v>44942</v>
      </c>
      <c r="E1032" s="177">
        <v>60.087299999999999</v>
      </c>
      <c r="F1032" s="177">
        <v>-0.41070000000000001</v>
      </c>
      <c r="G1032" s="177">
        <v>-0.41070000000000001</v>
      </c>
      <c r="H1032" s="177">
        <v>-1.0265</v>
      </c>
      <c r="I1032" s="177">
        <v>-1.5598000000000001</v>
      </c>
      <c r="J1032" s="177">
        <v>-2.2010000000000001</v>
      </c>
      <c r="K1032" s="177">
        <v>1.6807000000000001</v>
      </c>
      <c r="L1032" s="177">
        <v>10.3714</v>
      </c>
      <c r="M1032" s="177">
        <v>0.94840000000000002</v>
      </c>
      <c r="N1032" s="177">
        <v>-5.1220999999999997</v>
      </c>
      <c r="O1032" s="177">
        <v>14.7319</v>
      </c>
      <c r="P1032" s="177">
        <v>11.6</v>
      </c>
      <c r="Q1032" s="177">
        <v>14.5657</v>
      </c>
      <c r="R1032" s="177">
        <v>17.029199999999999</v>
      </c>
      <c r="T1032" s="106"/>
      <c r="U1032" s="107"/>
      <c r="V1032" s="107"/>
      <c r="W1032" s="107"/>
      <c r="X1032" s="107"/>
      <c r="Y1032" s="107"/>
      <c r="Z1032" s="107"/>
      <c r="AA1032" s="107"/>
      <c r="AB1032" s="107"/>
      <c r="AC1032" s="107"/>
      <c r="AD1032" s="107"/>
      <c r="AE1032" s="107"/>
      <c r="AF1032" s="107"/>
      <c r="AG1032" s="107"/>
      <c r="AH1032" s="107"/>
    </row>
    <row r="1033" spans="1:34" x14ac:dyDescent="0.3">
      <c r="A1033" s="173" t="s">
        <v>843</v>
      </c>
      <c r="B1033" s="173" t="s">
        <v>880</v>
      </c>
      <c r="C1033" s="173">
        <v>101824</v>
      </c>
      <c r="D1033" s="176">
        <v>44942</v>
      </c>
      <c r="E1033" s="177">
        <v>355.81819999999999</v>
      </c>
      <c r="F1033" s="177">
        <v>-0.10630000000000001</v>
      </c>
      <c r="G1033" s="177">
        <v>-0.10630000000000001</v>
      </c>
      <c r="H1033" s="177">
        <v>-1.7286999999999999</v>
      </c>
      <c r="I1033" s="177">
        <v>-2.3761000000000001</v>
      </c>
      <c r="J1033" s="177">
        <v>-3.2726000000000002</v>
      </c>
      <c r="K1033" s="177">
        <v>3.6124000000000001</v>
      </c>
      <c r="L1033" s="177">
        <v>14.2789</v>
      </c>
      <c r="M1033" s="177">
        <v>10.0937</v>
      </c>
      <c r="N1033" s="177">
        <v>4.4478</v>
      </c>
      <c r="O1033" s="177">
        <v>16.633800000000001</v>
      </c>
      <c r="P1033" s="177">
        <v>11.657</v>
      </c>
      <c r="Q1033" s="177">
        <v>12.6844</v>
      </c>
      <c r="R1033" s="177">
        <v>16.820399999999999</v>
      </c>
      <c r="T1033" s="106"/>
      <c r="U1033" s="107"/>
      <c r="V1033" s="107"/>
      <c r="W1033" s="107"/>
      <c r="X1033" s="107"/>
      <c r="Y1033" s="107"/>
      <c r="Z1033" s="107"/>
      <c r="AA1033" s="107"/>
      <c r="AB1033" s="107"/>
      <c r="AC1033" s="107"/>
      <c r="AD1033" s="107"/>
      <c r="AE1033" s="107"/>
      <c r="AF1033" s="107"/>
      <c r="AG1033" s="107"/>
      <c r="AH1033" s="107"/>
    </row>
    <row r="1034" spans="1:34" x14ac:dyDescent="0.3">
      <c r="A1034" s="173" t="s">
        <v>843</v>
      </c>
      <c r="B1034" s="173" t="s">
        <v>881</v>
      </c>
      <c r="C1034" s="173">
        <v>119202</v>
      </c>
      <c r="D1034" s="176">
        <v>44942</v>
      </c>
      <c r="E1034" s="177">
        <v>394.7364</v>
      </c>
      <c r="F1034" s="177">
        <v>-9.64E-2</v>
      </c>
      <c r="G1034" s="177">
        <v>-9.64E-2</v>
      </c>
      <c r="H1034" s="177">
        <v>-1.7064999999999999</v>
      </c>
      <c r="I1034" s="177">
        <v>-2.3302999999999998</v>
      </c>
      <c r="J1034" s="177">
        <v>-3.1692</v>
      </c>
      <c r="K1034" s="177">
        <v>3.9278</v>
      </c>
      <c r="L1034" s="177">
        <v>14.905200000000001</v>
      </c>
      <c r="M1034" s="177">
        <v>11.0334</v>
      </c>
      <c r="N1034" s="177">
        <v>5.6326000000000001</v>
      </c>
      <c r="O1034" s="177">
        <v>17.360399999999998</v>
      </c>
      <c r="P1034" s="177">
        <v>12.702500000000001</v>
      </c>
      <c r="Q1034" s="177">
        <v>16.011399999999998</v>
      </c>
      <c r="R1034" s="177">
        <v>18.110600000000002</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73" t="s">
        <v>843</v>
      </c>
      <c r="B1035" s="173" t="s">
        <v>882</v>
      </c>
      <c r="C1035" s="173">
        <v>147750</v>
      </c>
      <c r="D1035" s="176">
        <v>44942</v>
      </c>
      <c r="E1035" s="177">
        <v>17.02</v>
      </c>
      <c r="F1035" s="177">
        <v>-0.3513</v>
      </c>
      <c r="G1035" s="177">
        <v>-0.3513</v>
      </c>
      <c r="H1035" s="177">
        <v>-1.4476</v>
      </c>
      <c r="I1035" s="177">
        <v>-2.1276999999999999</v>
      </c>
      <c r="J1035" s="177">
        <v>-3.0752000000000002</v>
      </c>
      <c r="K1035" s="177">
        <v>-0.70009999999999994</v>
      </c>
      <c r="L1035" s="177">
        <v>7.5853000000000002</v>
      </c>
      <c r="M1035" s="177">
        <v>2.0996000000000001</v>
      </c>
      <c r="N1035" s="177">
        <v>-5.9668999999999999</v>
      </c>
      <c r="O1035" s="177">
        <v>18.015899999999998</v>
      </c>
      <c r="P1035" s="177"/>
      <c r="Q1035" s="177">
        <v>18.6158</v>
      </c>
      <c r="R1035" s="177">
        <v>14.976100000000001</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73" t="s">
        <v>843</v>
      </c>
      <c r="B1036" s="173" t="s">
        <v>883</v>
      </c>
      <c r="C1036" s="173">
        <v>147748</v>
      </c>
      <c r="D1036" s="176">
        <v>44942</v>
      </c>
      <c r="E1036" s="177">
        <v>16.440000000000001</v>
      </c>
      <c r="F1036" s="177">
        <v>-0.36359999999999998</v>
      </c>
      <c r="G1036" s="177">
        <v>-0.36359999999999998</v>
      </c>
      <c r="H1036" s="177">
        <v>-1.4979</v>
      </c>
      <c r="I1036" s="177">
        <v>-2.2010999999999998</v>
      </c>
      <c r="J1036" s="177">
        <v>-3.1802000000000001</v>
      </c>
      <c r="K1036" s="177">
        <v>-1.0235000000000001</v>
      </c>
      <c r="L1036" s="177">
        <v>6.8226000000000004</v>
      </c>
      <c r="M1036" s="177">
        <v>1.0448999999999999</v>
      </c>
      <c r="N1036" s="177">
        <v>-7.2234999999999996</v>
      </c>
      <c r="O1036" s="177">
        <v>16.698699999999999</v>
      </c>
      <c r="P1036" s="177"/>
      <c r="Q1036" s="177">
        <v>17.302900000000001</v>
      </c>
      <c r="R1036" s="177">
        <v>13.621600000000001</v>
      </c>
    </row>
    <row r="1037" spans="1:34" x14ac:dyDescent="0.3">
      <c r="A1037" s="173" t="s">
        <v>843</v>
      </c>
      <c r="B1037" s="173" t="s">
        <v>884</v>
      </c>
      <c r="C1037" s="173">
        <v>120665</v>
      </c>
      <c r="D1037" s="176">
        <v>44942</v>
      </c>
      <c r="E1037" s="177">
        <v>107.90860000000001</v>
      </c>
      <c r="F1037" s="177">
        <v>-0.18260000000000001</v>
      </c>
      <c r="G1037" s="177">
        <v>-0.18260000000000001</v>
      </c>
      <c r="H1037" s="177">
        <v>-0.24410000000000001</v>
      </c>
      <c r="I1037" s="177">
        <v>-0.2</v>
      </c>
      <c r="J1037" s="177">
        <v>-0.72419999999999995</v>
      </c>
      <c r="K1037" s="177">
        <v>4.4856999999999996</v>
      </c>
      <c r="L1037" s="177">
        <v>11.034800000000001</v>
      </c>
      <c r="M1037" s="177">
        <v>5.5292000000000003</v>
      </c>
      <c r="N1037" s="177">
        <v>0.25080000000000002</v>
      </c>
      <c r="O1037" s="177">
        <v>17.760899999999999</v>
      </c>
      <c r="P1037" s="177">
        <v>9.6601999999999997</v>
      </c>
      <c r="Q1037" s="177">
        <v>13.0564</v>
      </c>
      <c r="R1037" s="177">
        <v>18.6401</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73" t="s">
        <v>843</v>
      </c>
      <c r="B1038" s="173" t="s">
        <v>885</v>
      </c>
      <c r="C1038" s="173">
        <v>100664</v>
      </c>
      <c r="D1038" s="176">
        <v>44942</v>
      </c>
      <c r="E1038" s="177">
        <v>205.57320000000001</v>
      </c>
      <c r="F1038" s="177">
        <v>-0.1885</v>
      </c>
      <c r="G1038" s="177">
        <v>-0.1885</v>
      </c>
      <c r="H1038" s="177">
        <v>-0.25890000000000002</v>
      </c>
      <c r="I1038" s="177">
        <v>-0.22869999999999999</v>
      </c>
      <c r="J1038" s="177">
        <v>-0.78779999999999994</v>
      </c>
      <c r="K1038" s="177">
        <v>4.2980999999999998</v>
      </c>
      <c r="L1038" s="177">
        <v>10.6364</v>
      </c>
      <c r="M1038" s="177">
        <v>4.9642999999999997</v>
      </c>
      <c r="N1038" s="177">
        <v>-0.4451</v>
      </c>
      <c r="O1038" s="177">
        <v>17.096</v>
      </c>
      <c r="P1038" s="177">
        <v>9.0596999999999994</v>
      </c>
      <c r="Q1038" s="177">
        <v>12.089600000000001</v>
      </c>
      <c r="R1038" s="177">
        <v>17.911000000000001</v>
      </c>
      <c r="T1038" s="106"/>
      <c r="U1038" s="107"/>
      <c r="V1038" s="107"/>
      <c r="W1038" s="107"/>
      <c r="X1038" s="107"/>
      <c r="Y1038" s="107"/>
      <c r="Z1038" s="107"/>
      <c r="AA1038" s="107"/>
      <c r="AB1038" s="107"/>
      <c r="AC1038" s="107"/>
      <c r="AD1038" s="107"/>
      <c r="AE1038" s="107"/>
      <c r="AF1038" s="107"/>
      <c r="AG1038" s="107"/>
      <c r="AH1038" s="107"/>
    </row>
    <row r="1039" spans="1:34" x14ac:dyDescent="0.3">
      <c r="A1039" s="178" t="s">
        <v>27</v>
      </c>
      <c r="B1039" s="173"/>
      <c r="C1039" s="173"/>
      <c r="D1039" s="173"/>
      <c r="E1039" s="173"/>
      <c r="F1039" s="179">
        <v>-0.35427543859649135</v>
      </c>
      <c r="G1039" s="179">
        <v>-0.35427543859649135</v>
      </c>
      <c r="H1039" s="179">
        <v>-0.9868701754385969</v>
      </c>
      <c r="I1039" s="179">
        <v>-1.4906105263157892</v>
      </c>
      <c r="J1039" s="179">
        <v>-2.1519122807017541</v>
      </c>
      <c r="K1039" s="179">
        <v>2.0509807017543853</v>
      </c>
      <c r="L1039" s="179">
        <v>10.225907017543863</v>
      </c>
      <c r="M1039" s="179">
        <v>1.7098929824561402</v>
      </c>
      <c r="N1039" s="179">
        <v>-3.529496491228072</v>
      </c>
      <c r="O1039" s="179">
        <v>16.534143636363638</v>
      </c>
      <c r="P1039" s="179">
        <v>10.398904444444442</v>
      </c>
      <c r="Q1039" s="179">
        <v>15.760529824561402</v>
      </c>
      <c r="R1039" s="179">
        <v>15.818019298245613</v>
      </c>
      <c r="T1039" s="106"/>
      <c r="U1039" s="107"/>
      <c r="V1039" s="107"/>
      <c r="W1039" s="107"/>
      <c r="X1039" s="107"/>
      <c r="Y1039" s="107"/>
      <c r="Z1039" s="107"/>
      <c r="AA1039" s="107"/>
      <c r="AB1039" s="107"/>
      <c r="AC1039" s="107"/>
      <c r="AD1039" s="107"/>
      <c r="AE1039" s="107"/>
      <c r="AF1039" s="107"/>
      <c r="AG1039" s="107"/>
      <c r="AH1039" s="107"/>
    </row>
    <row r="1040" spans="1:34" x14ac:dyDescent="0.3">
      <c r="A1040" s="178" t="s">
        <v>407</v>
      </c>
      <c r="B1040" s="173"/>
      <c r="C1040" s="173"/>
      <c r="D1040" s="173"/>
      <c r="E1040" s="173"/>
      <c r="F1040" s="179">
        <v>-0.3745</v>
      </c>
      <c r="G1040" s="179">
        <v>-0.3745</v>
      </c>
      <c r="H1040" s="179">
        <v>-0.94040000000000001</v>
      </c>
      <c r="I1040" s="179">
        <v>-1.5640000000000001</v>
      </c>
      <c r="J1040" s="179">
        <v>-2.0844999999999998</v>
      </c>
      <c r="K1040" s="179">
        <v>2.2738999999999998</v>
      </c>
      <c r="L1040" s="179">
        <v>10.054600000000001</v>
      </c>
      <c r="M1040" s="179">
        <v>1.4836</v>
      </c>
      <c r="N1040" s="179">
        <v>-3.7427000000000001</v>
      </c>
      <c r="O1040" s="179">
        <v>16.803899999999999</v>
      </c>
      <c r="P1040" s="179">
        <v>10.826000000000001</v>
      </c>
      <c r="Q1040" s="179">
        <v>15.502800000000001</v>
      </c>
      <c r="R1040" s="179">
        <v>15.5594</v>
      </c>
      <c r="T1040" s="106"/>
      <c r="U1040" s="107"/>
      <c r="V1040" s="107"/>
      <c r="W1040" s="107"/>
      <c r="X1040" s="107"/>
      <c r="Y1040" s="107"/>
      <c r="Z1040" s="107"/>
      <c r="AA1040" s="107"/>
      <c r="AB1040" s="107"/>
      <c r="AC1040" s="107"/>
      <c r="AD1040" s="107"/>
      <c r="AE1040" s="107"/>
      <c r="AF1040" s="107"/>
      <c r="AG1040" s="107"/>
      <c r="AH1040" s="107"/>
    </row>
    <row r="1041" spans="1:34" x14ac:dyDescent="0.3">
      <c r="D1041" s="106"/>
      <c r="E1041" s="107"/>
      <c r="F1041" s="107"/>
      <c r="G1041" s="107"/>
      <c r="H1041" s="107"/>
      <c r="I1041" s="107"/>
      <c r="J1041" s="107"/>
      <c r="K1041" s="107"/>
      <c r="L1041" s="107"/>
      <c r="M1041" s="107"/>
      <c r="N1041" s="107"/>
      <c r="O1041" s="107"/>
      <c r="P1041" s="107"/>
      <c r="Q1041" s="107"/>
      <c r="R1041" s="107"/>
      <c r="T1041" s="106"/>
      <c r="U1041" s="107"/>
      <c r="V1041" s="107"/>
      <c r="W1041" s="107"/>
      <c r="X1041" s="107"/>
      <c r="Y1041" s="107"/>
      <c r="Z1041" s="107"/>
      <c r="AA1041" s="107"/>
      <c r="AB1041" s="107"/>
      <c r="AC1041" s="107"/>
      <c r="AD1041" s="107"/>
      <c r="AE1041" s="107"/>
      <c r="AF1041" s="107"/>
      <c r="AG1041" s="107"/>
      <c r="AH1041" s="107"/>
    </row>
    <row r="1042" spans="1:34" x14ac:dyDescent="0.3">
      <c r="A1042" s="175" t="s">
        <v>886</v>
      </c>
      <c r="B1042" s="175"/>
      <c r="C1042" s="175"/>
      <c r="D1042" s="175"/>
      <c r="E1042" s="175"/>
      <c r="F1042" s="175"/>
      <c r="G1042" s="175"/>
      <c r="H1042" s="175"/>
      <c r="I1042" s="175"/>
      <c r="J1042" s="175"/>
      <c r="K1042" s="175"/>
      <c r="L1042" s="175"/>
      <c r="M1042" s="175"/>
      <c r="N1042" s="175"/>
      <c r="O1042" s="175"/>
      <c r="P1042" s="175"/>
      <c r="Q1042" s="175"/>
      <c r="R1042" s="175"/>
      <c r="T1042" s="106"/>
      <c r="U1042" s="107"/>
      <c r="V1042" s="107"/>
      <c r="W1042" s="107"/>
      <c r="X1042" s="107"/>
      <c r="Y1042" s="107"/>
      <c r="Z1042" s="107"/>
      <c r="AA1042" s="107"/>
      <c r="AB1042" s="107"/>
      <c r="AC1042" s="107"/>
      <c r="AD1042" s="107"/>
      <c r="AE1042" s="107"/>
      <c r="AF1042" s="107"/>
      <c r="AG1042" s="107"/>
      <c r="AH1042" s="107"/>
    </row>
    <row r="1043" spans="1:34" x14ac:dyDescent="0.3">
      <c r="A1043" s="173" t="s">
        <v>887</v>
      </c>
      <c r="B1043" s="173" t="s">
        <v>1719</v>
      </c>
      <c r="C1043" s="173"/>
      <c r="D1043" s="176">
        <v>44942</v>
      </c>
      <c r="E1043" s="177">
        <v>348.74</v>
      </c>
      <c r="F1043" s="177">
        <v>-0.37990000000000002</v>
      </c>
      <c r="G1043" s="177">
        <v>-0.37990000000000002</v>
      </c>
      <c r="H1043" s="177">
        <v>-0.98519999999999996</v>
      </c>
      <c r="I1043" s="177">
        <v>-1.4970000000000001</v>
      </c>
      <c r="J1043" s="177">
        <v>-2.1493000000000002</v>
      </c>
      <c r="K1043" s="177">
        <v>3.4775</v>
      </c>
      <c r="L1043" s="177">
        <v>10.598800000000001</v>
      </c>
      <c r="M1043" s="177">
        <v>2.7065000000000001</v>
      </c>
      <c r="N1043" s="177">
        <v>-1.9704999999999999</v>
      </c>
      <c r="O1043" s="177">
        <v>13.8544</v>
      </c>
      <c r="P1043" s="177">
        <v>9.2189999999999994</v>
      </c>
      <c r="Q1043" s="177">
        <v>19.090699999999998</v>
      </c>
      <c r="R1043" s="177">
        <v>12.371499999999999</v>
      </c>
      <c r="T1043" s="106"/>
      <c r="U1043" s="107"/>
      <c r="V1043" s="107"/>
      <c r="W1043" s="107"/>
      <c r="X1043" s="107"/>
      <c r="Y1043" s="107"/>
      <c r="Z1043" s="107"/>
      <c r="AA1043" s="107"/>
      <c r="AB1043" s="107"/>
      <c r="AC1043" s="107"/>
      <c r="AD1043" s="107"/>
      <c r="AE1043" s="107"/>
      <c r="AF1043" s="107"/>
      <c r="AG1043" s="107"/>
      <c r="AH1043" s="107"/>
    </row>
    <row r="1044" spans="1:34" x14ac:dyDescent="0.3">
      <c r="A1044" s="173" t="s">
        <v>887</v>
      </c>
      <c r="B1044" s="173" t="s">
        <v>888</v>
      </c>
      <c r="C1044" s="173">
        <v>103174</v>
      </c>
      <c r="D1044" s="176">
        <v>44942</v>
      </c>
      <c r="E1044" s="177">
        <v>348.74</v>
      </c>
      <c r="F1044" s="177">
        <v>-0.37990000000000002</v>
      </c>
      <c r="G1044" s="177">
        <v>-0.37990000000000002</v>
      </c>
      <c r="H1044" s="177">
        <v>-0.98519999999999996</v>
      </c>
      <c r="I1044" s="177">
        <v>-1.4970000000000001</v>
      </c>
      <c r="J1044" s="177">
        <v>-2.1493000000000002</v>
      </c>
      <c r="K1044" s="177">
        <v>3.4775</v>
      </c>
      <c r="L1044" s="177">
        <v>10.598800000000001</v>
      </c>
      <c r="M1044" s="177">
        <v>2.7065000000000001</v>
      </c>
      <c r="N1044" s="177">
        <v>-1.9704999999999999</v>
      </c>
      <c r="O1044" s="177">
        <v>13.8544</v>
      </c>
      <c r="P1044" s="177">
        <v>9.2189999999999994</v>
      </c>
      <c r="Q1044" s="177">
        <v>19.023599999999998</v>
      </c>
      <c r="R1044" s="177">
        <v>12.371499999999999</v>
      </c>
      <c r="T1044" s="106"/>
      <c r="U1044" s="107"/>
      <c r="V1044" s="107"/>
      <c r="W1044" s="107"/>
      <c r="X1044" s="107"/>
      <c r="Y1044" s="107"/>
      <c r="Z1044" s="107"/>
      <c r="AA1044" s="107"/>
      <c r="AB1044" s="107"/>
      <c r="AC1044" s="107"/>
      <c r="AD1044" s="107"/>
      <c r="AE1044" s="107"/>
      <c r="AF1044" s="107"/>
      <c r="AG1044" s="107"/>
      <c r="AH1044" s="107"/>
    </row>
    <row r="1045" spans="1:34" x14ac:dyDescent="0.3">
      <c r="A1045" s="173" t="s">
        <v>887</v>
      </c>
      <c r="B1045" s="173" t="s">
        <v>889</v>
      </c>
      <c r="C1045" s="173">
        <v>119528</v>
      </c>
      <c r="D1045" s="176">
        <v>44942</v>
      </c>
      <c r="E1045" s="177">
        <v>379.03</v>
      </c>
      <c r="F1045" s="177">
        <v>-0.37059999999999998</v>
      </c>
      <c r="G1045" s="177">
        <v>-0.37059999999999998</v>
      </c>
      <c r="H1045" s="177">
        <v>-0.96930000000000005</v>
      </c>
      <c r="I1045" s="177">
        <v>-1.4661999999999999</v>
      </c>
      <c r="J1045" s="177">
        <v>-2.0872999999999999</v>
      </c>
      <c r="K1045" s="177">
        <v>3.6621000000000001</v>
      </c>
      <c r="L1045" s="177">
        <v>10.986499999999999</v>
      </c>
      <c r="M1045" s="177">
        <v>3.2442000000000002</v>
      </c>
      <c r="N1045" s="177">
        <v>-1.2994000000000001</v>
      </c>
      <c r="O1045" s="177">
        <v>14.630800000000001</v>
      </c>
      <c r="P1045" s="177">
        <v>10.0174</v>
      </c>
      <c r="Q1045" s="177">
        <v>14.155099999999999</v>
      </c>
      <c r="R1045" s="177">
        <v>13.1289</v>
      </c>
      <c r="T1045" s="106"/>
      <c r="U1045" s="107"/>
      <c r="V1045" s="107"/>
      <c r="W1045" s="107"/>
      <c r="X1045" s="107"/>
      <c r="Y1045" s="107"/>
      <c r="Z1045" s="107"/>
      <c r="AA1045" s="107"/>
      <c r="AB1045" s="107"/>
      <c r="AC1045" s="107"/>
      <c r="AD1045" s="107"/>
      <c r="AE1045" s="107"/>
      <c r="AF1045" s="107"/>
      <c r="AG1045" s="107"/>
      <c r="AH1045" s="107"/>
    </row>
    <row r="1046" spans="1:34" x14ac:dyDescent="0.3">
      <c r="A1046" s="173" t="s">
        <v>887</v>
      </c>
      <c r="B1046" s="173" t="s">
        <v>890</v>
      </c>
      <c r="C1046" s="173">
        <v>120465</v>
      </c>
      <c r="D1046" s="176">
        <v>44942</v>
      </c>
      <c r="E1046" s="177">
        <v>47.89</v>
      </c>
      <c r="F1046" s="177">
        <v>-0.54</v>
      </c>
      <c r="G1046" s="177">
        <v>-0.54</v>
      </c>
      <c r="H1046" s="177">
        <v>-0.86939999999999995</v>
      </c>
      <c r="I1046" s="177">
        <v>-2.6823999999999999</v>
      </c>
      <c r="J1046" s="177">
        <v>-3.0371000000000001</v>
      </c>
      <c r="K1046" s="177">
        <v>-1.2577</v>
      </c>
      <c r="L1046" s="177">
        <v>6.3513000000000002</v>
      </c>
      <c r="M1046" s="177">
        <v>-3.5642</v>
      </c>
      <c r="N1046" s="177">
        <v>-10.469200000000001</v>
      </c>
      <c r="O1046" s="177">
        <v>10.619</v>
      </c>
      <c r="P1046" s="177">
        <v>12.2286</v>
      </c>
      <c r="Q1046" s="177">
        <v>14.5999</v>
      </c>
      <c r="R1046" s="177">
        <v>6.0187999999999997</v>
      </c>
      <c r="T1046" s="106"/>
      <c r="U1046" s="107"/>
      <c r="V1046" s="107"/>
      <c r="W1046" s="107"/>
      <c r="X1046" s="107"/>
      <c r="Y1046" s="107"/>
      <c r="Z1046" s="107"/>
      <c r="AA1046" s="107"/>
      <c r="AB1046" s="107"/>
      <c r="AC1046" s="107"/>
      <c r="AD1046" s="107"/>
      <c r="AE1046" s="107"/>
      <c r="AF1046" s="107"/>
      <c r="AG1046" s="107"/>
      <c r="AH1046" s="107"/>
    </row>
    <row r="1047" spans="1:34" x14ac:dyDescent="0.3">
      <c r="A1047" s="173" t="s">
        <v>887</v>
      </c>
      <c r="B1047" s="173" t="s">
        <v>891</v>
      </c>
      <c r="C1047" s="173">
        <v>112277</v>
      </c>
      <c r="D1047" s="176">
        <v>44942</v>
      </c>
      <c r="E1047" s="177">
        <v>42.59</v>
      </c>
      <c r="F1047" s="177">
        <v>-0.53710000000000002</v>
      </c>
      <c r="G1047" s="177">
        <v>-0.53710000000000002</v>
      </c>
      <c r="H1047" s="177">
        <v>-0.88429999999999997</v>
      </c>
      <c r="I1047" s="177">
        <v>-2.6959</v>
      </c>
      <c r="J1047" s="177">
        <v>-3.1164999999999998</v>
      </c>
      <c r="K1047" s="177">
        <v>-1.4804999999999999</v>
      </c>
      <c r="L1047" s="177">
        <v>5.7873999999999999</v>
      </c>
      <c r="M1047" s="177">
        <v>-4.3350999999999997</v>
      </c>
      <c r="N1047" s="177">
        <v>-11.4369</v>
      </c>
      <c r="O1047" s="177">
        <v>9.3327000000000009</v>
      </c>
      <c r="P1047" s="177">
        <v>10.866899999999999</v>
      </c>
      <c r="Q1047" s="177">
        <v>11.7547</v>
      </c>
      <c r="R1047" s="177">
        <v>4.8174999999999999</v>
      </c>
      <c r="T1047" s="106"/>
      <c r="U1047" s="107"/>
      <c r="V1047" s="107"/>
      <c r="W1047" s="107"/>
      <c r="X1047" s="107"/>
      <c r="Y1047" s="107"/>
      <c r="Z1047" s="107"/>
      <c r="AA1047" s="107"/>
      <c r="AB1047" s="107"/>
      <c r="AC1047" s="107"/>
      <c r="AD1047" s="107"/>
      <c r="AE1047" s="107"/>
      <c r="AF1047" s="107"/>
      <c r="AG1047" s="107"/>
      <c r="AH1047" s="107"/>
    </row>
    <row r="1048" spans="1:34" x14ac:dyDescent="0.3">
      <c r="A1048" s="173" t="s">
        <v>887</v>
      </c>
      <c r="B1048" s="173" t="s">
        <v>1921</v>
      </c>
      <c r="C1048" s="173">
        <v>150187</v>
      </c>
      <c r="D1048" s="176">
        <v>44942</v>
      </c>
      <c r="E1048" s="177">
        <v>160.97630000000001</v>
      </c>
      <c r="F1048" s="177">
        <v>-0.35310000000000002</v>
      </c>
      <c r="G1048" s="177">
        <v>-0.35310000000000002</v>
      </c>
      <c r="H1048" s="177">
        <v>-0.77610000000000001</v>
      </c>
      <c r="I1048" s="177">
        <v>-1.0485</v>
      </c>
      <c r="J1048" s="177">
        <v>-1.9319999999999999</v>
      </c>
      <c r="K1048" s="177">
        <v>4.0091000000000001</v>
      </c>
      <c r="L1048" s="177">
        <v>11.367599999999999</v>
      </c>
      <c r="M1048" s="177">
        <v>4.2953000000000001</v>
      </c>
      <c r="N1048" s="177">
        <v>-0.2069</v>
      </c>
      <c r="O1048" s="177">
        <v>14.318199999999999</v>
      </c>
      <c r="P1048" s="177">
        <v>11.6584</v>
      </c>
      <c r="Q1048" s="177">
        <v>14.878500000000001</v>
      </c>
      <c r="R1048" s="177">
        <v>11.991099999999999</v>
      </c>
      <c r="T1048" s="106"/>
      <c r="U1048" s="107"/>
      <c r="V1048" s="107"/>
      <c r="W1048" s="107"/>
      <c r="X1048" s="107"/>
      <c r="Y1048" s="107"/>
      <c r="Z1048" s="107"/>
      <c r="AA1048" s="107"/>
      <c r="AB1048" s="107"/>
      <c r="AC1048" s="107"/>
      <c r="AD1048" s="107"/>
      <c r="AE1048" s="107"/>
      <c r="AF1048" s="107"/>
      <c r="AG1048" s="107"/>
      <c r="AH1048" s="107"/>
    </row>
    <row r="1049" spans="1:34" x14ac:dyDescent="0.3">
      <c r="A1049" s="173" t="s">
        <v>887</v>
      </c>
      <c r="B1049" s="173" t="s">
        <v>1943</v>
      </c>
      <c r="C1049" s="173">
        <v>150185</v>
      </c>
      <c r="D1049" s="176">
        <v>44942</v>
      </c>
      <c r="E1049" s="177">
        <v>143.7373</v>
      </c>
      <c r="F1049" s="177">
        <v>-0.36299999999999999</v>
      </c>
      <c r="G1049" s="177">
        <v>-0.36299999999999999</v>
      </c>
      <c r="H1049" s="177">
        <v>-0.79910000000000003</v>
      </c>
      <c r="I1049" s="177">
        <v>-1.0945</v>
      </c>
      <c r="J1049" s="177">
        <v>-2.0327999999999999</v>
      </c>
      <c r="K1049" s="177">
        <v>3.6949000000000001</v>
      </c>
      <c r="L1049" s="177">
        <v>10.6823</v>
      </c>
      <c r="M1049" s="177">
        <v>3.3266</v>
      </c>
      <c r="N1049" s="177">
        <v>-1.4147000000000001</v>
      </c>
      <c r="O1049" s="177">
        <v>12.9674</v>
      </c>
      <c r="P1049" s="177">
        <v>10.3072</v>
      </c>
      <c r="Q1049" s="177">
        <v>15.655200000000001</v>
      </c>
      <c r="R1049" s="177">
        <v>10.629799999999999</v>
      </c>
      <c r="T1049" s="106"/>
      <c r="U1049" s="107"/>
      <c r="V1049" s="107"/>
      <c r="W1049" s="107"/>
      <c r="X1049" s="107"/>
      <c r="Y1049" s="107"/>
      <c r="Z1049" s="107"/>
      <c r="AA1049" s="107"/>
      <c r="AB1049" s="107"/>
      <c r="AC1049" s="107"/>
      <c r="AD1049" s="107"/>
      <c r="AE1049" s="107"/>
      <c r="AF1049" s="107"/>
      <c r="AG1049" s="107"/>
      <c r="AH1049" s="107"/>
    </row>
    <row r="1050" spans="1:34" x14ac:dyDescent="0.3">
      <c r="A1050" s="173" t="s">
        <v>887</v>
      </c>
      <c r="B1050" s="173" t="s">
        <v>892</v>
      </c>
      <c r="C1050" s="173">
        <v>112943</v>
      </c>
      <c r="D1050" s="176"/>
      <c r="E1050" s="177"/>
      <c r="F1050" s="177"/>
      <c r="G1050" s="177"/>
      <c r="H1050" s="177"/>
      <c r="I1050" s="177"/>
      <c r="J1050" s="177"/>
      <c r="K1050" s="177"/>
      <c r="L1050" s="177"/>
      <c r="M1050" s="177"/>
      <c r="N1050" s="177"/>
      <c r="O1050" s="177"/>
      <c r="P1050" s="177"/>
      <c r="Q1050" s="177"/>
      <c r="R1050" s="177"/>
      <c r="T1050" s="106"/>
      <c r="U1050" s="107"/>
      <c r="V1050" s="107"/>
      <c r="W1050" s="107"/>
      <c r="X1050" s="107"/>
      <c r="Y1050" s="107"/>
      <c r="Z1050" s="107"/>
      <c r="AA1050" s="107"/>
      <c r="AB1050" s="107"/>
      <c r="AC1050" s="107"/>
      <c r="AD1050" s="107"/>
      <c r="AE1050" s="107"/>
      <c r="AF1050" s="107"/>
      <c r="AG1050" s="107"/>
      <c r="AH1050" s="107"/>
    </row>
    <row r="1051" spans="1:34" x14ac:dyDescent="0.3">
      <c r="A1051" s="173" t="s">
        <v>887</v>
      </c>
      <c r="B1051" s="173" t="s">
        <v>893</v>
      </c>
      <c r="C1051" s="173">
        <v>119367</v>
      </c>
      <c r="D1051" s="176"/>
      <c r="E1051" s="177"/>
      <c r="F1051" s="177"/>
      <c r="G1051" s="177"/>
      <c r="H1051" s="177"/>
      <c r="I1051" s="177"/>
      <c r="J1051" s="177"/>
      <c r="K1051" s="177"/>
      <c r="L1051" s="177"/>
      <c r="M1051" s="177"/>
      <c r="N1051" s="177"/>
      <c r="O1051" s="177"/>
      <c r="P1051" s="177"/>
      <c r="Q1051" s="177"/>
      <c r="R1051" s="177"/>
      <c r="T1051" s="106"/>
      <c r="U1051" s="107"/>
      <c r="V1051" s="107"/>
      <c r="W1051" s="107"/>
      <c r="X1051" s="107"/>
      <c r="Y1051" s="107"/>
      <c r="Z1051" s="107"/>
      <c r="AA1051" s="107"/>
      <c r="AB1051" s="107"/>
      <c r="AC1051" s="107"/>
      <c r="AD1051" s="107"/>
      <c r="AE1051" s="107"/>
      <c r="AF1051" s="107"/>
      <c r="AG1051" s="107"/>
      <c r="AH1051" s="107"/>
    </row>
    <row r="1052" spans="1:34" x14ac:dyDescent="0.3">
      <c r="A1052" s="173" t="s">
        <v>887</v>
      </c>
      <c r="B1052" s="173" t="s">
        <v>894</v>
      </c>
      <c r="C1052" s="173">
        <v>118269</v>
      </c>
      <c r="D1052" s="176">
        <v>44942</v>
      </c>
      <c r="E1052" s="177">
        <v>46.58</v>
      </c>
      <c r="F1052" s="177">
        <v>-0.40620000000000001</v>
      </c>
      <c r="G1052" s="177">
        <v>-0.40620000000000001</v>
      </c>
      <c r="H1052" s="177">
        <v>-0.80920000000000003</v>
      </c>
      <c r="I1052" s="177">
        <v>-1.3345</v>
      </c>
      <c r="J1052" s="177">
        <v>-1.7506999999999999</v>
      </c>
      <c r="K1052" s="177">
        <v>3.0531000000000001</v>
      </c>
      <c r="L1052" s="177">
        <v>10.4315</v>
      </c>
      <c r="M1052" s="177">
        <v>3.1444000000000001</v>
      </c>
      <c r="N1052" s="177">
        <v>-3.0996000000000001</v>
      </c>
      <c r="O1052" s="177">
        <v>15.999599999999999</v>
      </c>
      <c r="P1052" s="177">
        <v>14.259499999999999</v>
      </c>
      <c r="Q1052" s="177">
        <v>14.4344</v>
      </c>
      <c r="R1052" s="177">
        <v>11.6279</v>
      </c>
      <c r="T1052" s="106"/>
      <c r="U1052" s="107"/>
      <c r="V1052" s="107"/>
      <c r="W1052" s="107"/>
      <c r="X1052" s="107"/>
      <c r="Y1052" s="107"/>
      <c r="Z1052" s="107"/>
      <c r="AA1052" s="107"/>
      <c r="AB1052" s="107"/>
      <c r="AC1052" s="107"/>
      <c r="AD1052" s="107"/>
      <c r="AE1052" s="107"/>
      <c r="AF1052" s="107"/>
      <c r="AG1052" s="107"/>
      <c r="AH1052" s="107"/>
    </row>
    <row r="1053" spans="1:34" x14ac:dyDescent="0.3">
      <c r="A1053" s="173" t="s">
        <v>887</v>
      </c>
      <c r="B1053" s="173" t="s">
        <v>895</v>
      </c>
      <c r="C1053" s="173">
        <v>113221</v>
      </c>
      <c r="D1053" s="176">
        <v>44942</v>
      </c>
      <c r="E1053" s="177">
        <v>41.54</v>
      </c>
      <c r="F1053" s="177">
        <v>-0.43140000000000001</v>
      </c>
      <c r="G1053" s="177">
        <v>-0.43140000000000001</v>
      </c>
      <c r="H1053" s="177">
        <v>-0.85919999999999996</v>
      </c>
      <c r="I1053" s="177">
        <v>-1.4004000000000001</v>
      </c>
      <c r="J1053" s="177">
        <v>-1.8895</v>
      </c>
      <c r="K1053" s="177">
        <v>2.6692999999999998</v>
      </c>
      <c r="L1053" s="177">
        <v>9.6331000000000007</v>
      </c>
      <c r="M1053" s="177">
        <v>1.9886999999999999</v>
      </c>
      <c r="N1053" s="177">
        <v>-4.5277000000000003</v>
      </c>
      <c r="O1053" s="177">
        <v>14.2698</v>
      </c>
      <c r="P1053" s="177">
        <v>12.6906</v>
      </c>
      <c r="Q1053" s="177">
        <v>12.152799999999999</v>
      </c>
      <c r="R1053" s="177">
        <v>9.9545999999999992</v>
      </c>
      <c r="T1053" s="106"/>
      <c r="U1053" s="107"/>
      <c r="V1053" s="107"/>
      <c r="W1053" s="107"/>
      <c r="X1053" s="107"/>
      <c r="Y1053" s="107"/>
      <c r="Z1053" s="107"/>
      <c r="AA1053" s="107"/>
      <c r="AB1053" s="107"/>
      <c r="AC1053" s="107"/>
      <c r="AD1053" s="107"/>
      <c r="AE1053" s="107"/>
      <c r="AF1053" s="107"/>
      <c r="AG1053" s="107"/>
      <c r="AH1053" s="107"/>
    </row>
    <row r="1054" spans="1:34" x14ac:dyDescent="0.3">
      <c r="A1054" s="173" t="s">
        <v>887</v>
      </c>
      <c r="B1054" s="173" t="s">
        <v>896</v>
      </c>
      <c r="C1054" s="173">
        <v>119250</v>
      </c>
      <c r="D1054" s="176">
        <v>44942</v>
      </c>
      <c r="E1054" s="177">
        <v>315.17599999999999</v>
      </c>
      <c r="F1054" s="177">
        <v>-0.2049</v>
      </c>
      <c r="G1054" s="177">
        <v>-0.2049</v>
      </c>
      <c r="H1054" s="177">
        <v>-0.51039999999999996</v>
      </c>
      <c r="I1054" s="177">
        <v>-0.46800000000000003</v>
      </c>
      <c r="J1054" s="177">
        <v>-0.80200000000000005</v>
      </c>
      <c r="K1054" s="177">
        <v>3.7685</v>
      </c>
      <c r="L1054" s="177">
        <v>11.2796</v>
      </c>
      <c r="M1054" s="177">
        <v>5.3463000000000003</v>
      </c>
      <c r="N1054" s="177">
        <v>-1.514</v>
      </c>
      <c r="O1054" s="177">
        <v>9.5159000000000002</v>
      </c>
      <c r="P1054" s="177">
        <v>8.4796999999999993</v>
      </c>
      <c r="Q1054" s="177">
        <v>10.9293</v>
      </c>
      <c r="R1054" s="177">
        <v>9.1554000000000002</v>
      </c>
      <c r="T1054" s="106"/>
      <c r="U1054" s="107"/>
      <c r="V1054" s="107"/>
      <c r="W1054" s="107"/>
      <c r="X1054" s="107"/>
      <c r="Y1054" s="107"/>
      <c r="Z1054" s="107"/>
      <c r="AA1054" s="107"/>
      <c r="AB1054" s="107"/>
      <c r="AC1054" s="107"/>
      <c r="AD1054" s="107"/>
      <c r="AE1054" s="107"/>
      <c r="AF1054" s="107"/>
      <c r="AG1054" s="107"/>
      <c r="AH1054" s="107"/>
    </row>
    <row r="1055" spans="1:34" x14ac:dyDescent="0.3">
      <c r="A1055" s="173" t="s">
        <v>887</v>
      </c>
      <c r="B1055" s="173" t="s">
        <v>897</v>
      </c>
      <c r="C1055" s="173">
        <v>101635</v>
      </c>
      <c r="D1055" s="176">
        <v>44942</v>
      </c>
      <c r="E1055" s="177">
        <v>294.38499999999999</v>
      </c>
      <c r="F1055" s="177">
        <v>-0.2112</v>
      </c>
      <c r="G1055" s="177">
        <v>-0.2112</v>
      </c>
      <c r="H1055" s="177">
        <v>-0.52480000000000004</v>
      </c>
      <c r="I1055" s="177">
        <v>-0.49690000000000001</v>
      </c>
      <c r="J1055" s="177">
        <v>-0.86650000000000005</v>
      </c>
      <c r="K1055" s="177">
        <v>3.5596999999999999</v>
      </c>
      <c r="L1055" s="177">
        <v>10.8377</v>
      </c>
      <c r="M1055" s="177">
        <v>4.7092999999999998</v>
      </c>
      <c r="N1055" s="177">
        <v>-2.2938000000000001</v>
      </c>
      <c r="O1055" s="177">
        <v>8.6651000000000007</v>
      </c>
      <c r="P1055" s="177">
        <v>7.6764999999999999</v>
      </c>
      <c r="Q1055" s="177">
        <v>18.558299999999999</v>
      </c>
      <c r="R1055" s="177">
        <v>8.3082999999999991</v>
      </c>
      <c r="T1055" s="106"/>
      <c r="U1055" s="107"/>
      <c r="V1055" s="107"/>
      <c r="W1055" s="107"/>
      <c r="X1055" s="107"/>
      <c r="Y1055" s="107"/>
      <c r="Z1055" s="107"/>
      <c r="AA1055" s="107"/>
      <c r="AB1055" s="107"/>
      <c r="AC1055" s="107"/>
      <c r="AD1055" s="107"/>
      <c r="AE1055" s="107"/>
      <c r="AF1055" s="107"/>
      <c r="AG1055" s="107"/>
      <c r="AH1055" s="107"/>
    </row>
    <row r="1056" spans="1:34" x14ac:dyDescent="0.3">
      <c r="A1056" s="173" t="s">
        <v>887</v>
      </c>
      <c r="B1056" s="173" t="s">
        <v>898</v>
      </c>
      <c r="C1056" s="173">
        <v>118617</v>
      </c>
      <c r="D1056" s="176">
        <v>44942</v>
      </c>
      <c r="E1056" s="177">
        <v>61.74</v>
      </c>
      <c r="F1056" s="177">
        <v>-0.32290000000000002</v>
      </c>
      <c r="G1056" s="177">
        <v>-0.32290000000000002</v>
      </c>
      <c r="H1056" s="177">
        <v>-0.97829999999999995</v>
      </c>
      <c r="I1056" s="177">
        <v>-1.2318</v>
      </c>
      <c r="J1056" s="177">
        <v>-1.8129999999999999</v>
      </c>
      <c r="K1056" s="177">
        <v>4.2201000000000004</v>
      </c>
      <c r="L1056" s="177">
        <v>13.0976</v>
      </c>
      <c r="M1056" s="177">
        <v>4.4139999999999997</v>
      </c>
      <c r="N1056" s="177">
        <v>-0.1133</v>
      </c>
      <c r="O1056" s="177">
        <v>14.9147</v>
      </c>
      <c r="P1056" s="177">
        <v>12.2523</v>
      </c>
      <c r="Q1056" s="177">
        <v>14.1785</v>
      </c>
      <c r="R1056" s="177">
        <v>12.4269</v>
      </c>
      <c r="T1056" s="106"/>
      <c r="U1056" s="107"/>
      <c r="V1056" s="107"/>
      <c r="W1056" s="107"/>
      <c r="X1056" s="107"/>
      <c r="Y1056" s="107"/>
      <c r="Z1056" s="107"/>
      <c r="AA1056" s="107"/>
      <c r="AB1056" s="107"/>
      <c r="AC1056" s="107"/>
      <c r="AD1056" s="107"/>
      <c r="AE1056" s="107"/>
      <c r="AF1056" s="107"/>
      <c r="AG1056" s="107"/>
      <c r="AH1056" s="107"/>
    </row>
    <row r="1057" spans="1:34" x14ac:dyDescent="0.3">
      <c r="A1057" s="173" t="s">
        <v>887</v>
      </c>
      <c r="B1057" s="173" t="s">
        <v>1977</v>
      </c>
      <c r="C1057" s="173">
        <v>111940</v>
      </c>
      <c r="D1057" s="176">
        <v>44942</v>
      </c>
      <c r="E1057" s="177">
        <v>55.88</v>
      </c>
      <c r="F1057" s="177">
        <v>-0.33889999999999998</v>
      </c>
      <c r="G1057" s="177">
        <v>-0.33889999999999998</v>
      </c>
      <c r="H1057" s="177">
        <v>-0.99219999999999997</v>
      </c>
      <c r="I1057" s="177">
        <v>-1.2895000000000001</v>
      </c>
      <c r="J1057" s="177">
        <v>-1.9305000000000001</v>
      </c>
      <c r="K1057" s="177">
        <v>3.8083</v>
      </c>
      <c r="L1057" s="177">
        <v>12.2088</v>
      </c>
      <c r="M1057" s="177">
        <v>3.1566999999999998</v>
      </c>
      <c r="N1057" s="177">
        <v>-1.6890000000000001</v>
      </c>
      <c r="O1057" s="177">
        <v>13.121499999999999</v>
      </c>
      <c r="P1057" s="177">
        <v>10.7227</v>
      </c>
      <c r="Q1057" s="177">
        <v>13.414899999999999</v>
      </c>
      <c r="R1057" s="177">
        <v>10.7448</v>
      </c>
      <c r="T1057" s="106"/>
      <c r="U1057" s="107"/>
      <c r="V1057" s="107"/>
      <c r="W1057" s="107"/>
      <c r="X1057" s="107"/>
      <c r="Y1057" s="107"/>
      <c r="Z1057" s="107"/>
      <c r="AA1057" s="107"/>
      <c r="AB1057" s="107"/>
      <c r="AC1057" s="107"/>
      <c r="AD1057" s="107"/>
      <c r="AE1057" s="107"/>
      <c r="AF1057" s="107"/>
      <c r="AG1057" s="107"/>
      <c r="AH1057" s="107"/>
    </row>
    <row r="1058" spans="1:34" x14ac:dyDescent="0.3">
      <c r="A1058" s="173" t="s">
        <v>887</v>
      </c>
      <c r="B1058" s="173" t="s">
        <v>899</v>
      </c>
      <c r="C1058" s="173">
        <v>100471</v>
      </c>
      <c r="D1058" s="176">
        <v>44942</v>
      </c>
      <c r="E1058" s="177">
        <v>1658.04800338983</v>
      </c>
      <c r="F1058" s="177">
        <v>-0.2147</v>
      </c>
      <c r="G1058" s="177">
        <v>-0.2147</v>
      </c>
      <c r="H1058" s="177">
        <v>-0.52339999999999998</v>
      </c>
      <c r="I1058" s="177">
        <v>-1.0346</v>
      </c>
      <c r="J1058" s="177">
        <v>-1.6164000000000001</v>
      </c>
      <c r="K1058" s="177">
        <v>3.0706000000000002</v>
      </c>
      <c r="L1058" s="177">
        <v>7.3114999999999997</v>
      </c>
      <c r="M1058" s="177">
        <v>0.5766</v>
      </c>
      <c r="N1058" s="177">
        <v>-6.3949999999999996</v>
      </c>
      <c r="O1058" s="177">
        <v>12.979100000000001</v>
      </c>
      <c r="P1058" s="177">
        <v>8.0297000000000001</v>
      </c>
      <c r="Q1058" s="177">
        <v>19.167100000000001</v>
      </c>
      <c r="R1058" s="177">
        <v>10.135</v>
      </c>
      <c r="T1058" s="106"/>
      <c r="U1058" s="107"/>
      <c r="V1058" s="107"/>
      <c r="W1058" s="107"/>
      <c r="X1058" s="107"/>
      <c r="Y1058" s="107"/>
      <c r="Z1058" s="107"/>
      <c r="AA1058" s="107"/>
      <c r="AB1058" s="107"/>
      <c r="AC1058" s="107"/>
      <c r="AD1058" s="107"/>
      <c r="AE1058" s="107"/>
      <c r="AF1058" s="107"/>
      <c r="AG1058" s="107"/>
      <c r="AH1058" s="107"/>
    </row>
    <row r="1059" spans="1:34" x14ac:dyDescent="0.3">
      <c r="A1059" s="173" t="s">
        <v>887</v>
      </c>
      <c r="B1059" s="173" t="s">
        <v>900</v>
      </c>
      <c r="C1059" s="173">
        <v>118531</v>
      </c>
      <c r="D1059" s="176">
        <v>44942</v>
      </c>
      <c r="E1059" s="177">
        <v>749.37390000000005</v>
      </c>
      <c r="F1059" s="177">
        <v>-0.20810000000000001</v>
      </c>
      <c r="G1059" s="177">
        <v>-0.20810000000000001</v>
      </c>
      <c r="H1059" s="177">
        <v>-0.5081</v>
      </c>
      <c r="I1059" s="177">
        <v>-1.0039</v>
      </c>
      <c r="J1059" s="177">
        <v>-1.5483</v>
      </c>
      <c r="K1059" s="177">
        <v>3.2806000000000002</v>
      </c>
      <c r="L1059" s="177">
        <v>7.7352999999999996</v>
      </c>
      <c r="M1059" s="177">
        <v>1.1641999999999999</v>
      </c>
      <c r="N1059" s="177">
        <v>-5.6795999999999998</v>
      </c>
      <c r="O1059" s="177">
        <v>13.813499999999999</v>
      </c>
      <c r="P1059" s="177">
        <v>8.8652999999999995</v>
      </c>
      <c r="Q1059" s="177">
        <v>12.0776</v>
      </c>
      <c r="R1059" s="177">
        <v>10.9536</v>
      </c>
      <c r="T1059" s="106"/>
      <c r="U1059" s="107"/>
      <c r="V1059" s="107"/>
      <c r="W1059" s="107"/>
      <c r="X1059" s="107"/>
      <c r="Y1059" s="107"/>
      <c r="Z1059" s="107"/>
      <c r="AA1059" s="107"/>
      <c r="AB1059" s="107"/>
      <c r="AC1059" s="107"/>
      <c r="AD1059" s="107"/>
      <c r="AE1059" s="107"/>
      <c r="AF1059" s="107"/>
      <c r="AG1059" s="107"/>
      <c r="AH1059" s="107"/>
    </row>
    <row r="1060" spans="1:34" x14ac:dyDescent="0.3">
      <c r="A1060" s="173" t="s">
        <v>887</v>
      </c>
      <c r="B1060" s="173" t="s">
        <v>901</v>
      </c>
      <c r="C1060" s="173">
        <v>102000</v>
      </c>
      <c r="D1060" s="176">
        <v>44942</v>
      </c>
      <c r="E1060" s="177">
        <v>920.61069243243401</v>
      </c>
      <c r="F1060" s="177">
        <v>-0.3916</v>
      </c>
      <c r="G1060" s="177">
        <v>-0.3916</v>
      </c>
      <c r="H1060" s="177">
        <v>-0.97929999999999995</v>
      </c>
      <c r="I1060" s="177">
        <v>-1.0106999999999999</v>
      </c>
      <c r="J1060" s="177">
        <v>-1.2579</v>
      </c>
      <c r="K1060" s="177">
        <v>5.8520000000000003</v>
      </c>
      <c r="L1060" s="177">
        <v>13.550599999999999</v>
      </c>
      <c r="M1060" s="177">
        <v>6.1760999999999999</v>
      </c>
      <c r="N1060" s="177">
        <v>4.3106999999999998</v>
      </c>
      <c r="O1060" s="177">
        <v>14.122400000000001</v>
      </c>
      <c r="P1060" s="177">
        <v>9.8095999999999997</v>
      </c>
      <c r="Q1060" s="177">
        <v>18.695799999999998</v>
      </c>
      <c r="R1060" s="177">
        <v>15.626200000000001</v>
      </c>
      <c r="T1060" s="106"/>
      <c r="U1060" s="107"/>
      <c r="V1060" s="107"/>
      <c r="W1060" s="107"/>
      <c r="X1060" s="107"/>
      <c r="Y1060" s="107"/>
      <c r="Z1060" s="107"/>
      <c r="AA1060" s="107"/>
      <c r="AB1060" s="107"/>
      <c r="AC1060" s="107"/>
      <c r="AD1060" s="107"/>
      <c r="AE1060" s="107"/>
      <c r="AF1060" s="107"/>
      <c r="AG1060" s="107"/>
      <c r="AH1060" s="107"/>
    </row>
    <row r="1061" spans="1:34" x14ac:dyDescent="0.3">
      <c r="A1061" s="173" t="s">
        <v>887</v>
      </c>
      <c r="B1061" s="173" t="s">
        <v>902</v>
      </c>
      <c r="C1061" s="173">
        <v>119018</v>
      </c>
      <c r="D1061" s="176">
        <v>44942</v>
      </c>
      <c r="E1061" s="177">
        <v>799.94899999999996</v>
      </c>
      <c r="F1061" s="177">
        <v>-0.3866</v>
      </c>
      <c r="G1061" s="177">
        <v>-0.3866</v>
      </c>
      <c r="H1061" s="177">
        <v>-0.96789999999999998</v>
      </c>
      <c r="I1061" s="177">
        <v>-0.98880000000000001</v>
      </c>
      <c r="J1061" s="177">
        <v>-1.2093</v>
      </c>
      <c r="K1061" s="177">
        <v>6.0152000000000001</v>
      </c>
      <c r="L1061" s="177">
        <v>13.8931</v>
      </c>
      <c r="M1061" s="177">
        <v>6.6599000000000004</v>
      </c>
      <c r="N1061" s="177">
        <v>4.9371999999999998</v>
      </c>
      <c r="O1061" s="177">
        <v>14.792899999999999</v>
      </c>
      <c r="P1061" s="177">
        <v>10.49</v>
      </c>
      <c r="Q1061" s="177">
        <v>13.391400000000001</v>
      </c>
      <c r="R1061" s="177">
        <v>16.305700000000002</v>
      </c>
      <c r="T1061" s="106"/>
      <c r="U1061" s="107"/>
      <c r="V1061" s="107"/>
      <c r="W1061" s="107"/>
      <c r="X1061" s="107"/>
      <c r="Y1061" s="107"/>
      <c r="Z1061" s="107"/>
      <c r="AA1061" s="107"/>
      <c r="AB1061" s="107"/>
      <c r="AC1061" s="107"/>
      <c r="AD1061" s="107"/>
      <c r="AE1061" s="107"/>
      <c r="AF1061" s="107"/>
      <c r="AG1061" s="107"/>
      <c r="AH1061" s="107"/>
    </row>
    <row r="1062" spans="1:34" x14ac:dyDescent="0.3">
      <c r="A1062" s="173" t="s">
        <v>887</v>
      </c>
      <c r="B1062" s="173" t="s">
        <v>2033</v>
      </c>
      <c r="C1062" s="173">
        <v>101594</v>
      </c>
      <c r="D1062" s="176">
        <v>44942</v>
      </c>
      <c r="E1062" s="177">
        <v>317.7473</v>
      </c>
      <c r="F1062" s="177">
        <v>-0.3911</v>
      </c>
      <c r="G1062" s="177">
        <v>-0.3911</v>
      </c>
      <c r="H1062" s="177">
        <v>-1.1194</v>
      </c>
      <c r="I1062" s="177">
        <v>-1.8704000000000001</v>
      </c>
      <c r="J1062" s="177">
        <v>-2.4232999999999998</v>
      </c>
      <c r="K1062" s="177">
        <v>2.6032999999999999</v>
      </c>
      <c r="L1062" s="177">
        <v>9.2333999999999996</v>
      </c>
      <c r="M1062" s="177">
        <v>1.7310000000000001</v>
      </c>
      <c r="N1062" s="177">
        <v>-5.3308999999999997</v>
      </c>
      <c r="O1062" s="177">
        <v>11.234400000000001</v>
      </c>
      <c r="P1062" s="177">
        <v>9.0853999999999999</v>
      </c>
      <c r="Q1062" s="177">
        <v>18.761199999999999</v>
      </c>
      <c r="R1062" s="177">
        <v>8.4162999999999997</v>
      </c>
      <c r="T1062" s="106"/>
      <c r="U1062" s="107"/>
      <c r="V1062" s="107"/>
      <c r="W1062" s="107"/>
      <c r="X1062" s="107"/>
      <c r="Y1062" s="107"/>
      <c r="Z1062" s="107"/>
      <c r="AA1062" s="107"/>
      <c r="AB1062" s="107"/>
      <c r="AC1062" s="107"/>
      <c r="AD1062" s="107"/>
      <c r="AE1062" s="107"/>
      <c r="AF1062" s="107"/>
      <c r="AG1062" s="107"/>
      <c r="AH1062" s="107"/>
    </row>
    <row r="1063" spans="1:34" x14ac:dyDescent="0.3">
      <c r="A1063" s="173" t="s">
        <v>887</v>
      </c>
      <c r="B1063" s="173" t="s">
        <v>2034</v>
      </c>
      <c r="C1063" s="173">
        <v>120030</v>
      </c>
      <c r="D1063" s="176">
        <v>44942</v>
      </c>
      <c r="E1063" s="177">
        <v>344.76490000000001</v>
      </c>
      <c r="F1063" s="177">
        <v>-0.3831</v>
      </c>
      <c r="G1063" s="177">
        <v>-0.3831</v>
      </c>
      <c r="H1063" s="177">
        <v>-1.1007</v>
      </c>
      <c r="I1063" s="177">
        <v>-1.8332999999999999</v>
      </c>
      <c r="J1063" s="177">
        <v>-2.3433000000000002</v>
      </c>
      <c r="K1063" s="177">
        <v>2.8548</v>
      </c>
      <c r="L1063" s="177">
        <v>9.7583000000000002</v>
      </c>
      <c r="M1063" s="177">
        <v>2.4636</v>
      </c>
      <c r="N1063" s="177">
        <v>-4.4276</v>
      </c>
      <c r="O1063" s="177">
        <v>12.2887</v>
      </c>
      <c r="P1063" s="177">
        <v>10.0579</v>
      </c>
      <c r="Q1063" s="177">
        <v>12.3307</v>
      </c>
      <c r="R1063" s="177">
        <v>9.4433000000000007</v>
      </c>
      <c r="T1063" s="106"/>
      <c r="U1063" s="107"/>
      <c r="V1063" s="107"/>
      <c r="W1063" s="107"/>
      <c r="X1063" s="107"/>
      <c r="Y1063" s="107"/>
      <c r="Z1063" s="107"/>
      <c r="AA1063" s="107"/>
      <c r="AB1063" s="107"/>
      <c r="AC1063" s="107"/>
      <c r="AD1063" s="107"/>
      <c r="AE1063" s="107"/>
      <c r="AF1063" s="107"/>
      <c r="AG1063" s="107"/>
      <c r="AH1063" s="107"/>
    </row>
    <row r="1064" spans="1:34" x14ac:dyDescent="0.3">
      <c r="A1064" s="173" t="s">
        <v>887</v>
      </c>
      <c r="B1064" s="173" t="s">
        <v>903</v>
      </c>
      <c r="C1064" s="173">
        <v>108466</v>
      </c>
      <c r="D1064" s="176">
        <v>44942</v>
      </c>
      <c r="E1064" s="177">
        <v>69.27</v>
      </c>
      <c r="F1064" s="177">
        <v>-0.43120000000000003</v>
      </c>
      <c r="G1064" s="177">
        <v>-0.43120000000000003</v>
      </c>
      <c r="H1064" s="177">
        <v>-0.95799999999999996</v>
      </c>
      <c r="I1064" s="177">
        <v>-1.1416999999999999</v>
      </c>
      <c r="J1064" s="177">
        <v>-1.4511000000000001</v>
      </c>
      <c r="K1064" s="177">
        <v>4.9227999999999996</v>
      </c>
      <c r="L1064" s="177">
        <v>12.5061</v>
      </c>
      <c r="M1064" s="177">
        <v>4.8750999999999998</v>
      </c>
      <c r="N1064" s="177">
        <v>1.2719</v>
      </c>
      <c r="O1064" s="177">
        <v>15.269399999999999</v>
      </c>
      <c r="P1064" s="177">
        <v>11.0198</v>
      </c>
      <c r="Q1064" s="177">
        <v>14.1129</v>
      </c>
      <c r="R1064" s="177">
        <v>14.583399999999999</v>
      </c>
      <c r="T1064" s="106"/>
      <c r="U1064" s="107"/>
      <c r="V1064" s="107"/>
      <c r="W1064" s="107"/>
      <c r="X1064" s="107"/>
      <c r="Y1064" s="107"/>
      <c r="Z1064" s="107"/>
      <c r="AA1064" s="107"/>
      <c r="AB1064" s="107"/>
      <c r="AC1064" s="107"/>
      <c r="AD1064" s="107"/>
      <c r="AE1064" s="107"/>
      <c r="AF1064" s="107"/>
      <c r="AG1064" s="107"/>
      <c r="AH1064" s="107"/>
    </row>
    <row r="1065" spans="1:34" x14ac:dyDescent="0.3">
      <c r="A1065" s="173" t="s">
        <v>887</v>
      </c>
      <c r="B1065" s="173" t="s">
        <v>904</v>
      </c>
      <c r="C1065" s="173">
        <v>120586</v>
      </c>
      <c r="D1065" s="176">
        <v>44942</v>
      </c>
      <c r="E1065" s="177">
        <v>74.989999999999995</v>
      </c>
      <c r="F1065" s="177">
        <v>-0.4249</v>
      </c>
      <c r="G1065" s="177">
        <v>-0.4249</v>
      </c>
      <c r="H1065" s="177">
        <v>-0.95099999999999996</v>
      </c>
      <c r="I1065" s="177">
        <v>-1.1208</v>
      </c>
      <c r="J1065" s="177">
        <v>-1.4068000000000001</v>
      </c>
      <c r="K1065" s="177">
        <v>5.0869</v>
      </c>
      <c r="L1065" s="177">
        <v>12.851800000000001</v>
      </c>
      <c r="M1065" s="177">
        <v>5.3822000000000001</v>
      </c>
      <c r="N1065" s="177">
        <v>1.9162999999999999</v>
      </c>
      <c r="O1065" s="177">
        <v>15.9947</v>
      </c>
      <c r="P1065" s="177">
        <v>11.8001</v>
      </c>
      <c r="Q1065" s="177">
        <v>14.9171</v>
      </c>
      <c r="R1065" s="177">
        <v>15.286199999999999</v>
      </c>
      <c r="T1065" s="106"/>
      <c r="U1065" s="107"/>
      <c r="V1065" s="107"/>
      <c r="W1065" s="107"/>
      <c r="X1065" s="107"/>
      <c r="Y1065" s="107"/>
      <c r="Z1065" s="107"/>
      <c r="AA1065" s="107"/>
      <c r="AB1065" s="107"/>
      <c r="AC1065" s="107"/>
      <c r="AD1065" s="107"/>
      <c r="AE1065" s="107"/>
      <c r="AF1065" s="107"/>
      <c r="AG1065" s="107"/>
      <c r="AH1065" s="107"/>
    </row>
    <row r="1066" spans="1:34" x14ac:dyDescent="0.3">
      <c r="A1066" s="173" t="s">
        <v>887</v>
      </c>
      <c r="B1066" s="173" t="s">
        <v>905</v>
      </c>
      <c r="C1066" s="173">
        <v>117311</v>
      </c>
      <c r="D1066" s="176">
        <v>44942</v>
      </c>
      <c r="E1066" s="177">
        <v>40.1</v>
      </c>
      <c r="F1066" s="177">
        <v>-0.54559999999999997</v>
      </c>
      <c r="G1066" s="177">
        <v>-0.54559999999999997</v>
      </c>
      <c r="H1066" s="177">
        <v>-1.2072000000000001</v>
      </c>
      <c r="I1066" s="177">
        <v>-1.7879</v>
      </c>
      <c r="J1066" s="177">
        <v>-2.2427999999999999</v>
      </c>
      <c r="K1066" s="177">
        <v>2.4788999999999999</v>
      </c>
      <c r="L1066" s="177">
        <v>10.988099999999999</v>
      </c>
      <c r="M1066" s="177">
        <v>1.6476999999999999</v>
      </c>
      <c r="N1066" s="177">
        <v>-3.1635</v>
      </c>
      <c r="O1066" s="177">
        <v>15.1257</v>
      </c>
      <c r="P1066" s="177">
        <v>10.395</v>
      </c>
      <c r="Q1066" s="177">
        <v>13.8878</v>
      </c>
      <c r="R1066" s="177">
        <v>13.842700000000001</v>
      </c>
      <c r="T1066" s="106"/>
      <c r="U1066" s="107"/>
      <c r="V1066" s="107"/>
      <c r="W1066" s="107"/>
      <c r="X1066" s="107"/>
      <c r="Y1066" s="107"/>
      <c r="Z1066" s="107"/>
      <c r="AA1066" s="107"/>
      <c r="AB1066" s="107"/>
      <c r="AC1066" s="107"/>
      <c r="AD1066" s="107"/>
      <c r="AE1066" s="107"/>
      <c r="AF1066" s="107"/>
      <c r="AG1066" s="107"/>
      <c r="AH1066" s="107"/>
    </row>
    <row r="1067" spans="1:34" x14ac:dyDescent="0.3">
      <c r="A1067" s="173" t="s">
        <v>887</v>
      </c>
      <c r="B1067" s="173" t="s">
        <v>906</v>
      </c>
      <c r="C1067" s="173">
        <v>118344</v>
      </c>
      <c r="D1067" s="176">
        <v>44942</v>
      </c>
      <c r="E1067" s="177">
        <v>44.8</v>
      </c>
      <c r="F1067" s="177">
        <v>-0.53290000000000004</v>
      </c>
      <c r="G1067" s="177">
        <v>-0.53290000000000004</v>
      </c>
      <c r="H1067" s="177">
        <v>-1.1910000000000001</v>
      </c>
      <c r="I1067" s="177">
        <v>-1.7327999999999999</v>
      </c>
      <c r="J1067" s="177">
        <v>-2.1406999999999998</v>
      </c>
      <c r="K1067" s="177">
        <v>2.7993999999999999</v>
      </c>
      <c r="L1067" s="177">
        <v>11.6928</v>
      </c>
      <c r="M1067" s="177">
        <v>2.4937</v>
      </c>
      <c r="N1067" s="177">
        <v>-2.0550999999999999</v>
      </c>
      <c r="O1067" s="177">
        <v>16.433800000000002</v>
      </c>
      <c r="P1067" s="177">
        <v>11.888299999999999</v>
      </c>
      <c r="Q1067" s="177">
        <v>13.8788</v>
      </c>
      <c r="R1067" s="177">
        <v>15.1738</v>
      </c>
      <c r="T1067" s="106"/>
      <c r="U1067" s="107"/>
      <c r="V1067" s="107"/>
      <c r="W1067" s="107"/>
      <c r="X1067" s="107"/>
      <c r="Y1067" s="107"/>
      <c r="Z1067" s="107"/>
      <c r="AA1067" s="107"/>
      <c r="AB1067" s="107"/>
      <c r="AC1067" s="107"/>
      <c r="AD1067" s="107"/>
      <c r="AE1067" s="107"/>
      <c r="AF1067" s="107"/>
      <c r="AG1067" s="107"/>
      <c r="AH1067" s="107"/>
    </row>
    <row r="1068" spans="1:34" x14ac:dyDescent="0.3">
      <c r="A1068" s="173" t="s">
        <v>887</v>
      </c>
      <c r="B1068" s="173" t="s">
        <v>907</v>
      </c>
      <c r="C1068" s="173">
        <v>118479</v>
      </c>
      <c r="D1068" s="176">
        <v>44942</v>
      </c>
      <c r="E1068" s="177">
        <v>54.488</v>
      </c>
      <c r="F1068" s="177">
        <v>-0.3201</v>
      </c>
      <c r="G1068" s="177">
        <v>-0.3201</v>
      </c>
      <c r="H1068" s="177">
        <v>-0.87680000000000002</v>
      </c>
      <c r="I1068" s="177">
        <v>-1.3880999999999999</v>
      </c>
      <c r="J1068" s="177">
        <v>-1.7579</v>
      </c>
      <c r="K1068" s="177">
        <v>1.2355</v>
      </c>
      <c r="L1068" s="177">
        <v>8.1539999999999999</v>
      </c>
      <c r="M1068" s="177">
        <v>0.1802</v>
      </c>
      <c r="N1068" s="177">
        <v>-6.0552000000000001</v>
      </c>
      <c r="O1068" s="177">
        <v>13.452500000000001</v>
      </c>
      <c r="P1068" s="177">
        <v>9.7861999999999991</v>
      </c>
      <c r="Q1068" s="177">
        <v>12.1585</v>
      </c>
      <c r="R1068" s="177">
        <v>9.8778000000000006</v>
      </c>
      <c r="T1068" s="106"/>
      <c r="U1068" s="107"/>
      <c r="V1068" s="107"/>
      <c r="W1068" s="107"/>
      <c r="X1068" s="107"/>
      <c r="Y1068" s="107"/>
      <c r="Z1068" s="107"/>
      <c r="AA1068" s="107"/>
      <c r="AB1068" s="107"/>
      <c r="AC1068" s="107"/>
      <c r="AD1068" s="107"/>
      <c r="AE1068" s="107"/>
      <c r="AF1068" s="107"/>
      <c r="AG1068" s="107"/>
      <c r="AH1068" s="107"/>
    </row>
    <row r="1069" spans="1:34" x14ac:dyDescent="0.3">
      <c r="A1069" s="173" t="s">
        <v>887</v>
      </c>
      <c r="B1069" s="173" t="s">
        <v>908</v>
      </c>
      <c r="C1069" s="173">
        <v>108799</v>
      </c>
      <c r="D1069" s="176">
        <v>44942</v>
      </c>
      <c r="E1069" s="177">
        <v>48.865000000000002</v>
      </c>
      <c r="F1069" s="177">
        <v>-0.33250000000000002</v>
      </c>
      <c r="G1069" s="177">
        <v>-0.33250000000000002</v>
      </c>
      <c r="H1069" s="177">
        <v>-0.90039999999999998</v>
      </c>
      <c r="I1069" s="177">
        <v>-1.4360999999999999</v>
      </c>
      <c r="J1069" s="177">
        <v>-1.8636999999999999</v>
      </c>
      <c r="K1069" s="177">
        <v>0.91069999999999995</v>
      </c>
      <c r="L1069" s="177">
        <v>7.4664999999999999</v>
      </c>
      <c r="M1069" s="177">
        <v>-0.78169999999999995</v>
      </c>
      <c r="N1069" s="177">
        <v>-7.2417999999999996</v>
      </c>
      <c r="O1069" s="177">
        <v>12.107900000000001</v>
      </c>
      <c r="P1069" s="177">
        <v>8.6004000000000005</v>
      </c>
      <c r="Q1069" s="177">
        <v>10.0183</v>
      </c>
      <c r="R1069" s="177">
        <v>8.5122</v>
      </c>
      <c r="T1069" s="106"/>
      <c r="U1069" s="107"/>
      <c r="V1069" s="107"/>
      <c r="W1069" s="107"/>
      <c r="X1069" s="107"/>
      <c r="Y1069" s="107"/>
      <c r="Z1069" s="107"/>
      <c r="AA1069" s="107"/>
      <c r="AB1069" s="107"/>
      <c r="AC1069" s="107"/>
      <c r="AD1069" s="107"/>
      <c r="AE1069" s="107"/>
      <c r="AF1069" s="107"/>
      <c r="AG1069" s="107"/>
      <c r="AH1069" s="107"/>
    </row>
    <row r="1070" spans="1:34" x14ac:dyDescent="0.3">
      <c r="A1070" s="173" t="s">
        <v>887</v>
      </c>
      <c r="B1070" s="173" t="s">
        <v>909</v>
      </c>
      <c r="C1070" s="173">
        <v>119133</v>
      </c>
      <c r="D1070" s="176">
        <v>44942</v>
      </c>
      <c r="E1070" s="177">
        <v>34.270000000000003</v>
      </c>
      <c r="F1070" s="177">
        <v>-0.26190000000000002</v>
      </c>
      <c r="G1070" s="177">
        <v>-0.26190000000000002</v>
      </c>
      <c r="H1070" s="177">
        <v>-1.1821999999999999</v>
      </c>
      <c r="I1070" s="177">
        <v>-1.6361000000000001</v>
      </c>
      <c r="J1070" s="177">
        <v>-2.4203000000000001</v>
      </c>
      <c r="K1070" s="177">
        <v>4.1009000000000002</v>
      </c>
      <c r="L1070" s="177">
        <v>11.3385</v>
      </c>
      <c r="M1070" s="177">
        <v>4.4817</v>
      </c>
      <c r="N1070" s="177">
        <v>-1.0967</v>
      </c>
      <c r="O1070" s="177">
        <v>10.5039</v>
      </c>
      <c r="P1070" s="177">
        <v>9.1059000000000001</v>
      </c>
      <c r="Q1070" s="177">
        <v>12.2738</v>
      </c>
      <c r="R1070" s="177">
        <v>10.7148</v>
      </c>
      <c r="T1070" s="106"/>
      <c r="U1070" s="107"/>
      <c r="V1070" s="107"/>
      <c r="W1070" s="107"/>
      <c r="X1070" s="107"/>
      <c r="Y1070" s="107"/>
      <c r="Z1070" s="107"/>
      <c r="AA1070" s="107"/>
      <c r="AB1070" s="107"/>
      <c r="AC1070" s="107"/>
      <c r="AD1070" s="107"/>
      <c r="AE1070" s="107"/>
      <c r="AF1070" s="107"/>
      <c r="AG1070" s="107"/>
      <c r="AH1070" s="107"/>
    </row>
    <row r="1071" spans="1:34" x14ac:dyDescent="0.3">
      <c r="A1071" s="173" t="s">
        <v>887</v>
      </c>
      <c r="B1071" s="173" t="s">
        <v>1840</v>
      </c>
      <c r="C1071" s="173">
        <v>116547</v>
      </c>
      <c r="D1071" s="176">
        <v>44942</v>
      </c>
      <c r="E1071" s="177">
        <v>29.55</v>
      </c>
      <c r="F1071" s="177">
        <v>-0.27</v>
      </c>
      <c r="G1071" s="177">
        <v>-0.27</v>
      </c>
      <c r="H1071" s="177">
        <v>-1.2036</v>
      </c>
      <c r="I1071" s="177">
        <v>-1.6638999999999999</v>
      </c>
      <c r="J1071" s="177">
        <v>-2.5396000000000001</v>
      </c>
      <c r="K1071" s="177">
        <v>3.7570000000000001</v>
      </c>
      <c r="L1071" s="177">
        <v>10.6327</v>
      </c>
      <c r="M1071" s="177">
        <v>3.4302000000000001</v>
      </c>
      <c r="N1071" s="177">
        <v>-2.4108000000000001</v>
      </c>
      <c r="O1071" s="177">
        <v>8.9405999999999999</v>
      </c>
      <c r="P1071" s="177">
        <v>7.5514999999999999</v>
      </c>
      <c r="Q1071" s="177">
        <v>10.411300000000001</v>
      </c>
      <c r="R1071" s="177">
        <v>9.2323000000000004</v>
      </c>
      <c r="T1071" s="106"/>
      <c r="U1071" s="107"/>
      <c r="V1071" s="107"/>
      <c r="W1071" s="107"/>
      <c r="X1071" s="107"/>
      <c r="Y1071" s="107"/>
      <c r="Z1071" s="107"/>
      <c r="AA1071" s="107"/>
      <c r="AB1071" s="107"/>
      <c r="AC1071" s="107"/>
      <c r="AD1071" s="107"/>
      <c r="AE1071" s="107"/>
      <c r="AF1071" s="107"/>
      <c r="AG1071" s="107"/>
      <c r="AH1071" s="107"/>
    </row>
    <row r="1072" spans="1:34" x14ac:dyDescent="0.3">
      <c r="A1072" s="173" t="s">
        <v>887</v>
      </c>
      <c r="B1072" s="173" t="s">
        <v>910</v>
      </c>
      <c r="C1072" s="173">
        <v>112098</v>
      </c>
      <c r="D1072" s="176">
        <v>44942</v>
      </c>
      <c r="E1072" s="177">
        <v>43.09</v>
      </c>
      <c r="F1072" s="177">
        <v>-0.36990000000000001</v>
      </c>
      <c r="G1072" s="177">
        <v>-0.36990000000000001</v>
      </c>
      <c r="H1072" s="177">
        <v>-1.3507</v>
      </c>
      <c r="I1072" s="177">
        <v>-2.1349</v>
      </c>
      <c r="J1072" s="177">
        <v>-2.6873999999999998</v>
      </c>
      <c r="K1072" s="177">
        <v>0.98429999999999995</v>
      </c>
      <c r="L1072" s="177">
        <v>7.1890999999999998</v>
      </c>
      <c r="M1072" s="177">
        <v>-1.2150000000000001</v>
      </c>
      <c r="N1072" s="177">
        <v>-8.8234999999999992</v>
      </c>
      <c r="O1072" s="177">
        <v>12.123200000000001</v>
      </c>
      <c r="P1072" s="177">
        <v>9.4562000000000008</v>
      </c>
      <c r="Q1072" s="177">
        <v>11.5047</v>
      </c>
      <c r="R1072" s="177">
        <v>11.0997</v>
      </c>
      <c r="T1072" s="106"/>
      <c r="U1072" s="107"/>
      <c r="V1072" s="107"/>
      <c r="W1072" s="107"/>
      <c r="X1072" s="107"/>
      <c r="Y1072" s="107"/>
      <c r="Z1072" s="107"/>
      <c r="AA1072" s="107"/>
      <c r="AB1072" s="107"/>
      <c r="AC1072" s="107"/>
      <c r="AD1072" s="107"/>
      <c r="AE1072" s="107"/>
      <c r="AF1072" s="107"/>
      <c r="AG1072" s="107"/>
      <c r="AH1072" s="107"/>
    </row>
    <row r="1073" spans="1:34" x14ac:dyDescent="0.3">
      <c r="A1073" s="173" t="s">
        <v>887</v>
      </c>
      <c r="B1073" s="173" t="s">
        <v>911</v>
      </c>
      <c r="C1073" s="173">
        <v>120392</v>
      </c>
      <c r="D1073" s="176">
        <v>44942</v>
      </c>
      <c r="E1073" s="177">
        <v>49.93</v>
      </c>
      <c r="F1073" s="177">
        <v>-0.35920000000000002</v>
      </c>
      <c r="G1073" s="177">
        <v>-0.35920000000000002</v>
      </c>
      <c r="H1073" s="177">
        <v>-1.3241000000000001</v>
      </c>
      <c r="I1073" s="177">
        <v>-2.0979999999999999</v>
      </c>
      <c r="J1073" s="177">
        <v>-2.5756000000000001</v>
      </c>
      <c r="K1073" s="177">
        <v>1.3601000000000001</v>
      </c>
      <c r="L1073" s="177">
        <v>8.0035000000000007</v>
      </c>
      <c r="M1073" s="177">
        <v>-0.08</v>
      </c>
      <c r="N1073" s="177">
        <v>-7.4512999999999998</v>
      </c>
      <c r="O1073" s="177">
        <v>13.674200000000001</v>
      </c>
      <c r="P1073" s="177">
        <v>11.0695</v>
      </c>
      <c r="Q1073" s="177">
        <v>14.315300000000001</v>
      </c>
      <c r="R1073" s="177">
        <v>12.6973</v>
      </c>
      <c r="T1073" s="106"/>
      <c r="U1073" s="107"/>
      <c r="V1073" s="107"/>
      <c r="W1073" s="107"/>
      <c r="X1073" s="107"/>
      <c r="Y1073" s="107"/>
      <c r="Z1073" s="107"/>
      <c r="AA1073" s="107"/>
      <c r="AB1073" s="107"/>
      <c r="AC1073" s="107"/>
      <c r="AD1073" s="107"/>
      <c r="AE1073" s="107"/>
      <c r="AF1073" s="107"/>
      <c r="AG1073" s="107"/>
      <c r="AH1073" s="107"/>
    </row>
    <row r="1074" spans="1:34" x14ac:dyDescent="0.3">
      <c r="A1074" s="173" t="s">
        <v>887</v>
      </c>
      <c r="B1074" s="173" t="s">
        <v>1720</v>
      </c>
      <c r="C1074" s="173">
        <v>148353</v>
      </c>
      <c r="D1074" s="176">
        <v>44942</v>
      </c>
      <c r="E1074" s="177">
        <v>12.6737</v>
      </c>
      <c r="F1074" s="177">
        <v>-0.3201</v>
      </c>
      <c r="G1074" s="177">
        <v>-0.3201</v>
      </c>
      <c r="H1074" s="177">
        <v>-1.1366000000000001</v>
      </c>
      <c r="I1074" s="177">
        <v>-1.6773</v>
      </c>
      <c r="J1074" s="177">
        <v>-1.8402000000000001</v>
      </c>
      <c r="K1074" s="177">
        <v>4.2013999999999996</v>
      </c>
      <c r="L1074" s="177">
        <v>12.8025</v>
      </c>
      <c r="M1074" s="177">
        <v>4.2141999999999999</v>
      </c>
      <c r="N1074" s="177">
        <v>-3.181</v>
      </c>
      <c r="O1074" s="177"/>
      <c r="P1074" s="177"/>
      <c r="Q1074" s="177">
        <v>12.1709</v>
      </c>
      <c r="R1074" s="177">
        <v>10.2067</v>
      </c>
      <c r="T1074" s="106"/>
      <c r="U1074" s="107"/>
      <c r="V1074" s="107"/>
      <c r="W1074" s="107"/>
      <c r="X1074" s="107"/>
      <c r="Y1074" s="107"/>
      <c r="Z1074" s="107"/>
      <c r="AA1074" s="107"/>
      <c r="AB1074" s="107"/>
      <c r="AC1074" s="107"/>
      <c r="AD1074" s="107"/>
      <c r="AE1074" s="107"/>
      <c r="AF1074" s="107"/>
      <c r="AG1074" s="107"/>
      <c r="AH1074" s="107"/>
    </row>
    <row r="1075" spans="1:34" x14ac:dyDescent="0.3">
      <c r="A1075" s="173" t="s">
        <v>887</v>
      </c>
      <c r="B1075" s="173" t="s">
        <v>1721</v>
      </c>
      <c r="C1075" s="173">
        <v>148351</v>
      </c>
      <c r="D1075" s="176">
        <v>44942</v>
      </c>
      <c r="E1075" s="177">
        <v>12.1036</v>
      </c>
      <c r="F1075" s="177">
        <v>-0.33760000000000001</v>
      </c>
      <c r="G1075" s="177">
        <v>-0.33760000000000001</v>
      </c>
      <c r="H1075" s="177">
        <v>-1.1774</v>
      </c>
      <c r="I1075" s="177">
        <v>-1.7581</v>
      </c>
      <c r="J1075" s="177">
        <v>-2.0038999999999998</v>
      </c>
      <c r="K1075" s="177">
        <v>3.6613000000000002</v>
      </c>
      <c r="L1075" s="177">
        <v>11.6249</v>
      </c>
      <c r="M1075" s="177">
        <v>2.4904000000000002</v>
      </c>
      <c r="N1075" s="177">
        <v>-5.2755999999999998</v>
      </c>
      <c r="O1075" s="177"/>
      <c r="P1075" s="177"/>
      <c r="Q1075" s="177">
        <v>9.6960999999999995</v>
      </c>
      <c r="R1075" s="177">
        <v>7.7792000000000003</v>
      </c>
      <c r="T1075" s="106"/>
      <c r="U1075" s="107"/>
      <c r="V1075" s="107"/>
      <c r="W1075" s="107"/>
      <c r="X1075" s="107"/>
      <c r="Y1075" s="107"/>
      <c r="Z1075" s="107"/>
      <c r="AA1075" s="107"/>
      <c r="AB1075" s="107"/>
      <c r="AC1075" s="107"/>
      <c r="AD1075" s="107"/>
      <c r="AE1075" s="107"/>
      <c r="AF1075" s="107"/>
      <c r="AG1075" s="107"/>
      <c r="AH1075" s="107"/>
    </row>
    <row r="1076" spans="1:34" x14ac:dyDescent="0.3">
      <c r="A1076" s="173" t="s">
        <v>887</v>
      </c>
      <c r="B1076" s="173" t="s">
        <v>912</v>
      </c>
      <c r="C1076" s="173">
        <v>120490</v>
      </c>
      <c r="D1076" s="176">
        <v>44942</v>
      </c>
      <c r="E1076" s="177">
        <v>113.3462</v>
      </c>
      <c r="F1076" s="177">
        <v>-0.3654</v>
      </c>
      <c r="G1076" s="177">
        <v>-0.3654</v>
      </c>
      <c r="H1076" s="177">
        <v>-0.62560000000000004</v>
      </c>
      <c r="I1076" s="177">
        <v>-0.72609999999999997</v>
      </c>
      <c r="J1076" s="177">
        <v>-1.0705</v>
      </c>
      <c r="K1076" s="177">
        <v>4.2908999999999997</v>
      </c>
      <c r="L1076" s="177">
        <v>12.2949</v>
      </c>
      <c r="M1076" s="177">
        <v>4.7606999999999999</v>
      </c>
      <c r="N1076" s="177">
        <v>-0.748</v>
      </c>
      <c r="O1076" s="177">
        <v>15.234999999999999</v>
      </c>
      <c r="P1076" s="177">
        <v>10.4922</v>
      </c>
      <c r="Q1076" s="177">
        <v>12.0337</v>
      </c>
      <c r="R1076" s="177">
        <v>12.4716</v>
      </c>
      <c r="T1076" s="106"/>
      <c r="U1076" s="107"/>
      <c r="V1076" s="107"/>
      <c r="W1076" s="107"/>
      <c r="X1076" s="107"/>
      <c r="Y1076" s="107"/>
      <c r="Z1076" s="107"/>
      <c r="AA1076" s="107"/>
      <c r="AB1076" s="107"/>
      <c r="AC1076" s="107"/>
      <c r="AD1076" s="107"/>
      <c r="AE1076" s="107"/>
      <c r="AF1076" s="107"/>
      <c r="AG1076" s="107"/>
      <c r="AH1076" s="107"/>
    </row>
    <row r="1077" spans="1:34" x14ac:dyDescent="0.3">
      <c r="A1077" s="173" t="s">
        <v>887</v>
      </c>
      <c r="B1077" s="173" t="s">
        <v>1957</v>
      </c>
      <c r="C1077" s="173">
        <v>100219</v>
      </c>
      <c r="D1077" s="176">
        <v>44942</v>
      </c>
      <c r="E1077" s="177">
        <v>102.12309999999999</v>
      </c>
      <c r="F1077" s="177">
        <v>-0.37130000000000002</v>
      </c>
      <c r="G1077" s="177">
        <v>-0.37130000000000002</v>
      </c>
      <c r="H1077" s="177">
        <v>-0.63939999999999997</v>
      </c>
      <c r="I1077" s="177">
        <v>-0.75319999999999998</v>
      </c>
      <c r="J1077" s="177">
        <v>-1.1294999999999999</v>
      </c>
      <c r="K1077" s="177">
        <v>4.1036000000000001</v>
      </c>
      <c r="L1077" s="177">
        <v>11.888400000000001</v>
      </c>
      <c r="M1077" s="177">
        <v>4.1738</v>
      </c>
      <c r="N1077" s="177">
        <v>-1.4775</v>
      </c>
      <c r="O1077" s="177">
        <v>14.1271</v>
      </c>
      <c r="P1077" s="177">
        <v>9.3762000000000008</v>
      </c>
      <c r="Q1077" s="177">
        <v>8.7129999999999992</v>
      </c>
      <c r="R1077" s="177">
        <v>11.4513</v>
      </c>
      <c r="T1077" s="106"/>
      <c r="U1077" s="107"/>
      <c r="V1077" s="107"/>
      <c r="W1077" s="107"/>
      <c r="X1077" s="107"/>
      <c r="Y1077" s="107"/>
      <c r="Z1077" s="107"/>
      <c r="AA1077" s="107"/>
      <c r="AB1077" s="107"/>
      <c r="AC1077" s="107"/>
      <c r="AD1077" s="107"/>
      <c r="AE1077" s="107"/>
      <c r="AF1077" s="107"/>
      <c r="AG1077" s="107"/>
      <c r="AH1077" s="107"/>
    </row>
    <row r="1078" spans="1:34" x14ac:dyDescent="0.3">
      <c r="A1078" s="173" t="s">
        <v>887</v>
      </c>
      <c r="B1078" s="173" t="s">
        <v>1722</v>
      </c>
      <c r="C1078" s="173">
        <v>114458</v>
      </c>
      <c r="D1078" s="176">
        <v>44942</v>
      </c>
      <c r="E1078" s="177">
        <v>380.65600000000001</v>
      </c>
      <c r="F1078" s="177">
        <v>-0.40189999999999998</v>
      </c>
      <c r="G1078" s="177">
        <v>-0.40189999999999998</v>
      </c>
      <c r="H1078" s="177">
        <v>-1.0625</v>
      </c>
      <c r="I1078" s="177">
        <v>-1.2135</v>
      </c>
      <c r="J1078" s="177">
        <v>-1.5243</v>
      </c>
      <c r="K1078" s="177">
        <v>3.6131000000000002</v>
      </c>
      <c r="L1078" s="177">
        <v>10.1617</v>
      </c>
      <c r="M1078" s="177">
        <v>3.0217000000000001</v>
      </c>
      <c r="N1078" s="177">
        <v>-2.7684000000000002</v>
      </c>
      <c r="O1078" s="177">
        <v>13.891500000000001</v>
      </c>
      <c r="P1078" s="177">
        <v>10.7728</v>
      </c>
      <c r="Q1078" s="177">
        <v>18.8918</v>
      </c>
      <c r="R1078" s="177">
        <v>11.8171</v>
      </c>
      <c r="T1078" s="106"/>
      <c r="U1078" s="107"/>
      <c r="V1078" s="107"/>
      <c r="W1078" s="107"/>
      <c r="X1078" s="107"/>
      <c r="Y1078" s="107"/>
      <c r="Z1078" s="107"/>
      <c r="AA1078" s="107"/>
      <c r="AB1078" s="107"/>
      <c r="AC1078" s="107"/>
      <c r="AD1078" s="107"/>
      <c r="AE1078" s="107"/>
      <c r="AF1078" s="107"/>
      <c r="AG1078" s="107"/>
      <c r="AH1078" s="107"/>
    </row>
    <row r="1079" spans="1:34" x14ac:dyDescent="0.3">
      <c r="A1079" s="173" t="s">
        <v>887</v>
      </c>
      <c r="B1079" s="173" t="s">
        <v>1723</v>
      </c>
      <c r="C1079" s="173">
        <v>120152</v>
      </c>
      <c r="D1079" s="176">
        <v>44942</v>
      </c>
      <c r="E1079" s="177">
        <v>425.05900000000003</v>
      </c>
      <c r="F1079" s="177">
        <v>-0.3911</v>
      </c>
      <c r="G1079" s="177">
        <v>-0.3911</v>
      </c>
      <c r="H1079" s="177">
        <v>-1.0381</v>
      </c>
      <c r="I1079" s="177">
        <v>-1.1647000000000001</v>
      </c>
      <c r="J1079" s="177">
        <v>-1.4161999999999999</v>
      </c>
      <c r="K1079" s="177">
        <v>3.9523000000000001</v>
      </c>
      <c r="L1079" s="177">
        <v>10.8781</v>
      </c>
      <c r="M1079" s="177">
        <v>4.0274000000000001</v>
      </c>
      <c r="N1079" s="177">
        <v>-1.5196000000000001</v>
      </c>
      <c r="O1079" s="177">
        <v>15.280900000000001</v>
      </c>
      <c r="P1079" s="177">
        <v>12.076000000000001</v>
      </c>
      <c r="Q1079" s="177">
        <v>14.288399999999999</v>
      </c>
      <c r="R1079" s="177">
        <v>13.2178</v>
      </c>
      <c r="T1079" s="106"/>
      <c r="U1079" s="107"/>
      <c r="V1079" s="107"/>
      <c r="W1079" s="107"/>
      <c r="X1079" s="107"/>
      <c r="Y1079" s="107"/>
      <c r="Z1079" s="107"/>
      <c r="AA1079" s="107"/>
      <c r="AB1079" s="107"/>
      <c r="AC1079" s="107"/>
      <c r="AD1079" s="107"/>
      <c r="AE1079" s="107"/>
      <c r="AF1079" s="107"/>
      <c r="AG1079" s="107"/>
      <c r="AH1079" s="107"/>
    </row>
    <row r="1080" spans="1:34" x14ac:dyDescent="0.3">
      <c r="A1080" s="173" t="s">
        <v>887</v>
      </c>
      <c r="B1080" s="173" t="s">
        <v>1794</v>
      </c>
      <c r="C1080" s="173">
        <v>114457</v>
      </c>
      <c r="D1080" s="176">
        <v>44942</v>
      </c>
      <c r="E1080" s="177">
        <v>507.87993299048799</v>
      </c>
      <c r="F1080" s="177">
        <v>-0.40339999999999998</v>
      </c>
      <c r="G1080" s="177">
        <v>-0.40339999999999998</v>
      </c>
      <c r="H1080" s="177">
        <v>-1.0630999999999999</v>
      </c>
      <c r="I1080" s="177">
        <v>-1.2142999999999999</v>
      </c>
      <c r="J1080" s="177">
        <v>-1.5250999999999999</v>
      </c>
      <c r="K1080" s="177">
        <v>3.6122000000000001</v>
      </c>
      <c r="L1080" s="177">
        <v>10.160500000000001</v>
      </c>
      <c r="M1080" s="177">
        <v>3.0213000000000001</v>
      </c>
      <c r="N1080" s="177">
        <v>-2.7703000000000002</v>
      </c>
      <c r="O1080" s="177">
        <v>13.891299999999999</v>
      </c>
      <c r="P1080" s="177">
        <v>10.4651</v>
      </c>
      <c r="Q1080" s="177">
        <v>17.727799999999998</v>
      </c>
      <c r="R1080" s="177">
        <v>11.815899999999999</v>
      </c>
      <c r="T1080" s="106"/>
      <c r="U1080" s="107"/>
      <c r="V1080" s="107"/>
      <c r="W1080" s="107"/>
      <c r="X1080" s="107"/>
      <c r="Y1080" s="107"/>
      <c r="Z1080" s="107"/>
      <c r="AA1080" s="107"/>
      <c r="AB1080" s="107"/>
      <c r="AC1080" s="107"/>
      <c r="AD1080" s="107"/>
      <c r="AE1080" s="107"/>
      <c r="AF1080" s="107"/>
      <c r="AG1080" s="107"/>
      <c r="AH1080" s="107"/>
    </row>
    <row r="1081" spans="1:34" x14ac:dyDescent="0.3">
      <c r="A1081" s="173" t="s">
        <v>887</v>
      </c>
      <c r="B1081" s="173" t="s">
        <v>1795</v>
      </c>
      <c r="C1081" s="173">
        <v>120153</v>
      </c>
      <c r="D1081" s="176">
        <v>44942</v>
      </c>
      <c r="E1081" s="177">
        <v>116.89004091082199</v>
      </c>
      <c r="F1081" s="177">
        <v>-0.3916</v>
      </c>
      <c r="G1081" s="177">
        <v>-0.3916</v>
      </c>
      <c r="H1081" s="177">
        <v>-1.0386</v>
      </c>
      <c r="I1081" s="177">
        <v>-1.1657</v>
      </c>
      <c r="J1081" s="177">
        <v>-1.417</v>
      </c>
      <c r="K1081" s="177">
        <v>3.9517000000000002</v>
      </c>
      <c r="L1081" s="177">
        <v>10.877700000000001</v>
      </c>
      <c r="M1081" s="177">
        <v>4.0266999999999999</v>
      </c>
      <c r="N1081" s="177">
        <v>-1.5206</v>
      </c>
      <c r="O1081" s="177">
        <v>15.2805</v>
      </c>
      <c r="P1081" s="177">
        <v>11.771699999999999</v>
      </c>
      <c r="Q1081" s="177">
        <v>13.8843</v>
      </c>
      <c r="R1081" s="177">
        <v>13.2171</v>
      </c>
      <c r="T1081" s="106"/>
      <c r="U1081" s="107"/>
      <c r="V1081" s="107"/>
      <c r="W1081" s="107"/>
      <c r="X1081" s="107"/>
      <c r="Y1081" s="107"/>
      <c r="Z1081" s="107"/>
      <c r="AA1081" s="107"/>
      <c r="AB1081" s="107"/>
      <c r="AC1081" s="107"/>
      <c r="AD1081" s="107"/>
      <c r="AE1081" s="107"/>
      <c r="AF1081" s="107"/>
      <c r="AG1081" s="107"/>
      <c r="AH1081" s="107"/>
    </row>
    <row r="1082" spans="1:34" x14ac:dyDescent="0.3">
      <c r="A1082" s="173" t="s">
        <v>887</v>
      </c>
      <c r="B1082" s="173" t="s">
        <v>913</v>
      </c>
      <c r="C1082" s="173">
        <v>119308</v>
      </c>
      <c r="D1082" s="176"/>
      <c r="E1082" s="177"/>
      <c r="F1082" s="177"/>
      <c r="G1082" s="177"/>
      <c r="H1082" s="177"/>
      <c r="I1082" s="177"/>
      <c r="J1082" s="177"/>
      <c r="K1082" s="177"/>
      <c r="L1082" s="177"/>
      <c r="M1082" s="177"/>
      <c r="N1082" s="177"/>
      <c r="O1082" s="177"/>
      <c r="P1082" s="177"/>
      <c r="Q1082" s="177"/>
      <c r="R1082" s="177"/>
      <c r="T1082" s="106"/>
      <c r="U1082" s="107"/>
      <c r="V1082" s="107"/>
      <c r="W1082" s="107"/>
      <c r="X1082" s="107"/>
      <c r="Y1082" s="107"/>
      <c r="Z1082" s="107"/>
      <c r="AA1082" s="107"/>
      <c r="AB1082" s="107"/>
      <c r="AC1082" s="107"/>
      <c r="AD1082" s="107"/>
      <c r="AE1082" s="107"/>
      <c r="AF1082" s="107"/>
      <c r="AG1082" s="107"/>
      <c r="AH1082" s="107"/>
    </row>
    <row r="1083" spans="1:34" x14ac:dyDescent="0.3">
      <c r="A1083" s="173" t="s">
        <v>887</v>
      </c>
      <c r="B1083" s="173" t="s">
        <v>914</v>
      </c>
      <c r="C1083" s="173">
        <v>118069</v>
      </c>
      <c r="D1083" s="176"/>
      <c r="E1083" s="177"/>
      <c r="F1083" s="177"/>
      <c r="G1083" s="177"/>
      <c r="H1083" s="177"/>
      <c r="I1083" s="177"/>
      <c r="J1083" s="177"/>
      <c r="K1083" s="177"/>
      <c r="L1083" s="177"/>
      <c r="M1083" s="177"/>
      <c r="N1083" s="177"/>
      <c r="O1083" s="177"/>
      <c r="P1083" s="177"/>
      <c r="Q1083" s="177"/>
      <c r="R1083" s="177"/>
      <c r="T1083" s="106"/>
      <c r="U1083" s="107"/>
      <c r="V1083" s="107"/>
      <c r="W1083" s="107"/>
      <c r="X1083" s="107"/>
      <c r="Y1083" s="107"/>
      <c r="Z1083" s="107"/>
      <c r="AA1083" s="107"/>
      <c r="AB1083" s="107"/>
      <c r="AC1083" s="107"/>
      <c r="AD1083" s="107"/>
      <c r="AE1083" s="107"/>
      <c r="AF1083" s="107"/>
      <c r="AG1083" s="107"/>
      <c r="AH1083" s="107"/>
    </row>
    <row r="1084" spans="1:34" x14ac:dyDescent="0.3">
      <c r="A1084" s="173" t="s">
        <v>887</v>
      </c>
      <c r="B1084" s="173" t="s">
        <v>915</v>
      </c>
      <c r="C1084" s="173">
        <v>120267</v>
      </c>
      <c r="D1084" s="176">
        <v>44942</v>
      </c>
      <c r="E1084" s="177">
        <v>44.151800000000001</v>
      </c>
      <c r="F1084" s="177">
        <v>-0.41749999999999998</v>
      </c>
      <c r="G1084" s="177">
        <v>-0.41749999999999998</v>
      </c>
      <c r="H1084" s="177">
        <v>-0.92159999999999997</v>
      </c>
      <c r="I1084" s="177">
        <v>-1.7886</v>
      </c>
      <c r="J1084" s="177">
        <v>-2.1440999999999999</v>
      </c>
      <c r="K1084" s="177">
        <v>1.9995000000000001</v>
      </c>
      <c r="L1084" s="177">
        <v>8.9650999999999996</v>
      </c>
      <c r="M1084" s="177">
        <v>-0.2767</v>
      </c>
      <c r="N1084" s="177">
        <v>-5.8738000000000001</v>
      </c>
      <c r="O1084" s="177">
        <v>11.5541</v>
      </c>
      <c r="P1084" s="177">
        <v>10.8142</v>
      </c>
      <c r="Q1084" s="177">
        <v>12.585800000000001</v>
      </c>
      <c r="R1084" s="177">
        <v>10.1997</v>
      </c>
      <c r="T1084" s="106"/>
      <c r="U1084" s="107"/>
      <c r="V1084" s="107"/>
      <c r="W1084" s="107"/>
      <c r="X1084" s="107"/>
      <c r="Y1084" s="107"/>
      <c r="Z1084" s="107"/>
      <c r="AA1084" s="107"/>
      <c r="AB1084" s="107"/>
      <c r="AC1084" s="107"/>
      <c r="AD1084" s="107"/>
      <c r="AE1084" s="107"/>
      <c r="AF1084" s="107"/>
      <c r="AG1084" s="107"/>
      <c r="AH1084" s="107"/>
    </row>
    <row r="1085" spans="1:34" x14ac:dyDescent="0.3">
      <c r="A1085" s="173" t="s">
        <v>887</v>
      </c>
      <c r="B1085" s="173" t="s">
        <v>1833</v>
      </c>
      <c r="C1085" s="173">
        <v>106871</v>
      </c>
      <c r="D1085" s="176">
        <v>44942</v>
      </c>
      <c r="E1085" s="177">
        <v>44.448506740556397</v>
      </c>
      <c r="F1085" s="177">
        <v>-0.42620000000000002</v>
      </c>
      <c r="G1085" s="177">
        <v>-0.42620000000000002</v>
      </c>
      <c r="H1085" s="177">
        <v>-0.94189999999999996</v>
      </c>
      <c r="I1085" s="177">
        <v>-1.8288</v>
      </c>
      <c r="J1085" s="177">
        <v>-2.2330999999999999</v>
      </c>
      <c r="K1085" s="177">
        <v>1.7174</v>
      </c>
      <c r="L1085" s="177">
        <v>8.39</v>
      </c>
      <c r="M1085" s="177">
        <v>-1.1068</v>
      </c>
      <c r="N1085" s="177">
        <v>-6.9634999999999998</v>
      </c>
      <c r="O1085" s="177">
        <v>10.167199999999999</v>
      </c>
      <c r="P1085" s="177">
        <v>9.5338999999999992</v>
      </c>
      <c r="Q1085" s="177">
        <v>9.9956999999999994</v>
      </c>
      <c r="R1085" s="177">
        <v>8.7297999999999991</v>
      </c>
      <c r="T1085" s="106"/>
      <c r="U1085" s="107"/>
      <c r="V1085" s="107"/>
      <c r="W1085" s="107"/>
      <c r="X1085" s="107"/>
      <c r="Y1085" s="107"/>
      <c r="Z1085" s="107"/>
      <c r="AA1085" s="107"/>
      <c r="AB1085" s="107"/>
      <c r="AC1085" s="107"/>
      <c r="AD1085" s="107"/>
      <c r="AE1085" s="107"/>
      <c r="AF1085" s="107"/>
      <c r="AG1085" s="107"/>
      <c r="AH1085" s="107"/>
    </row>
    <row r="1086" spans="1:34" x14ac:dyDescent="0.3">
      <c r="A1086" s="173" t="s">
        <v>887</v>
      </c>
      <c r="B1086" s="173" t="s">
        <v>916</v>
      </c>
      <c r="C1086" s="173">
        <v>146549</v>
      </c>
      <c r="D1086" s="176">
        <v>44942</v>
      </c>
      <c r="E1086" s="177">
        <v>16.975200000000001</v>
      </c>
      <c r="F1086" s="177">
        <v>-0.31830000000000003</v>
      </c>
      <c r="G1086" s="177">
        <v>-0.31830000000000003</v>
      </c>
      <c r="H1086" s="177">
        <v>-0.7641</v>
      </c>
      <c r="I1086" s="177">
        <v>-1.1507000000000001</v>
      </c>
      <c r="J1086" s="177">
        <v>-1.7126999999999999</v>
      </c>
      <c r="K1086" s="177">
        <v>3.4826999999999999</v>
      </c>
      <c r="L1086" s="177">
        <v>10.617900000000001</v>
      </c>
      <c r="M1086" s="177">
        <v>2.2122000000000002</v>
      </c>
      <c r="N1086" s="177">
        <v>-2.0705</v>
      </c>
      <c r="O1086" s="177">
        <v>15.294600000000001</v>
      </c>
      <c r="P1086" s="177"/>
      <c r="Q1086" s="177">
        <v>14.7593</v>
      </c>
      <c r="R1086" s="177">
        <v>13.668699999999999</v>
      </c>
      <c r="T1086" s="106"/>
      <c r="U1086" s="107"/>
      <c r="V1086" s="107"/>
      <c r="W1086" s="107"/>
      <c r="X1086" s="107"/>
      <c r="Y1086" s="107"/>
      <c r="Z1086" s="107"/>
      <c r="AA1086" s="107"/>
      <c r="AB1086" s="107"/>
      <c r="AC1086" s="107"/>
      <c r="AD1086" s="107"/>
      <c r="AE1086" s="107"/>
      <c r="AF1086" s="107"/>
      <c r="AG1086" s="107"/>
      <c r="AH1086" s="107"/>
    </row>
    <row r="1087" spans="1:34" x14ac:dyDescent="0.3">
      <c r="A1087" s="173" t="s">
        <v>887</v>
      </c>
      <c r="B1087" s="173" t="s">
        <v>917</v>
      </c>
      <c r="C1087" s="173">
        <v>146551</v>
      </c>
      <c r="D1087" s="176">
        <v>44942</v>
      </c>
      <c r="E1087" s="177">
        <v>15.782999999999999</v>
      </c>
      <c r="F1087" s="177">
        <v>-0.3347</v>
      </c>
      <c r="G1087" s="177">
        <v>-0.3347</v>
      </c>
      <c r="H1087" s="177">
        <v>-0.80200000000000005</v>
      </c>
      <c r="I1087" s="177">
        <v>-1.2265999999999999</v>
      </c>
      <c r="J1087" s="177">
        <v>-1.8939999999999999</v>
      </c>
      <c r="K1087" s="177">
        <v>2.9268000000000001</v>
      </c>
      <c r="L1087" s="177">
        <v>9.4855999999999998</v>
      </c>
      <c r="M1087" s="177">
        <v>0.68</v>
      </c>
      <c r="N1087" s="177">
        <v>-3.9660000000000002</v>
      </c>
      <c r="O1087" s="177">
        <v>13.1884</v>
      </c>
      <c r="P1087" s="177"/>
      <c r="Q1087" s="177">
        <v>12.605700000000001</v>
      </c>
      <c r="R1087" s="177">
        <v>11.582700000000001</v>
      </c>
      <c r="T1087" s="106"/>
      <c r="U1087" s="107"/>
      <c r="V1087" s="107"/>
      <c r="W1087" s="107"/>
      <c r="X1087" s="107"/>
      <c r="Y1087" s="107"/>
      <c r="Z1087" s="107"/>
      <c r="AA1087" s="107"/>
      <c r="AB1087" s="107"/>
      <c r="AC1087" s="107"/>
      <c r="AD1087" s="107"/>
      <c r="AE1087" s="107"/>
      <c r="AF1087" s="107"/>
      <c r="AG1087" s="107"/>
      <c r="AH1087" s="107"/>
    </row>
    <row r="1088" spans="1:34" x14ac:dyDescent="0.3">
      <c r="A1088" s="173" t="s">
        <v>887</v>
      </c>
      <c r="B1088" s="173" t="s">
        <v>918</v>
      </c>
      <c r="C1088" s="173">
        <v>118825</v>
      </c>
      <c r="D1088" s="176">
        <v>44942</v>
      </c>
      <c r="E1088" s="177">
        <v>87.204999999999998</v>
      </c>
      <c r="F1088" s="177">
        <v>-0.502</v>
      </c>
      <c r="G1088" s="177">
        <v>-0.502</v>
      </c>
      <c r="H1088" s="177">
        <v>-1.2781</v>
      </c>
      <c r="I1088" s="177">
        <v>-1.5056</v>
      </c>
      <c r="J1088" s="177">
        <v>-2.04</v>
      </c>
      <c r="K1088" s="177">
        <v>3.2684000000000002</v>
      </c>
      <c r="L1088" s="177">
        <v>9.5815999999999999</v>
      </c>
      <c r="M1088" s="177">
        <v>2.2225000000000001</v>
      </c>
      <c r="N1088" s="177">
        <v>-2.8129</v>
      </c>
      <c r="O1088" s="177">
        <v>14.0425</v>
      </c>
      <c r="P1088" s="177">
        <v>11.257899999999999</v>
      </c>
      <c r="Q1088" s="177">
        <v>16.492899999999999</v>
      </c>
      <c r="R1088" s="177">
        <v>12.2096</v>
      </c>
      <c r="T1088" s="106"/>
      <c r="U1088" s="107"/>
      <c r="V1088" s="107"/>
      <c r="W1088" s="107"/>
      <c r="X1088" s="107"/>
      <c r="Y1088" s="107"/>
      <c r="Z1088" s="107"/>
      <c r="AA1088" s="107"/>
      <c r="AB1088" s="107"/>
      <c r="AC1088" s="107"/>
      <c r="AD1088" s="107"/>
      <c r="AE1088" s="107"/>
      <c r="AF1088" s="107"/>
      <c r="AG1088" s="107"/>
      <c r="AH1088" s="107"/>
    </row>
    <row r="1089" spans="1:34" x14ac:dyDescent="0.3">
      <c r="A1089" s="173" t="s">
        <v>887</v>
      </c>
      <c r="B1089" s="173" t="s">
        <v>919</v>
      </c>
      <c r="C1089" s="173">
        <v>107578</v>
      </c>
      <c r="D1089" s="176">
        <v>44942</v>
      </c>
      <c r="E1089" s="177">
        <v>79.298000000000002</v>
      </c>
      <c r="F1089" s="177">
        <v>-0.50939999999999996</v>
      </c>
      <c r="G1089" s="177">
        <v>-0.50939999999999996</v>
      </c>
      <c r="H1089" s="177">
        <v>-1.2969999999999999</v>
      </c>
      <c r="I1089" s="177">
        <v>-1.5445</v>
      </c>
      <c r="J1089" s="177">
        <v>-2.1254</v>
      </c>
      <c r="K1089" s="177">
        <v>2.9923999999999999</v>
      </c>
      <c r="L1089" s="177">
        <v>9.0022000000000002</v>
      </c>
      <c r="M1089" s="177">
        <v>1.4235</v>
      </c>
      <c r="N1089" s="177">
        <v>-3.8136000000000001</v>
      </c>
      <c r="O1089" s="177">
        <v>12.8293</v>
      </c>
      <c r="P1089" s="177">
        <v>10.112399999999999</v>
      </c>
      <c r="Q1089" s="177">
        <v>15.0227</v>
      </c>
      <c r="R1089" s="177">
        <v>11.0307</v>
      </c>
      <c r="T1089" s="106"/>
      <c r="U1089" s="107"/>
      <c r="V1089" s="107"/>
      <c r="W1089" s="107"/>
      <c r="X1089" s="107"/>
      <c r="Y1089" s="107"/>
      <c r="Z1089" s="107"/>
      <c r="AA1089" s="107"/>
      <c r="AB1089" s="107"/>
      <c r="AC1089" s="107"/>
      <c r="AD1089" s="107"/>
      <c r="AE1089" s="107"/>
      <c r="AF1089" s="107"/>
      <c r="AG1089" s="107"/>
      <c r="AH1089" s="107"/>
    </row>
    <row r="1090" spans="1:34" x14ac:dyDescent="0.3">
      <c r="A1090" s="173" t="s">
        <v>887</v>
      </c>
      <c r="B1090" s="173" t="s">
        <v>1821</v>
      </c>
      <c r="C1090" s="173">
        <v>119148</v>
      </c>
      <c r="D1090" s="176"/>
      <c r="E1090" s="177"/>
      <c r="F1090" s="177"/>
      <c r="G1090" s="177"/>
      <c r="H1090" s="177"/>
      <c r="I1090" s="177"/>
      <c r="J1090" s="177"/>
      <c r="K1090" s="177"/>
      <c r="L1090" s="177"/>
      <c r="M1090" s="177"/>
      <c r="N1090" s="177"/>
      <c r="O1090" s="177"/>
      <c r="P1090" s="177"/>
      <c r="Q1090" s="177"/>
      <c r="R1090" s="177"/>
      <c r="T1090" s="106"/>
      <c r="U1090" s="107"/>
      <c r="V1090" s="107"/>
      <c r="W1090" s="107"/>
      <c r="X1090" s="107"/>
      <c r="Y1090" s="107"/>
      <c r="Z1090" s="107"/>
      <c r="AA1090" s="107"/>
      <c r="AB1090" s="107"/>
      <c r="AC1090" s="107"/>
      <c r="AD1090" s="107"/>
      <c r="AE1090" s="107"/>
      <c r="AF1090" s="107"/>
      <c r="AG1090" s="107"/>
      <c r="AH1090" s="107"/>
    </row>
    <row r="1091" spans="1:34" x14ac:dyDescent="0.3">
      <c r="A1091" s="173" t="s">
        <v>887</v>
      </c>
      <c r="B1091" s="173" t="s">
        <v>1878</v>
      </c>
      <c r="C1091" s="173">
        <v>115790</v>
      </c>
      <c r="D1091" s="176"/>
      <c r="E1091" s="177"/>
      <c r="F1091" s="177"/>
      <c r="G1091" s="177"/>
      <c r="H1091" s="177"/>
      <c r="I1091" s="177"/>
      <c r="J1091" s="177"/>
      <c r="K1091" s="177"/>
      <c r="L1091" s="177"/>
      <c r="M1091" s="177"/>
      <c r="N1091" s="177"/>
      <c r="O1091" s="177"/>
      <c r="P1091" s="177"/>
      <c r="Q1091" s="177"/>
      <c r="R1091" s="177"/>
      <c r="T1091" s="106"/>
      <c r="U1091" s="107"/>
      <c r="V1091" s="107"/>
      <c r="W1091" s="107"/>
      <c r="X1091" s="107"/>
      <c r="Y1091" s="107"/>
      <c r="Z1091" s="107"/>
      <c r="AA1091" s="107"/>
      <c r="AB1091" s="107"/>
      <c r="AC1091" s="107"/>
      <c r="AD1091" s="107"/>
      <c r="AE1091" s="107"/>
      <c r="AF1091" s="107"/>
      <c r="AG1091" s="107"/>
      <c r="AH1091" s="107"/>
    </row>
    <row r="1092" spans="1:34" x14ac:dyDescent="0.3">
      <c r="A1092" s="173" t="s">
        <v>887</v>
      </c>
      <c r="B1092" s="173" t="s">
        <v>920</v>
      </c>
      <c r="C1092" s="173">
        <v>106235</v>
      </c>
      <c r="D1092" s="176">
        <v>44942</v>
      </c>
      <c r="E1092" s="177">
        <v>54.823799999999999</v>
      </c>
      <c r="F1092" s="177">
        <v>-0.38679999999999998</v>
      </c>
      <c r="G1092" s="177">
        <v>-0.38679999999999998</v>
      </c>
      <c r="H1092" s="177">
        <v>-0.82920000000000005</v>
      </c>
      <c r="I1092" s="177">
        <v>-1.1356999999999999</v>
      </c>
      <c r="J1092" s="177">
        <v>-1.8922000000000001</v>
      </c>
      <c r="K1092" s="177">
        <v>3.5367000000000002</v>
      </c>
      <c r="L1092" s="177">
        <v>13.626300000000001</v>
      </c>
      <c r="M1092" s="177">
        <v>6.9131999999999998</v>
      </c>
      <c r="N1092" s="177">
        <v>4.7876000000000003</v>
      </c>
      <c r="O1092" s="177">
        <v>14.8263</v>
      </c>
      <c r="P1092" s="177">
        <v>10.15</v>
      </c>
      <c r="Q1092" s="177">
        <v>11.6409</v>
      </c>
      <c r="R1092" s="177">
        <v>17.902699999999999</v>
      </c>
      <c r="T1092" s="106"/>
      <c r="U1092" s="107"/>
      <c r="V1092" s="107"/>
      <c r="W1092" s="107"/>
      <c r="X1092" s="107"/>
      <c r="Y1092" s="107"/>
      <c r="Z1092" s="107"/>
      <c r="AA1092" s="107"/>
      <c r="AB1092" s="107"/>
      <c r="AC1092" s="107"/>
      <c r="AD1092" s="107"/>
      <c r="AE1092" s="107"/>
      <c r="AF1092" s="107"/>
      <c r="AG1092" s="107"/>
      <c r="AH1092" s="107"/>
    </row>
    <row r="1093" spans="1:34" x14ac:dyDescent="0.3">
      <c r="A1093" s="173" t="s">
        <v>887</v>
      </c>
      <c r="B1093" s="173" t="s">
        <v>921</v>
      </c>
      <c r="C1093" s="173">
        <v>118632</v>
      </c>
      <c r="D1093" s="176">
        <v>44942</v>
      </c>
      <c r="E1093" s="177">
        <v>59.864800000000002</v>
      </c>
      <c r="F1093" s="177">
        <v>-0.37919999999999998</v>
      </c>
      <c r="G1093" s="177">
        <v>-0.37919999999999998</v>
      </c>
      <c r="H1093" s="177">
        <v>-0.81299999999999994</v>
      </c>
      <c r="I1093" s="177">
        <v>-1.1036999999999999</v>
      </c>
      <c r="J1093" s="177">
        <v>-1.8196000000000001</v>
      </c>
      <c r="K1093" s="177">
        <v>3.7692999999999999</v>
      </c>
      <c r="L1093" s="177">
        <v>14.123799999999999</v>
      </c>
      <c r="M1093" s="177">
        <v>7.6066000000000003</v>
      </c>
      <c r="N1093" s="177">
        <v>5.7159000000000004</v>
      </c>
      <c r="O1093" s="177">
        <v>15.8127</v>
      </c>
      <c r="P1093" s="177">
        <v>11.132199999999999</v>
      </c>
      <c r="Q1093" s="177">
        <v>15.0938</v>
      </c>
      <c r="R1093" s="177">
        <v>18.895199999999999</v>
      </c>
      <c r="T1093" s="106"/>
      <c r="U1093" s="107"/>
      <c r="V1093" s="107"/>
      <c r="W1093" s="107"/>
      <c r="X1093" s="107"/>
      <c r="Y1093" s="107"/>
      <c r="Z1093" s="107"/>
      <c r="AA1093" s="107"/>
      <c r="AB1093" s="107"/>
      <c r="AC1093" s="107"/>
      <c r="AD1093" s="107"/>
      <c r="AE1093" s="107"/>
      <c r="AF1093" s="107"/>
      <c r="AG1093" s="107"/>
      <c r="AH1093" s="107"/>
    </row>
    <row r="1094" spans="1:34" x14ac:dyDescent="0.3">
      <c r="A1094" s="173" t="s">
        <v>887</v>
      </c>
      <c r="B1094" s="173" t="s">
        <v>922</v>
      </c>
      <c r="C1094" s="173">
        <v>138308</v>
      </c>
      <c r="D1094" s="176">
        <v>44942</v>
      </c>
      <c r="E1094" s="177">
        <v>247.57</v>
      </c>
      <c r="F1094" s="177">
        <v>-0.47439999999999999</v>
      </c>
      <c r="G1094" s="177">
        <v>-0.47439999999999999</v>
      </c>
      <c r="H1094" s="177">
        <v>-1.3822000000000001</v>
      </c>
      <c r="I1094" s="177">
        <v>-1.1183000000000001</v>
      </c>
      <c r="J1094" s="177">
        <v>-1.8164</v>
      </c>
      <c r="K1094" s="177">
        <v>5.0716999999999999</v>
      </c>
      <c r="L1094" s="177">
        <v>12.0176</v>
      </c>
      <c r="M1094" s="177">
        <v>4.4511000000000003</v>
      </c>
      <c r="N1094" s="177">
        <v>-2.6732999999999998</v>
      </c>
      <c r="O1094" s="177">
        <v>10.780099999999999</v>
      </c>
      <c r="P1094" s="177">
        <v>8.5447000000000006</v>
      </c>
      <c r="Q1094" s="177">
        <v>17.427800000000001</v>
      </c>
      <c r="R1094" s="177">
        <v>8.3591999999999995</v>
      </c>
      <c r="T1094" s="106"/>
      <c r="U1094" s="107"/>
      <c r="V1094" s="107"/>
      <c r="W1094" s="107"/>
      <c r="X1094" s="107"/>
      <c r="Y1094" s="107"/>
      <c r="Z1094" s="107"/>
      <c r="AA1094" s="107"/>
      <c r="AB1094" s="107"/>
      <c r="AC1094" s="107"/>
      <c r="AD1094" s="107"/>
      <c r="AE1094" s="107"/>
      <c r="AF1094" s="107"/>
      <c r="AG1094" s="107"/>
      <c r="AH1094" s="107"/>
    </row>
    <row r="1095" spans="1:34" x14ac:dyDescent="0.3">
      <c r="A1095" s="173" t="s">
        <v>887</v>
      </c>
      <c r="B1095" s="173" t="s">
        <v>923</v>
      </c>
      <c r="C1095" s="173">
        <v>138312</v>
      </c>
      <c r="D1095" s="176">
        <v>44942</v>
      </c>
      <c r="E1095" s="177">
        <v>282.76</v>
      </c>
      <c r="F1095" s="177">
        <v>-0.4612</v>
      </c>
      <c r="G1095" s="177">
        <v>-0.4612</v>
      </c>
      <c r="H1095" s="177">
        <v>-1.3535999999999999</v>
      </c>
      <c r="I1095" s="177">
        <v>-1.0637000000000001</v>
      </c>
      <c r="J1095" s="177">
        <v>-1.6931</v>
      </c>
      <c r="K1095" s="177">
        <v>5.4837999999999996</v>
      </c>
      <c r="L1095" s="177">
        <v>12.8873</v>
      </c>
      <c r="M1095" s="177">
        <v>5.6612</v>
      </c>
      <c r="N1095" s="177">
        <v>-1.1984999999999999</v>
      </c>
      <c r="O1095" s="177">
        <v>12.4392</v>
      </c>
      <c r="P1095" s="177">
        <v>10.116400000000001</v>
      </c>
      <c r="Q1095" s="177">
        <v>13.6945</v>
      </c>
      <c r="R1095" s="177">
        <v>9.9964999999999993</v>
      </c>
      <c r="T1095" s="106"/>
      <c r="U1095" s="107"/>
      <c r="V1095" s="107"/>
      <c r="W1095" s="107"/>
      <c r="X1095" s="107"/>
      <c r="Y1095" s="107"/>
      <c r="Z1095" s="107"/>
      <c r="AA1095" s="107"/>
      <c r="AB1095" s="107"/>
      <c r="AC1095" s="107"/>
      <c r="AD1095" s="107"/>
      <c r="AE1095" s="107"/>
      <c r="AF1095" s="107"/>
      <c r="AG1095" s="107"/>
      <c r="AH1095" s="107"/>
    </row>
    <row r="1096" spans="1:34" x14ac:dyDescent="0.3">
      <c r="A1096" s="173" t="s">
        <v>887</v>
      </c>
      <c r="B1096" s="173" t="s">
        <v>1724</v>
      </c>
      <c r="C1096" s="173">
        <v>148524</v>
      </c>
      <c r="D1096" s="176"/>
      <c r="E1096" s="177"/>
      <c r="F1096" s="177"/>
      <c r="G1096" s="177"/>
      <c r="H1096" s="177"/>
      <c r="I1096" s="177"/>
      <c r="J1096" s="177"/>
      <c r="K1096" s="177"/>
      <c r="L1096" s="177"/>
      <c r="M1096" s="177"/>
      <c r="N1096" s="177"/>
      <c r="O1096" s="177"/>
      <c r="P1096" s="177"/>
      <c r="Q1096" s="177"/>
      <c r="R1096" s="177"/>
      <c r="T1096" s="106"/>
      <c r="U1096" s="107"/>
      <c r="V1096" s="107"/>
      <c r="W1096" s="107"/>
      <c r="X1096" s="107"/>
      <c r="Y1096" s="107"/>
      <c r="Z1096" s="107"/>
      <c r="AA1096" s="107"/>
      <c r="AB1096" s="107"/>
      <c r="AC1096" s="107"/>
      <c r="AD1096" s="107"/>
      <c r="AE1096" s="107"/>
      <c r="AF1096" s="107"/>
      <c r="AG1096" s="107"/>
      <c r="AH1096" s="107"/>
    </row>
    <row r="1097" spans="1:34" x14ac:dyDescent="0.3">
      <c r="A1097" s="173" t="s">
        <v>887</v>
      </c>
      <c r="B1097" s="173" t="s">
        <v>1725</v>
      </c>
      <c r="C1097" s="173">
        <v>148491</v>
      </c>
      <c r="D1097" s="176"/>
      <c r="E1097" s="177"/>
      <c r="F1097" s="177"/>
      <c r="G1097" s="177"/>
      <c r="H1097" s="177"/>
      <c r="I1097" s="177"/>
      <c r="J1097" s="177"/>
      <c r="K1097" s="177"/>
      <c r="L1097" s="177"/>
      <c r="M1097" s="177"/>
      <c r="N1097" s="177"/>
      <c r="O1097" s="177"/>
      <c r="P1097" s="177"/>
      <c r="Q1097" s="177"/>
      <c r="R1097" s="177"/>
      <c r="T1097" s="106"/>
      <c r="U1097" s="107"/>
      <c r="V1097" s="107"/>
      <c r="W1097" s="107"/>
      <c r="X1097" s="107"/>
      <c r="Y1097" s="107"/>
      <c r="Z1097" s="107"/>
      <c r="AA1097" s="107"/>
      <c r="AB1097" s="107"/>
      <c r="AC1097" s="107"/>
      <c r="AD1097" s="107"/>
      <c r="AE1097" s="107"/>
      <c r="AF1097" s="107"/>
      <c r="AG1097" s="107"/>
      <c r="AH1097" s="107"/>
    </row>
    <row r="1098" spans="1:34" x14ac:dyDescent="0.3">
      <c r="A1098" s="173" t="s">
        <v>887</v>
      </c>
      <c r="B1098" s="173" t="s">
        <v>924</v>
      </c>
      <c r="C1098" s="173">
        <v>119598</v>
      </c>
      <c r="D1098" s="176">
        <v>44942</v>
      </c>
      <c r="E1098" s="177">
        <v>68.872200000000007</v>
      </c>
      <c r="F1098" s="177">
        <v>-0.43830000000000002</v>
      </c>
      <c r="G1098" s="177">
        <v>-0.43830000000000002</v>
      </c>
      <c r="H1098" s="177">
        <v>-0.87309999999999999</v>
      </c>
      <c r="I1098" s="177">
        <v>-0.94779999999999998</v>
      </c>
      <c r="J1098" s="177">
        <v>-1.3287</v>
      </c>
      <c r="K1098" s="177">
        <v>4.0224000000000002</v>
      </c>
      <c r="L1098" s="177">
        <v>10.909599999999999</v>
      </c>
      <c r="M1098" s="177">
        <v>4.7061000000000002</v>
      </c>
      <c r="N1098" s="177">
        <v>0.1143</v>
      </c>
      <c r="O1098" s="177">
        <v>15.2027</v>
      </c>
      <c r="P1098" s="177">
        <v>11.016500000000001</v>
      </c>
      <c r="Q1098" s="177">
        <v>15.1319</v>
      </c>
      <c r="R1098" s="177">
        <v>13.2021</v>
      </c>
      <c r="T1098" s="106"/>
      <c r="U1098" s="107"/>
      <c r="V1098" s="107"/>
      <c r="W1098" s="107"/>
      <c r="X1098" s="107"/>
      <c r="Y1098" s="107"/>
      <c r="Z1098" s="107"/>
      <c r="AA1098" s="107"/>
      <c r="AB1098" s="107"/>
      <c r="AC1098" s="107"/>
      <c r="AD1098" s="107"/>
      <c r="AE1098" s="107"/>
      <c r="AF1098" s="107"/>
      <c r="AG1098" s="107"/>
      <c r="AH1098" s="107"/>
    </row>
    <row r="1099" spans="1:34" x14ac:dyDescent="0.3">
      <c r="A1099" s="173" t="s">
        <v>887</v>
      </c>
      <c r="B1099" s="173" t="s">
        <v>925</v>
      </c>
      <c r="C1099" s="173">
        <v>103504</v>
      </c>
      <c r="D1099" s="176">
        <v>44942</v>
      </c>
      <c r="E1099" s="177">
        <v>63.270400000000002</v>
      </c>
      <c r="F1099" s="177">
        <v>-0.44390000000000002</v>
      </c>
      <c r="G1099" s="177">
        <v>-0.44390000000000002</v>
      </c>
      <c r="H1099" s="177">
        <v>-0.88619999999999999</v>
      </c>
      <c r="I1099" s="177">
        <v>-0.97399999999999998</v>
      </c>
      <c r="J1099" s="177">
        <v>-1.3864000000000001</v>
      </c>
      <c r="K1099" s="177">
        <v>3.8315999999999999</v>
      </c>
      <c r="L1099" s="177">
        <v>10.5106</v>
      </c>
      <c r="M1099" s="177">
        <v>4.149</v>
      </c>
      <c r="N1099" s="177">
        <v>-0.60809999999999997</v>
      </c>
      <c r="O1099" s="177">
        <v>14.3453</v>
      </c>
      <c r="P1099" s="177">
        <v>10.1302</v>
      </c>
      <c r="Q1099" s="177">
        <v>11.4627</v>
      </c>
      <c r="R1099" s="177">
        <v>12.3698</v>
      </c>
      <c r="T1099" s="106"/>
      <c r="U1099" s="107"/>
      <c r="V1099" s="107"/>
      <c r="W1099" s="107"/>
      <c r="X1099" s="107"/>
      <c r="Y1099" s="107"/>
      <c r="Z1099" s="107"/>
      <c r="AA1099" s="107"/>
      <c r="AB1099" s="107"/>
      <c r="AC1099" s="107"/>
      <c r="AD1099" s="107"/>
      <c r="AE1099" s="107"/>
      <c r="AF1099" s="107"/>
      <c r="AG1099" s="107"/>
      <c r="AH1099" s="107"/>
    </row>
    <row r="1100" spans="1:34" x14ac:dyDescent="0.3">
      <c r="A1100" s="173" t="s">
        <v>887</v>
      </c>
      <c r="B1100" s="173" t="s">
        <v>1841</v>
      </c>
      <c r="C1100" s="173">
        <v>148507</v>
      </c>
      <c r="D1100" s="176">
        <v>44942</v>
      </c>
      <c r="E1100" s="177">
        <v>15.8047</v>
      </c>
      <c r="F1100" s="177">
        <v>-0.43149999999999999</v>
      </c>
      <c r="G1100" s="177">
        <v>-0.43149999999999999</v>
      </c>
      <c r="H1100" s="177">
        <v>-1.1403000000000001</v>
      </c>
      <c r="I1100" s="177">
        <v>-1.7359</v>
      </c>
      <c r="J1100" s="177">
        <v>-2.2458</v>
      </c>
      <c r="K1100" s="177">
        <v>4.1791</v>
      </c>
      <c r="L1100" s="177">
        <v>12.502599999999999</v>
      </c>
      <c r="M1100" s="177">
        <v>4.4593999999999996</v>
      </c>
      <c r="N1100" s="177">
        <v>-0.55930000000000002</v>
      </c>
      <c r="O1100" s="177"/>
      <c r="P1100" s="177"/>
      <c r="Q1100" s="177">
        <v>22.297599999999999</v>
      </c>
      <c r="R1100" s="177">
        <v>14.2958</v>
      </c>
      <c r="T1100" s="106"/>
      <c r="U1100" s="107"/>
      <c r="V1100" s="107"/>
      <c r="W1100" s="107"/>
      <c r="X1100" s="107"/>
      <c r="Y1100" s="107"/>
      <c r="Z1100" s="107"/>
      <c r="AA1100" s="107"/>
      <c r="AB1100" s="107"/>
      <c r="AC1100" s="107"/>
      <c r="AD1100" s="107"/>
      <c r="AE1100" s="107"/>
      <c r="AF1100" s="107"/>
      <c r="AG1100" s="107"/>
      <c r="AH1100" s="107"/>
    </row>
    <row r="1101" spans="1:34" x14ac:dyDescent="0.3">
      <c r="A1101" s="173" t="s">
        <v>887</v>
      </c>
      <c r="B1101" s="173" t="s">
        <v>1842</v>
      </c>
      <c r="C1101" s="173">
        <v>148504</v>
      </c>
      <c r="D1101" s="176">
        <v>44942</v>
      </c>
      <c r="E1101" s="177">
        <v>15.206200000000001</v>
      </c>
      <c r="F1101" s="177">
        <v>-0.44319999999999998</v>
      </c>
      <c r="G1101" s="177">
        <v>-0.44319999999999998</v>
      </c>
      <c r="H1101" s="177">
        <v>-1.1667000000000001</v>
      </c>
      <c r="I1101" s="177">
        <v>-1.7884</v>
      </c>
      <c r="J1101" s="177">
        <v>-2.3603999999999998</v>
      </c>
      <c r="K1101" s="177">
        <v>3.8115000000000001</v>
      </c>
      <c r="L1101" s="177">
        <v>11.724</v>
      </c>
      <c r="M1101" s="177">
        <v>3.3704000000000001</v>
      </c>
      <c r="N1101" s="177">
        <v>-1.9302999999999999</v>
      </c>
      <c r="O1101" s="177"/>
      <c r="P1101" s="177"/>
      <c r="Q1101" s="177">
        <v>20.239000000000001</v>
      </c>
      <c r="R1101" s="177">
        <v>12.408899999999999</v>
      </c>
      <c r="T1101" s="106"/>
      <c r="U1101" s="107"/>
      <c r="V1101" s="107"/>
      <c r="W1101" s="107"/>
      <c r="X1101" s="107"/>
      <c r="Y1101" s="107"/>
      <c r="Z1101" s="107"/>
      <c r="AA1101" s="107"/>
      <c r="AB1101" s="107"/>
      <c r="AC1101" s="107"/>
      <c r="AD1101" s="107"/>
      <c r="AE1101" s="107"/>
      <c r="AF1101" s="107"/>
      <c r="AG1101" s="107"/>
      <c r="AH1101" s="107"/>
    </row>
    <row r="1102" spans="1:34" x14ac:dyDescent="0.3">
      <c r="A1102" s="173" t="s">
        <v>887</v>
      </c>
      <c r="B1102" s="173" t="s">
        <v>926</v>
      </c>
      <c r="C1102" s="173">
        <v>119160</v>
      </c>
      <c r="D1102" s="176">
        <v>44942</v>
      </c>
      <c r="E1102" s="177">
        <v>380.827</v>
      </c>
      <c r="F1102" s="177">
        <v>-0.3997</v>
      </c>
      <c r="G1102" s="177">
        <v>-0.3997</v>
      </c>
      <c r="H1102" s="177">
        <v>-1.1274</v>
      </c>
      <c r="I1102" s="177">
        <v>-1.1397999999999999</v>
      </c>
      <c r="J1102" s="177">
        <v>-1.9041999999999999</v>
      </c>
      <c r="K1102" s="177">
        <v>5.0862999999999996</v>
      </c>
      <c r="L1102" s="177">
        <v>12.3352</v>
      </c>
      <c r="M1102" s="177">
        <v>3.3336999999999999</v>
      </c>
      <c r="N1102" s="177">
        <v>-0.91810000000000003</v>
      </c>
      <c r="O1102" s="177">
        <v>14.384</v>
      </c>
      <c r="P1102" s="177">
        <v>10.520300000000001</v>
      </c>
      <c r="Q1102" s="177">
        <v>13.3027</v>
      </c>
      <c r="R1102" s="177">
        <v>14.830399999999999</v>
      </c>
      <c r="T1102" s="106"/>
      <c r="U1102" s="107"/>
      <c r="V1102" s="107"/>
      <c r="W1102" s="107"/>
      <c r="X1102" s="107"/>
      <c r="Y1102" s="107"/>
      <c r="Z1102" s="107"/>
      <c r="AA1102" s="107"/>
      <c r="AB1102" s="107"/>
      <c r="AC1102" s="107"/>
      <c r="AD1102" s="107"/>
      <c r="AE1102" s="107"/>
      <c r="AF1102" s="107"/>
      <c r="AG1102" s="107"/>
      <c r="AH1102" s="107"/>
    </row>
    <row r="1103" spans="1:34" x14ac:dyDescent="0.3">
      <c r="A1103" s="173" t="s">
        <v>887</v>
      </c>
      <c r="B1103" s="173" t="s">
        <v>2065</v>
      </c>
      <c r="C1103" s="173">
        <v>100475</v>
      </c>
      <c r="D1103" s="176">
        <v>44942</v>
      </c>
      <c r="E1103" s="177">
        <v>746.04261687266001</v>
      </c>
      <c r="F1103" s="177">
        <v>-0.40889999999999999</v>
      </c>
      <c r="G1103" s="177">
        <v>-0.40889999999999999</v>
      </c>
      <c r="H1103" s="177">
        <v>-1.1484000000000001</v>
      </c>
      <c r="I1103" s="177">
        <v>-1.1827000000000001</v>
      </c>
      <c r="J1103" s="177">
        <v>-2.0003000000000002</v>
      </c>
      <c r="K1103" s="177">
        <v>4.7866</v>
      </c>
      <c r="L1103" s="177">
        <v>11.6997</v>
      </c>
      <c r="M1103" s="177">
        <v>2.4319999999999999</v>
      </c>
      <c r="N1103" s="177">
        <v>-2.0268999999999999</v>
      </c>
      <c r="O1103" s="177">
        <v>13.3536</v>
      </c>
      <c r="P1103" s="177">
        <v>9.4016999999999999</v>
      </c>
      <c r="Q1103" s="177">
        <v>19.064599999999999</v>
      </c>
      <c r="R1103" s="177">
        <v>13.7476</v>
      </c>
      <c r="T1103" s="106"/>
      <c r="U1103" s="107"/>
      <c r="V1103" s="107"/>
      <c r="W1103" s="107"/>
      <c r="X1103" s="107"/>
      <c r="Y1103" s="107"/>
      <c r="Z1103" s="107"/>
      <c r="AA1103" s="107"/>
      <c r="AB1103" s="107"/>
      <c r="AC1103" s="107"/>
      <c r="AD1103" s="107"/>
      <c r="AE1103" s="107"/>
      <c r="AF1103" s="107"/>
      <c r="AG1103" s="107"/>
      <c r="AH1103" s="107"/>
    </row>
    <row r="1104" spans="1:34" x14ac:dyDescent="0.3">
      <c r="A1104" s="173" t="s">
        <v>887</v>
      </c>
      <c r="B1104" s="173" t="s">
        <v>927</v>
      </c>
      <c r="C1104" s="173">
        <v>118870</v>
      </c>
      <c r="D1104" s="176">
        <v>44942</v>
      </c>
      <c r="E1104" s="177">
        <v>111.66</v>
      </c>
      <c r="F1104" s="177">
        <v>-0.77310000000000001</v>
      </c>
      <c r="G1104" s="177">
        <v>-0.77310000000000001</v>
      </c>
      <c r="H1104" s="177">
        <v>-1.7596000000000001</v>
      </c>
      <c r="I1104" s="177">
        <v>-1.7423</v>
      </c>
      <c r="J1104" s="177">
        <v>-2.8197999999999999</v>
      </c>
      <c r="K1104" s="177">
        <v>0.3054</v>
      </c>
      <c r="L1104" s="177">
        <v>9.9557000000000002</v>
      </c>
      <c r="M1104" s="177">
        <v>0.94930000000000003</v>
      </c>
      <c r="N1104" s="177">
        <v>-0.33029999999999998</v>
      </c>
      <c r="O1104" s="177">
        <v>10.6631</v>
      </c>
      <c r="P1104" s="177">
        <v>7.0342000000000002</v>
      </c>
      <c r="Q1104" s="177">
        <v>9.6532999999999998</v>
      </c>
      <c r="R1104" s="177">
        <v>9.8556000000000008</v>
      </c>
      <c r="T1104" s="106"/>
      <c r="U1104" s="107"/>
      <c r="V1104" s="107"/>
      <c r="W1104" s="107"/>
      <c r="X1104" s="107"/>
      <c r="Y1104" s="107"/>
      <c r="Z1104" s="107"/>
      <c r="AA1104" s="107"/>
      <c r="AB1104" s="107"/>
      <c r="AC1104" s="107"/>
      <c r="AD1104" s="107"/>
      <c r="AE1104" s="107"/>
      <c r="AF1104" s="107"/>
      <c r="AG1104" s="107"/>
      <c r="AH1104" s="107"/>
    </row>
    <row r="1105" spans="1:34" x14ac:dyDescent="0.3">
      <c r="A1105" s="173" t="s">
        <v>887</v>
      </c>
      <c r="B1105" s="173" t="s">
        <v>928</v>
      </c>
      <c r="C1105" s="173">
        <v>101209</v>
      </c>
      <c r="D1105" s="176">
        <v>44942</v>
      </c>
      <c r="E1105" s="177">
        <v>141.14666666666699</v>
      </c>
      <c r="F1105" s="177">
        <v>-0.76870000000000005</v>
      </c>
      <c r="G1105" s="177">
        <v>-0.76870000000000005</v>
      </c>
      <c r="H1105" s="177">
        <v>-1.7541</v>
      </c>
      <c r="I1105" s="177">
        <v>-1.7358</v>
      </c>
      <c r="J1105" s="177">
        <v>-2.8271999999999999</v>
      </c>
      <c r="K1105" s="177">
        <v>0.28420000000000001</v>
      </c>
      <c r="L1105" s="177">
        <v>9.9159000000000006</v>
      </c>
      <c r="M1105" s="177">
        <v>0.88629999999999998</v>
      </c>
      <c r="N1105" s="177">
        <v>-0.42330000000000001</v>
      </c>
      <c r="O1105" s="177">
        <v>10.555400000000001</v>
      </c>
      <c r="P1105" s="177">
        <v>6.7643000000000004</v>
      </c>
      <c r="Q1105" s="177">
        <v>9.9524000000000008</v>
      </c>
      <c r="R1105" s="177">
        <v>9.7589000000000006</v>
      </c>
      <c r="T1105" s="106"/>
      <c r="U1105" s="107"/>
      <c r="V1105" s="107"/>
      <c r="W1105" s="107"/>
      <c r="X1105" s="107"/>
      <c r="Y1105" s="107"/>
      <c r="Z1105" s="107"/>
      <c r="AA1105" s="107"/>
      <c r="AB1105" s="107"/>
      <c r="AC1105" s="107"/>
      <c r="AD1105" s="107"/>
      <c r="AE1105" s="107"/>
      <c r="AF1105" s="107"/>
      <c r="AG1105" s="107"/>
      <c r="AH1105" s="107"/>
    </row>
    <row r="1106" spans="1:34" x14ac:dyDescent="0.3">
      <c r="A1106" s="173" t="s">
        <v>887</v>
      </c>
      <c r="B1106" s="173" t="s">
        <v>929</v>
      </c>
      <c r="C1106" s="173">
        <v>141248</v>
      </c>
      <c r="D1106" s="176">
        <v>44942</v>
      </c>
      <c r="E1106" s="177">
        <v>17.18</v>
      </c>
      <c r="F1106" s="177">
        <v>-0.52110000000000001</v>
      </c>
      <c r="G1106" s="177">
        <v>-0.52110000000000001</v>
      </c>
      <c r="H1106" s="177">
        <v>-1.0938000000000001</v>
      </c>
      <c r="I1106" s="177">
        <v>-1.6036999999999999</v>
      </c>
      <c r="J1106" s="177">
        <v>-1.9965999999999999</v>
      </c>
      <c r="K1106" s="177">
        <v>3.5564</v>
      </c>
      <c r="L1106" s="177">
        <v>9.9168000000000003</v>
      </c>
      <c r="M1106" s="177">
        <v>1.7773000000000001</v>
      </c>
      <c r="N1106" s="177">
        <v>-4.4493999999999998</v>
      </c>
      <c r="O1106" s="177">
        <v>13.454499999999999</v>
      </c>
      <c r="P1106" s="177">
        <v>9.7637</v>
      </c>
      <c r="Q1106" s="177">
        <v>9.9819999999999993</v>
      </c>
      <c r="R1106" s="177">
        <v>11.318199999999999</v>
      </c>
      <c r="T1106" s="106"/>
      <c r="U1106" s="107"/>
      <c r="V1106" s="107"/>
      <c r="W1106" s="107"/>
      <c r="X1106" s="107"/>
      <c r="Y1106" s="107"/>
      <c r="Z1106" s="107"/>
      <c r="AA1106" s="107"/>
      <c r="AB1106" s="107"/>
      <c r="AC1106" s="107"/>
      <c r="AD1106" s="107"/>
      <c r="AE1106" s="107"/>
      <c r="AF1106" s="107"/>
      <c r="AG1106" s="107"/>
      <c r="AH1106" s="107"/>
    </row>
    <row r="1107" spans="1:34" x14ac:dyDescent="0.3">
      <c r="A1107" s="173" t="s">
        <v>887</v>
      </c>
      <c r="B1107" s="173" t="s">
        <v>930</v>
      </c>
      <c r="C1107" s="173">
        <v>141247</v>
      </c>
      <c r="D1107" s="176">
        <v>44942</v>
      </c>
      <c r="E1107" s="177">
        <v>16.52</v>
      </c>
      <c r="F1107" s="177">
        <v>-0.54179999999999995</v>
      </c>
      <c r="G1107" s="177">
        <v>-0.54179999999999995</v>
      </c>
      <c r="H1107" s="177">
        <v>-1.0778000000000001</v>
      </c>
      <c r="I1107" s="177">
        <v>-1.6081000000000001</v>
      </c>
      <c r="J1107" s="177">
        <v>-2.0747</v>
      </c>
      <c r="K1107" s="177">
        <v>3.3792</v>
      </c>
      <c r="L1107" s="177">
        <v>9.4764999999999997</v>
      </c>
      <c r="M1107" s="177">
        <v>1.1635</v>
      </c>
      <c r="N1107" s="177">
        <v>-5.1665000000000001</v>
      </c>
      <c r="O1107" s="177">
        <v>12.755599999999999</v>
      </c>
      <c r="P1107" s="177">
        <v>9.1105999999999998</v>
      </c>
      <c r="Q1107" s="177">
        <v>9.2271000000000001</v>
      </c>
      <c r="R1107" s="177">
        <v>10.6059</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73" t="s">
        <v>887</v>
      </c>
      <c r="B1108" s="173" t="s">
        <v>1726</v>
      </c>
      <c r="C1108" s="173">
        <v>120656</v>
      </c>
      <c r="D1108" s="176">
        <v>44942</v>
      </c>
      <c r="E1108" s="177">
        <v>205.89709999999999</v>
      </c>
      <c r="F1108" s="177">
        <v>-0.44319999999999998</v>
      </c>
      <c r="G1108" s="177">
        <v>-0.44319999999999998</v>
      </c>
      <c r="H1108" s="177">
        <v>-1.0612999999999999</v>
      </c>
      <c r="I1108" s="177">
        <v>-1.7209000000000001</v>
      </c>
      <c r="J1108" s="177">
        <v>-2.2404000000000002</v>
      </c>
      <c r="K1108" s="177">
        <v>1.3652</v>
      </c>
      <c r="L1108" s="177">
        <v>8.2802000000000007</v>
      </c>
      <c r="M1108" s="177">
        <v>-0.2097</v>
      </c>
      <c r="N1108" s="177">
        <v>-6.4467999999999996</v>
      </c>
      <c r="O1108" s="177">
        <v>14.3284</v>
      </c>
      <c r="P1108" s="177">
        <v>11.2241</v>
      </c>
      <c r="Q1108" s="177">
        <v>13.446099999999999</v>
      </c>
      <c r="R1108" s="177">
        <v>11.115600000000001</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73" t="s">
        <v>887</v>
      </c>
      <c r="B1109" s="173" t="s">
        <v>1796</v>
      </c>
      <c r="C1109" s="173">
        <v>120657</v>
      </c>
      <c r="D1109" s="176">
        <v>44942</v>
      </c>
      <c r="E1109" s="177">
        <v>92.416909291511899</v>
      </c>
      <c r="F1109" s="177">
        <v>-0.443</v>
      </c>
      <c r="G1109" s="177">
        <v>-0.443</v>
      </c>
      <c r="H1109" s="177">
        <v>-1.0611999999999999</v>
      </c>
      <c r="I1109" s="177">
        <v>-1.7206999999999999</v>
      </c>
      <c r="J1109" s="177">
        <v>-2.2404000000000002</v>
      </c>
      <c r="K1109" s="177">
        <v>1.3652</v>
      </c>
      <c r="L1109" s="177">
        <v>8.2803000000000004</v>
      </c>
      <c r="M1109" s="177">
        <v>-0.20979999999999999</v>
      </c>
      <c r="N1109" s="177">
        <v>-6.4466999999999999</v>
      </c>
      <c r="O1109" s="177">
        <v>14.337</v>
      </c>
      <c r="P1109" s="177">
        <v>10.918100000000001</v>
      </c>
      <c r="Q1109" s="177">
        <v>13.291</v>
      </c>
      <c r="R1109" s="177">
        <v>11.117000000000001</v>
      </c>
    </row>
    <row r="1110" spans="1:34" x14ac:dyDescent="0.3">
      <c r="A1110" s="173" t="s">
        <v>887</v>
      </c>
      <c r="B1110" s="173" t="s">
        <v>1727</v>
      </c>
      <c r="C1110" s="173">
        <v>100651</v>
      </c>
      <c r="D1110" s="176">
        <v>44942</v>
      </c>
      <c r="E1110" s="177">
        <v>191.9119</v>
      </c>
      <c r="F1110" s="177">
        <v>-0.4501</v>
      </c>
      <c r="G1110" s="177">
        <v>-0.4501</v>
      </c>
      <c r="H1110" s="177">
        <v>-1.079</v>
      </c>
      <c r="I1110" s="177">
        <v>-1.7554000000000001</v>
      </c>
      <c r="J1110" s="177">
        <v>-2.3161</v>
      </c>
      <c r="K1110" s="177">
        <v>1.1276999999999999</v>
      </c>
      <c r="L1110" s="177">
        <v>7.7830000000000004</v>
      </c>
      <c r="M1110" s="177">
        <v>-0.90429999999999999</v>
      </c>
      <c r="N1110" s="177">
        <v>-7.2973999999999997</v>
      </c>
      <c r="O1110" s="177">
        <v>13.2766</v>
      </c>
      <c r="P1110" s="177">
        <v>10.2407</v>
      </c>
      <c r="Q1110" s="177">
        <v>12.8986</v>
      </c>
      <c r="R1110" s="177">
        <v>10.1066</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73" t="s">
        <v>887</v>
      </c>
      <c r="B1111" s="173" t="s">
        <v>1797</v>
      </c>
      <c r="C1111" s="173">
        <v>100650</v>
      </c>
      <c r="D1111" s="176">
        <v>44942</v>
      </c>
      <c r="E1111" s="177">
        <v>944.38559272494501</v>
      </c>
      <c r="F1111" s="177">
        <v>-0.4501</v>
      </c>
      <c r="G1111" s="177">
        <v>-0.4501</v>
      </c>
      <c r="H1111" s="177">
        <v>-1.079</v>
      </c>
      <c r="I1111" s="177">
        <v>-1.7555000000000001</v>
      </c>
      <c r="J1111" s="177">
        <v>-2.3163</v>
      </c>
      <c r="K1111" s="177">
        <v>1.1276999999999999</v>
      </c>
      <c r="L1111" s="177">
        <v>7.7828999999999997</v>
      </c>
      <c r="M1111" s="177">
        <v>-0.90439999999999998</v>
      </c>
      <c r="N1111" s="177">
        <v>-7.2972999999999999</v>
      </c>
      <c r="O1111" s="177">
        <v>13.2767</v>
      </c>
      <c r="P1111" s="177">
        <v>9.8329000000000004</v>
      </c>
      <c r="Q1111" s="177">
        <v>13.355499999999999</v>
      </c>
      <c r="R1111" s="177">
        <v>10.1066</v>
      </c>
      <c r="T1111" s="106"/>
      <c r="U1111" s="107"/>
      <c r="V1111" s="107"/>
      <c r="W1111" s="107"/>
      <c r="X1111" s="107"/>
      <c r="Y1111" s="107"/>
      <c r="Z1111" s="107"/>
      <c r="AA1111" s="107"/>
      <c r="AB1111" s="107"/>
      <c r="AC1111" s="107"/>
      <c r="AD1111" s="107"/>
      <c r="AE1111" s="107"/>
      <c r="AF1111" s="107"/>
      <c r="AG1111" s="107"/>
      <c r="AH1111" s="107"/>
    </row>
    <row r="1112" spans="1:34" x14ac:dyDescent="0.3">
      <c r="A1112" s="178" t="s">
        <v>27</v>
      </c>
      <c r="B1112" s="173"/>
      <c r="C1112" s="173"/>
      <c r="D1112" s="173"/>
      <c r="E1112" s="173"/>
      <c r="F1112" s="179">
        <v>-0.4067409836065573</v>
      </c>
      <c r="G1112" s="179">
        <v>-0.4067409836065573</v>
      </c>
      <c r="H1112" s="179">
        <v>-1.0124327868852461</v>
      </c>
      <c r="I1112" s="179">
        <v>-1.4202409836065573</v>
      </c>
      <c r="J1112" s="179">
        <v>-1.9409098360655734</v>
      </c>
      <c r="K1112" s="179">
        <v>3.1448950819672126</v>
      </c>
      <c r="L1112" s="179">
        <v>10.436481967213117</v>
      </c>
      <c r="M1112" s="179">
        <v>2.5384672131147532</v>
      </c>
      <c r="N1112" s="179">
        <v>-2.8133786885245908</v>
      </c>
      <c r="O1112" s="179">
        <v>13.289368421052629</v>
      </c>
      <c r="P1112" s="179">
        <v>10.16693818181818</v>
      </c>
      <c r="Q1112" s="179">
        <v>14.012422950819669</v>
      </c>
      <c r="R1112" s="179">
        <v>11.554718032786887</v>
      </c>
      <c r="T1112" s="106"/>
      <c r="U1112" s="107"/>
      <c r="V1112" s="107"/>
      <c r="W1112" s="107"/>
      <c r="X1112" s="107"/>
      <c r="Y1112" s="107"/>
      <c r="Z1112" s="107"/>
      <c r="AA1112" s="107"/>
      <c r="AB1112" s="107"/>
      <c r="AC1112" s="107"/>
      <c r="AD1112" s="107"/>
      <c r="AE1112" s="107"/>
      <c r="AF1112" s="107"/>
      <c r="AG1112" s="107"/>
      <c r="AH1112" s="107"/>
    </row>
    <row r="1113" spans="1:34" x14ac:dyDescent="0.3">
      <c r="A1113" s="178" t="s">
        <v>407</v>
      </c>
      <c r="B1113" s="173"/>
      <c r="C1113" s="173"/>
      <c r="D1113" s="173"/>
      <c r="E1113" s="173"/>
      <c r="F1113" s="179">
        <v>-0.3916</v>
      </c>
      <c r="G1113" s="179">
        <v>-0.3916</v>
      </c>
      <c r="H1113" s="179">
        <v>-0.99219999999999997</v>
      </c>
      <c r="I1113" s="179">
        <v>-1.4004000000000001</v>
      </c>
      <c r="J1113" s="179">
        <v>-1.9319999999999999</v>
      </c>
      <c r="K1113" s="179">
        <v>3.5564</v>
      </c>
      <c r="L1113" s="179">
        <v>10.617900000000001</v>
      </c>
      <c r="M1113" s="179">
        <v>2.7065000000000001</v>
      </c>
      <c r="N1113" s="179">
        <v>-2.2938000000000001</v>
      </c>
      <c r="O1113" s="179">
        <v>13.813499999999999</v>
      </c>
      <c r="P1113" s="179">
        <v>10.15</v>
      </c>
      <c r="Q1113" s="179">
        <v>13.6945</v>
      </c>
      <c r="R1113" s="179">
        <v>11.318199999999999</v>
      </c>
      <c r="T1113" s="106"/>
      <c r="U1113" s="107"/>
      <c r="V1113" s="107"/>
      <c r="W1113" s="107"/>
      <c r="X1113" s="107"/>
      <c r="Y1113" s="107"/>
      <c r="Z1113" s="107"/>
      <c r="AA1113" s="107"/>
      <c r="AB1113" s="107"/>
      <c r="AC1113" s="107"/>
      <c r="AD1113" s="107"/>
      <c r="AE1113" s="107"/>
      <c r="AF1113" s="107"/>
      <c r="AG1113" s="107"/>
      <c r="AH1113" s="107"/>
    </row>
    <row r="1114" spans="1:34" x14ac:dyDescent="0.3">
      <c r="D1114" s="106"/>
      <c r="E1114" s="107"/>
      <c r="F1114" s="107"/>
      <c r="G1114" s="107"/>
      <c r="H1114" s="107"/>
      <c r="I1114" s="107"/>
      <c r="J1114" s="107"/>
      <c r="K1114" s="107"/>
      <c r="L1114" s="107"/>
      <c r="M1114" s="107"/>
      <c r="N1114" s="107"/>
      <c r="O1114" s="107"/>
      <c r="P1114" s="107"/>
      <c r="Q1114" s="107"/>
      <c r="R1114" s="107"/>
      <c r="T1114" s="106"/>
      <c r="U1114" s="107"/>
      <c r="V1114" s="107"/>
      <c r="W1114" s="107"/>
      <c r="X1114" s="107"/>
      <c r="Y1114" s="107"/>
      <c r="Z1114" s="107"/>
      <c r="AA1114" s="107"/>
      <c r="AB1114" s="107"/>
      <c r="AC1114" s="107"/>
      <c r="AD1114" s="107"/>
      <c r="AE1114" s="107"/>
      <c r="AF1114" s="107"/>
      <c r="AG1114" s="107"/>
      <c r="AH1114" s="107"/>
    </row>
    <row r="1115" spans="1:34" x14ac:dyDescent="0.3">
      <c r="A1115" s="175" t="s">
        <v>385</v>
      </c>
      <c r="B1115" s="175"/>
      <c r="C1115" s="175"/>
      <c r="D1115" s="175"/>
      <c r="E1115" s="175"/>
      <c r="F1115" s="175"/>
      <c r="G1115" s="175"/>
      <c r="H1115" s="175"/>
      <c r="I1115" s="175"/>
      <c r="J1115" s="175"/>
      <c r="K1115" s="175"/>
      <c r="L1115" s="175"/>
      <c r="M1115" s="175"/>
      <c r="N1115" s="175"/>
      <c r="O1115" s="175"/>
      <c r="P1115" s="175"/>
      <c r="Q1115" s="175"/>
      <c r="R1115" s="175"/>
      <c r="T1115" s="106"/>
      <c r="U1115" s="107"/>
      <c r="V1115" s="107"/>
      <c r="W1115" s="107"/>
      <c r="X1115" s="107"/>
      <c r="Y1115" s="107"/>
      <c r="Z1115" s="107"/>
      <c r="AA1115" s="107"/>
      <c r="AB1115" s="107"/>
      <c r="AC1115" s="107"/>
      <c r="AD1115" s="107"/>
      <c r="AE1115" s="107"/>
      <c r="AF1115" s="107"/>
      <c r="AG1115" s="107"/>
      <c r="AH1115" s="107"/>
    </row>
    <row r="1116" spans="1:34" x14ac:dyDescent="0.3">
      <c r="A1116" s="173" t="s">
        <v>376</v>
      </c>
      <c r="B1116" s="173" t="s">
        <v>408</v>
      </c>
      <c r="C1116" s="173">
        <v>112014</v>
      </c>
      <c r="D1116" s="176">
        <v>44942</v>
      </c>
      <c r="E1116" s="177">
        <v>238.51346637922501</v>
      </c>
      <c r="F1116" s="177">
        <v>6.2614000000000001</v>
      </c>
      <c r="G1116" s="177">
        <v>6.2737999999999996</v>
      </c>
      <c r="H1116" s="177">
        <v>5.6805000000000003</v>
      </c>
      <c r="I1116" s="177">
        <v>6.3380000000000001</v>
      </c>
      <c r="J1116" s="177">
        <v>6.9433999999999996</v>
      </c>
      <c r="K1116" s="177">
        <v>6.4286000000000003</v>
      </c>
      <c r="L1116" s="177">
        <v>5.8536999999999999</v>
      </c>
      <c r="M1116" s="177">
        <v>5.3417000000000003</v>
      </c>
      <c r="N1116" s="177">
        <v>4.9314</v>
      </c>
      <c r="O1116" s="177">
        <v>4.0746000000000002</v>
      </c>
      <c r="P1116" s="177">
        <v>5.2861000000000002</v>
      </c>
      <c r="Q1116" s="177">
        <v>6.6117999999999997</v>
      </c>
      <c r="R1116" s="177">
        <v>4.0724</v>
      </c>
      <c r="S1116" t="s">
        <v>1807</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73" t="s">
        <v>376</v>
      </c>
      <c r="B1117" s="173" t="s">
        <v>227</v>
      </c>
      <c r="C1117" s="173">
        <v>100047</v>
      </c>
      <c r="D1117" s="176">
        <v>44942</v>
      </c>
      <c r="E1117" s="177">
        <v>354.73320000000001</v>
      </c>
      <c r="F1117" s="177">
        <v>5.7526999999999999</v>
      </c>
      <c r="G1117" s="177">
        <v>6.1287000000000003</v>
      </c>
      <c r="H1117" s="177">
        <v>5.4737999999999998</v>
      </c>
      <c r="I1117" s="177">
        <v>6.0347</v>
      </c>
      <c r="J1117" s="177">
        <v>6.7411000000000003</v>
      </c>
      <c r="K1117" s="177">
        <v>6.4846000000000004</v>
      </c>
      <c r="L1117" s="177">
        <v>5.8701999999999996</v>
      </c>
      <c r="M1117" s="177">
        <v>5.3544</v>
      </c>
      <c r="N1117" s="177">
        <v>4.9473000000000003</v>
      </c>
      <c r="O1117" s="177">
        <v>4.141</v>
      </c>
      <c r="P1117" s="177">
        <v>5.2819000000000003</v>
      </c>
      <c r="Q1117" s="177">
        <v>6.9622000000000002</v>
      </c>
      <c r="R1117" s="177">
        <v>4.1284999999999998</v>
      </c>
      <c r="S1117" t="s">
        <v>1807</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73" t="s">
        <v>376</v>
      </c>
      <c r="B1118" s="173" t="s">
        <v>118</v>
      </c>
      <c r="C1118" s="173">
        <v>119568</v>
      </c>
      <c r="D1118" s="176">
        <v>44942</v>
      </c>
      <c r="E1118" s="177">
        <v>357.88130000000001</v>
      </c>
      <c r="F1118" s="177">
        <v>5.8754999999999997</v>
      </c>
      <c r="G1118" s="177">
        <v>6.2516999999999996</v>
      </c>
      <c r="H1118" s="177">
        <v>5.5994000000000002</v>
      </c>
      <c r="I1118" s="177">
        <v>6.1616</v>
      </c>
      <c r="J1118" s="177">
        <v>6.8685</v>
      </c>
      <c r="K1118" s="177">
        <v>6.6135999999999999</v>
      </c>
      <c r="L1118" s="177">
        <v>5.9974999999999996</v>
      </c>
      <c r="M1118" s="177">
        <v>5.4812000000000003</v>
      </c>
      <c r="N1118" s="177">
        <v>5.0742000000000003</v>
      </c>
      <c r="O1118" s="177">
        <v>4.2569999999999997</v>
      </c>
      <c r="P1118" s="177">
        <v>5.3898999999999999</v>
      </c>
      <c r="Q1118" s="177">
        <v>6.8456999999999999</v>
      </c>
      <c r="R1118" s="177">
        <v>4.2500999999999998</v>
      </c>
      <c r="S1118" t="s">
        <v>1807</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73" t="s">
        <v>376</v>
      </c>
      <c r="B1119" s="173" t="s">
        <v>409</v>
      </c>
      <c r="C1119" s="173">
        <v>100043</v>
      </c>
      <c r="D1119" s="176">
        <v>44942</v>
      </c>
      <c r="E1119" s="177">
        <v>590.74289999999996</v>
      </c>
      <c r="F1119" s="177">
        <v>5.7531999999999996</v>
      </c>
      <c r="G1119" s="177">
        <v>6.1261000000000001</v>
      </c>
      <c r="H1119" s="177">
        <v>5.4729999999999999</v>
      </c>
      <c r="I1119" s="177">
        <v>6.0342000000000002</v>
      </c>
      <c r="J1119" s="177">
        <v>6.7412000000000001</v>
      </c>
      <c r="K1119" s="177">
        <v>6.4847999999999999</v>
      </c>
      <c r="L1119" s="177">
        <v>5.8703000000000003</v>
      </c>
      <c r="M1119" s="177">
        <v>5.3545999999999996</v>
      </c>
      <c r="N1119" s="177">
        <v>4.9474</v>
      </c>
      <c r="O1119" s="177">
        <v>4.1410999999999998</v>
      </c>
      <c r="P1119" s="177">
        <v>5.282</v>
      </c>
      <c r="Q1119" s="177">
        <v>6.7218999999999998</v>
      </c>
      <c r="R1119" s="177">
        <v>4.1285999999999996</v>
      </c>
      <c r="T1119" s="106"/>
      <c r="U1119" s="107"/>
      <c r="V1119" s="107"/>
      <c r="W1119" s="107"/>
      <c r="X1119" s="107"/>
      <c r="Y1119" s="107"/>
      <c r="Z1119" s="107"/>
      <c r="AA1119" s="107"/>
      <c r="AB1119" s="107"/>
      <c r="AC1119" s="107"/>
      <c r="AD1119" s="107"/>
      <c r="AE1119" s="107"/>
      <c r="AF1119" s="107"/>
      <c r="AG1119" s="107"/>
      <c r="AH1119" s="107"/>
    </row>
    <row r="1120" spans="1:34" x14ac:dyDescent="0.3">
      <c r="A1120" s="173" t="s">
        <v>376</v>
      </c>
      <c r="B1120" s="173" t="s">
        <v>410</v>
      </c>
      <c r="C1120" s="173">
        <v>100042</v>
      </c>
      <c r="D1120" s="176">
        <v>44942</v>
      </c>
      <c r="E1120" s="177">
        <v>575.65679999999998</v>
      </c>
      <c r="F1120" s="177">
        <v>5.7582000000000004</v>
      </c>
      <c r="G1120" s="177">
        <v>6.1260000000000003</v>
      </c>
      <c r="H1120" s="177">
        <v>5.4730999999999996</v>
      </c>
      <c r="I1120" s="177">
        <v>6.0343</v>
      </c>
      <c r="J1120" s="177">
        <v>6.7413999999999996</v>
      </c>
      <c r="K1120" s="177">
        <v>6.4847999999999999</v>
      </c>
      <c r="L1120" s="177">
        <v>5.8703000000000003</v>
      </c>
      <c r="M1120" s="177">
        <v>5.3545999999999996</v>
      </c>
      <c r="N1120" s="177">
        <v>4.9474</v>
      </c>
      <c r="O1120" s="177">
        <v>4.141</v>
      </c>
      <c r="P1120" s="177">
        <v>5.282</v>
      </c>
      <c r="Q1120" s="177">
        <v>7.0755999999999997</v>
      </c>
      <c r="R1120" s="177">
        <v>4.1285999999999996</v>
      </c>
      <c r="T1120" s="106"/>
      <c r="U1120" s="107"/>
      <c r="V1120" s="107"/>
      <c r="W1120" s="107"/>
      <c r="X1120" s="107"/>
      <c r="Y1120" s="107"/>
      <c r="Z1120" s="107"/>
      <c r="AA1120" s="107"/>
      <c r="AB1120" s="107"/>
      <c r="AC1120" s="107"/>
      <c r="AD1120" s="107"/>
      <c r="AE1120" s="107"/>
      <c r="AF1120" s="107"/>
      <c r="AG1120" s="107"/>
      <c r="AH1120" s="107"/>
    </row>
    <row r="1121" spans="1:34" x14ac:dyDescent="0.3">
      <c r="A1121" s="173" t="s">
        <v>376</v>
      </c>
      <c r="B1121" s="173" t="s">
        <v>119</v>
      </c>
      <c r="C1121" s="173">
        <v>120389</v>
      </c>
      <c r="D1121" s="176">
        <v>44942</v>
      </c>
      <c r="E1121" s="177">
        <v>2465.9288000000001</v>
      </c>
      <c r="F1121" s="177">
        <v>5.7321</v>
      </c>
      <c r="G1121" s="177">
        <v>6.1521999999999997</v>
      </c>
      <c r="H1121" s="177">
        <v>5.7226999999999997</v>
      </c>
      <c r="I1121" s="177">
        <v>6.1597999999999997</v>
      </c>
      <c r="J1121" s="177">
        <v>6.8132000000000001</v>
      </c>
      <c r="K1121" s="177">
        <v>6.5891999999999999</v>
      </c>
      <c r="L1121" s="177">
        <v>6.0010000000000003</v>
      </c>
      <c r="M1121" s="177">
        <v>5.4916999999999998</v>
      </c>
      <c r="N1121" s="177">
        <v>5.0796999999999999</v>
      </c>
      <c r="O1121" s="177">
        <v>4.2312000000000003</v>
      </c>
      <c r="P1121" s="177">
        <v>5.3571999999999997</v>
      </c>
      <c r="Q1121" s="177">
        <v>6.8010000000000002</v>
      </c>
      <c r="R1121" s="177">
        <v>4.2389000000000001</v>
      </c>
      <c r="T1121" s="106"/>
      <c r="U1121" s="107"/>
      <c r="V1121" s="107"/>
      <c r="W1121" s="107"/>
      <c r="X1121" s="107"/>
      <c r="Y1121" s="107"/>
      <c r="Z1121" s="107"/>
      <c r="AA1121" s="107"/>
      <c r="AB1121" s="107"/>
      <c r="AC1121" s="107"/>
      <c r="AD1121" s="107"/>
      <c r="AE1121" s="107"/>
      <c r="AF1121" s="107"/>
      <c r="AG1121" s="107"/>
      <c r="AH1121" s="107"/>
    </row>
    <row r="1122" spans="1:34" x14ac:dyDescent="0.3">
      <c r="A1122" s="173" t="s">
        <v>376</v>
      </c>
      <c r="B1122" s="173" t="s">
        <v>228</v>
      </c>
      <c r="C1122" s="173">
        <v>112210</v>
      </c>
      <c r="D1122" s="176">
        <v>44942</v>
      </c>
      <c r="E1122" s="177">
        <v>2449.7860000000001</v>
      </c>
      <c r="F1122" s="177">
        <v>5.6596000000000002</v>
      </c>
      <c r="G1122" s="177">
        <v>6.0804</v>
      </c>
      <c r="H1122" s="177">
        <v>5.6512000000000002</v>
      </c>
      <c r="I1122" s="177">
        <v>6.0883000000000003</v>
      </c>
      <c r="J1122" s="177">
        <v>6.7415000000000003</v>
      </c>
      <c r="K1122" s="177">
        <v>6.5168999999999997</v>
      </c>
      <c r="L1122" s="177">
        <v>5.9279000000000002</v>
      </c>
      <c r="M1122" s="177">
        <v>5.4180000000000001</v>
      </c>
      <c r="N1122" s="177">
        <v>5.0054999999999996</v>
      </c>
      <c r="O1122" s="177">
        <v>4.1595000000000004</v>
      </c>
      <c r="P1122" s="177">
        <v>5.2907999999999999</v>
      </c>
      <c r="Q1122" s="177">
        <v>6.9801000000000002</v>
      </c>
      <c r="R1122" s="177">
        <v>4.165</v>
      </c>
      <c r="T1122" s="106"/>
      <c r="U1122" s="107"/>
      <c r="V1122" s="107"/>
      <c r="W1122" s="107"/>
      <c r="X1122" s="107"/>
      <c r="Y1122" s="107"/>
      <c r="Z1122" s="107"/>
      <c r="AA1122" s="107"/>
      <c r="AB1122" s="107"/>
      <c r="AC1122" s="107"/>
      <c r="AD1122" s="107"/>
      <c r="AE1122" s="107"/>
      <c r="AF1122" s="107"/>
      <c r="AG1122" s="107"/>
      <c r="AH1122" s="107"/>
    </row>
    <row r="1123" spans="1:34" x14ac:dyDescent="0.3">
      <c r="A1123" s="173" t="s">
        <v>376</v>
      </c>
      <c r="B1123" s="173" t="s">
        <v>411</v>
      </c>
      <c r="C1123" s="173">
        <v>112713</v>
      </c>
      <c r="D1123" s="176">
        <v>44942</v>
      </c>
      <c r="E1123" s="177">
        <v>2270.902</v>
      </c>
      <c r="F1123" s="177">
        <v>5.1600999999999999</v>
      </c>
      <c r="G1123" s="177">
        <v>5.5804</v>
      </c>
      <c r="H1123" s="177">
        <v>5.1509</v>
      </c>
      <c r="I1123" s="177">
        <v>5.5872000000000002</v>
      </c>
      <c r="J1123" s="177">
        <v>6.2388000000000003</v>
      </c>
      <c r="K1123" s="177">
        <v>6.0088999999999997</v>
      </c>
      <c r="L1123" s="177">
        <v>5.4135999999999997</v>
      </c>
      <c r="M1123" s="177">
        <v>4.8986999999999998</v>
      </c>
      <c r="N1123" s="177">
        <v>4.4817</v>
      </c>
      <c r="O1123" s="177">
        <v>3.6560999999999999</v>
      </c>
      <c r="P1123" s="177">
        <v>4.7637999999999998</v>
      </c>
      <c r="Q1123" s="177">
        <v>6.5709</v>
      </c>
      <c r="R1123" s="177">
        <v>3.6454</v>
      </c>
      <c r="T1123" s="106"/>
      <c r="U1123" s="107"/>
      <c r="V1123" s="107"/>
      <c r="W1123" s="107"/>
      <c r="X1123" s="107"/>
      <c r="Y1123" s="107"/>
      <c r="Z1123" s="107"/>
      <c r="AA1123" s="107"/>
      <c r="AB1123" s="107"/>
      <c r="AC1123" s="107"/>
      <c r="AD1123" s="107"/>
      <c r="AE1123" s="107"/>
      <c r="AF1123" s="107"/>
      <c r="AG1123" s="107"/>
      <c r="AH1123" s="107"/>
    </row>
    <row r="1124" spans="1:34" x14ac:dyDescent="0.3">
      <c r="A1124" s="173" t="s">
        <v>376</v>
      </c>
      <c r="B1124" s="173" t="s">
        <v>1978</v>
      </c>
      <c r="C1124" s="173">
        <v>119369</v>
      </c>
      <c r="D1124" s="176">
        <v>44942</v>
      </c>
      <c r="E1124" s="177">
        <v>2555.4265</v>
      </c>
      <c r="F1124" s="177">
        <v>6.0086000000000004</v>
      </c>
      <c r="G1124" s="177">
        <v>6.2626999999999997</v>
      </c>
      <c r="H1124" s="177">
        <v>5.6210000000000004</v>
      </c>
      <c r="I1124" s="177">
        <v>6.0850999999999997</v>
      </c>
      <c r="J1124" s="177">
        <v>6.8258000000000001</v>
      </c>
      <c r="K1124" s="177">
        <v>6.6502999999999997</v>
      </c>
      <c r="L1124" s="177">
        <v>6.0250000000000004</v>
      </c>
      <c r="M1124" s="177">
        <v>5.5275999999999996</v>
      </c>
      <c r="N1124" s="177">
        <v>5.1167999999999996</v>
      </c>
      <c r="O1124" s="177">
        <v>4.1938000000000004</v>
      </c>
      <c r="P1124" s="177">
        <v>5.2998000000000003</v>
      </c>
      <c r="Q1124" s="177">
        <v>6.7774999999999999</v>
      </c>
      <c r="R1124" s="177">
        <v>4.2523999999999997</v>
      </c>
      <c r="T1124" s="106"/>
      <c r="U1124" s="107"/>
      <c r="V1124" s="107"/>
      <c r="W1124" s="107"/>
      <c r="X1124" s="107"/>
      <c r="Y1124" s="107"/>
      <c r="Z1124" s="107"/>
      <c r="AA1124" s="107"/>
      <c r="AB1124" s="107"/>
      <c r="AC1124" s="107"/>
      <c r="AD1124" s="107"/>
      <c r="AE1124" s="107"/>
      <c r="AF1124" s="107"/>
      <c r="AG1124" s="107"/>
      <c r="AH1124" s="107"/>
    </row>
    <row r="1125" spans="1:34" x14ac:dyDescent="0.3">
      <c r="A1125" s="173" t="s">
        <v>376</v>
      </c>
      <c r="B1125" s="173" t="s">
        <v>1979</v>
      </c>
      <c r="C1125" s="173">
        <v>109254</v>
      </c>
      <c r="D1125" s="176">
        <v>44942</v>
      </c>
      <c r="E1125" s="177">
        <v>2532.5918999999999</v>
      </c>
      <c r="F1125" s="177">
        <v>5.9185999999999996</v>
      </c>
      <c r="G1125" s="177">
        <v>6.1719999999999997</v>
      </c>
      <c r="H1125" s="177">
        <v>5.5304000000000002</v>
      </c>
      <c r="I1125" s="177">
        <v>6.0034999999999998</v>
      </c>
      <c r="J1125" s="177">
        <v>6.7385999999999999</v>
      </c>
      <c r="K1125" s="177">
        <v>6.5652999999999997</v>
      </c>
      <c r="L1125" s="177">
        <v>5.9431000000000003</v>
      </c>
      <c r="M1125" s="177">
        <v>5.4569000000000001</v>
      </c>
      <c r="N1125" s="177">
        <v>5.0472999999999999</v>
      </c>
      <c r="O1125" s="177">
        <v>4.1162999999999998</v>
      </c>
      <c r="P1125" s="177">
        <v>5.2161999999999997</v>
      </c>
      <c r="Q1125" s="177">
        <v>6.6125999999999996</v>
      </c>
      <c r="R1125" s="177">
        <v>4.1791999999999998</v>
      </c>
      <c r="T1125" s="106"/>
      <c r="U1125" s="107"/>
      <c r="V1125" s="107"/>
      <c r="W1125" s="107"/>
      <c r="X1125" s="107"/>
      <c r="Y1125" s="107"/>
      <c r="Z1125" s="107"/>
      <c r="AA1125" s="107"/>
      <c r="AB1125" s="107"/>
      <c r="AC1125" s="107"/>
      <c r="AD1125" s="107"/>
      <c r="AE1125" s="107"/>
      <c r="AF1125" s="107"/>
      <c r="AG1125" s="107"/>
      <c r="AH1125" s="107"/>
    </row>
    <row r="1126" spans="1:34" x14ac:dyDescent="0.3">
      <c r="A1126" s="173" t="s">
        <v>376</v>
      </c>
      <c r="B1126" s="173" t="s">
        <v>1922</v>
      </c>
      <c r="C1126" s="173">
        <v>111704</v>
      </c>
      <c r="D1126" s="176">
        <v>44942</v>
      </c>
      <c r="E1126" s="177">
        <v>2534.8678</v>
      </c>
      <c r="F1126" s="177">
        <v>5.8585000000000003</v>
      </c>
      <c r="G1126" s="177">
        <v>6.1250999999999998</v>
      </c>
      <c r="H1126" s="177">
        <v>5.8056000000000001</v>
      </c>
      <c r="I1126" s="177">
        <v>6.0723000000000003</v>
      </c>
      <c r="J1126" s="177">
        <v>6.7328000000000001</v>
      </c>
      <c r="K1126" s="177">
        <v>6.4980000000000002</v>
      </c>
      <c r="L1126" s="177">
        <v>5.9265999999999996</v>
      </c>
      <c r="M1126" s="177">
        <v>5.4367000000000001</v>
      </c>
      <c r="N1126" s="177">
        <v>5.0289999999999999</v>
      </c>
      <c r="O1126" s="177">
        <v>4.1318000000000001</v>
      </c>
      <c r="P1126" s="177">
        <v>5.2720000000000002</v>
      </c>
      <c r="Q1126" s="177">
        <v>6.8932000000000002</v>
      </c>
      <c r="R1126" s="177">
        <v>4.1936999999999998</v>
      </c>
      <c r="T1126" s="106"/>
      <c r="U1126" s="107"/>
      <c r="V1126" s="107"/>
      <c r="W1126" s="107"/>
      <c r="X1126" s="107"/>
      <c r="Y1126" s="107"/>
      <c r="Z1126" s="107"/>
      <c r="AA1126" s="107"/>
      <c r="AB1126" s="107"/>
      <c r="AC1126" s="107"/>
      <c r="AD1126" s="107"/>
      <c r="AE1126" s="107"/>
      <c r="AF1126" s="107"/>
      <c r="AG1126" s="107"/>
      <c r="AH1126" s="107"/>
    </row>
    <row r="1127" spans="1:34" x14ac:dyDescent="0.3">
      <c r="A1127" s="173" t="s">
        <v>376</v>
      </c>
      <c r="B1127" s="173" t="s">
        <v>1923</v>
      </c>
      <c r="C1127" s="173">
        <v>119415</v>
      </c>
      <c r="D1127" s="176">
        <v>44942</v>
      </c>
      <c r="E1127" s="177">
        <v>2559.2098999999998</v>
      </c>
      <c r="F1127" s="177">
        <v>5.9355000000000002</v>
      </c>
      <c r="G1127" s="177">
        <v>6.2024999999999997</v>
      </c>
      <c r="H1127" s="177">
        <v>5.8826999999999998</v>
      </c>
      <c r="I1127" s="177">
        <v>6.1494</v>
      </c>
      <c r="J1127" s="177">
        <v>6.8101000000000003</v>
      </c>
      <c r="K1127" s="177">
        <v>6.5761000000000003</v>
      </c>
      <c r="L1127" s="177">
        <v>6.0058999999999996</v>
      </c>
      <c r="M1127" s="177">
        <v>5.5213000000000001</v>
      </c>
      <c r="N1127" s="177">
        <v>5.1193999999999997</v>
      </c>
      <c r="O1127" s="177">
        <v>4.2310999999999996</v>
      </c>
      <c r="P1127" s="177">
        <v>5.3738999999999999</v>
      </c>
      <c r="Q1127" s="177">
        <v>6.8409000000000004</v>
      </c>
      <c r="R1127" s="177">
        <v>4.2906000000000004</v>
      </c>
      <c r="T1127" s="106"/>
      <c r="U1127" s="107"/>
      <c r="V1127" s="107"/>
      <c r="W1127" s="107"/>
      <c r="X1127" s="107"/>
      <c r="Y1127" s="107"/>
      <c r="Z1127" s="107"/>
      <c r="AA1127" s="107"/>
      <c r="AB1127" s="107"/>
      <c r="AC1127" s="107"/>
      <c r="AD1127" s="107"/>
      <c r="AE1127" s="107"/>
      <c r="AF1127" s="107"/>
      <c r="AG1127" s="107"/>
      <c r="AH1127" s="107"/>
    </row>
    <row r="1128" spans="1:34" x14ac:dyDescent="0.3">
      <c r="A1128" s="173" t="s">
        <v>376</v>
      </c>
      <c r="B1128" s="173" t="s">
        <v>2005</v>
      </c>
      <c r="C1128" s="173">
        <v>101408</v>
      </c>
      <c r="D1128" s="176">
        <v>44942</v>
      </c>
      <c r="E1128" s="177">
        <v>3730.9353000000001</v>
      </c>
      <c r="F1128" s="177">
        <v>5.859</v>
      </c>
      <c r="G1128" s="177">
        <v>6.1257000000000001</v>
      </c>
      <c r="H1128" s="177">
        <v>5.8056999999999999</v>
      </c>
      <c r="I1128" s="177">
        <v>6.0723000000000003</v>
      </c>
      <c r="J1128" s="177">
        <v>6.7328000000000001</v>
      </c>
      <c r="K1128" s="177">
        <v>6.4981</v>
      </c>
      <c r="L1128" s="177">
        <v>5.9268999999999998</v>
      </c>
      <c r="M1128" s="177">
        <v>5.4565000000000001</v>
      </c>
      <c r="N1128" s="177">
        <v>5.0540000000000003</v>
      </c>
      <c r="O1128" s="177">
        <v>4.1401000000000003</v>
      </c>
      <c r="P1128" s="177">
        <v>5.2770000000000001</v>
      </c>
      <c r="Q1128" s="177">
        <v>6.4968000000000004</v>
      </c>
      <c r="R1128" s="177">
        <v>4.2061000000000002</v>
      </c>
      <c r="T1128" s="106"/>
      <c r="U1128" s="107"/>
      <c r="V1128" s="107"/>
      <c r="W1128" s="107"/>
      <c r="X1128" s="107"/>
      <c r="Y1128" s="107"/>
      <c r="Z1128" s="107"/>
      <c r="AA1128" s="107"/>
      <c r="AB1128" s="107"/>
      <c r="AC1128" s="107"/>
      <c r="AD1128" s="107"/>
      <c r="AE1128" s="107"/>
      <c r="AF1128" s="107"/>
      <c r="AG1128" s="107"/>
      <c r="AH1128" s="107"/>
    </row>
    <row r="1129" spans="1:34" x14ac:dyDescent="0.3">
      <c r="A1129" s="173" t="s">
        <v>376</v>
      </c>
      <c r="B1129" s="173" t="s">
        <v>230</v>
      </c>
      <c r="C1129" s="173">
        <v>130472</v>
      </c>
      <c r="D1129" s="176"/>
      <c r="E1129" s="177"/>
      <c r="F1129" s="177"/>
      <c r="G1129" s="177"/>
      <c r="H1129" s="177"/>
      <c r="I1129" s="177"/>
      <c r="J1129" s="177"/>
      <c r="K1129" s="177"/>
      <c r="L1129" s="177"/>
      <c r="M1129" s="177"/>
      <c r="N1129" s="177"/>
      <c r="O1129" s="177"/>
      <c r="P1129" s="177"/>
      <c r="Q1129" s="177"/>
      <c r="R1129" s="177"/>
      <c r="T1129" s="106"/>
      <c r="U1129" s="107"/>
      <c r="V1129" s="107"/>
      <c r="W1129" s="107"/>
      <c r="X1129" s="107"/>
      <c r="Y1129" s="107"/>
      <c r="Z1129" s="107"/>
      <c r="AA1129" s="107"/>
      <c r="AB1129" s="107"/>
      <c r="AC1129" s="107"/>
      <c r="AD1129" s="107"/>
      <c r="AE1129" s="107"/>
      <c r="AF1129" s="107"/>
      <c r="AG1129" s="107"/>
      <c r="AH1129" s="107"/>
    </row>
    <row r="1130" spans="1:34" x14ac:dyDescent="0.3">
      <c r="A1130" s="173" t="s">
        <v>376</v>
      </c>
      <c r="B1130" s="173" t="s">
        <v>121</v>
      </c>
      <c r="C1130" s="173">
        <v>130479</v>
      </c>
      <c r="D1130" s="176"/>
      <c r="E1130" s="177"/>
      <c r="F1130" s="177"/>
      <c r="G1130" s="177"/>
      <c r="H1130" s="177"/>
      <c r="I1130" s="177"/>
      <c r="J1130" s="177"/>
      <c r="K1130" s="177"/>
      <c r="L1130" s="177"/>
      <c r="M1130" s="177"/>
      <c r="N1130" s="177"/>
      <c r="O1130" s="177"/>
      <c r="P1130" s="177"/>
      <c r="Q1130" s="177"/>
      <c r="R1130" s="177"/>
      <c r="T1130" s="106"/>
      <c r="U1130" s="107"/>
      <c r="V1130" s="107"/>
      <c r="W1130" s="107"/>
      <c r="X1130" s="107"/>
      <c r="Y1130" s="107"/>
      <c r="Z1130" s="107"/>
      <c r="AA1130" s="107"/>
      <c r="AB1130" s="107"/>
      <c r="AC1130" s="107"/>
      <c r="AD1130" s="107"/>
      <c r="AE1130" s="107"/>
      <c r="AF1130" s="107"/>
      <c r="AG1130" s="107"/>
      <c r="AH1130" s="107"/>
    </row>
    <row r="1131" spans="1:34" x14ac:dyDescent="0.3">
      <c r="A1131" s="173" t="s">
        <v>376</v>
      </c>
      <c r="B1131" s="173" t="s">
        <v>412</v>
      </c>
      <c r="C1131" s="173">
        <v>130459</v>
      </c>
      <c r="D1131" s="176"/>
      <c r="E1131" s="177"/>
      <c r="F1131" s="177"/>
      <c r="G1131" s="177"/>
      <c r="H1131" s="177"/>
      <c r="I1131" s="177"/>
      <c r="J1131" s="177"/>
      <c r="K1131" s="177"/>
      <c r="L1131" s="177"/>
      <c r="M1131" s="177"/>
      <c r="N1131" s="177"/>
      <c r="O1131" s="177"/>
      <c r="P1131" s="177"/>
      <c r="Q1131" s="177"/>
      <c r="R1131" s="177"/>
      <c r="T1131" s="106"/>
      <c r="U1131" s="107"/>
      <c r="V1131" s="107"/>
      <c r="W1131" s="107"/>
      <c r="X1131" s="107"/>
      <c r="Y1131" s="107"/>
      <c r="Z1131" s="107"/>
      <c r="AA1131" s="107"/>
      <c r="AB1131" s="107"/>
      <c r="AC1131" s="107"/>
      <c r="AD1131" s="107"/>
      <c r="AE1131" s="107"/>
      <c r="AF1131" s="107"/>
      <c r="AG1131" s="107"/>
      <c r="AH1131" s="107"/>
    </row>
    <row r="1132" spans="1:34" x14ac:dyDescent="0.3">
      <c r="A1132" s="173" t="s">
        <v>376</v>
      </c>
      <c r="B1132" s="173" t="s">
        <v>123</v>
      </c>
      <c r="C1132" s="173">
        <v>118305</v>
      </c>
      <c r="D1132" s="176">
        <v>44942</v>
      </c>
      <c r="E1132" s="177">
        <v>2659.2946000000002</v>
      </c>
      <c r="F1132" s="177">
        <v>6.0018000000000002</v>
      </c>
      <c r="G1132" s="177">
        <v>6.2313000000000001</v>
      </c>
      <c r="H1132" s="177">
        <v>5.8051000000000004</v>
      </c>
      <c r="I1132" s="177">
        <v>6.1654</v>
      </c>
      <c r="J1132" s="177">
        <v>6.8311000000000002</v>
      </c>
      <c r="K1132" s="177">
        <v>6.5838000000000001</v>
      </c>
      <c r="L1132" s="177">
        <v>6.0159000000000002</v>
      </c>
      <c r="M1132" s="177">
        <v>5.4894999999999996</v>
      </c>
      <c r="N1132" s="177">
        <v>5.0418000000000003</v>
      </c>
      <c r="O1132" s="177">
        <v>3.9729000000000001</v>
      </c>
      <c r="P1132" s="177">
        <v>5.1185999999999998</v>
      </c>
      <c r="Q1132" s="177">
        <v>6.6165000000000003</v>
      </c>
      <c r="R1132" s="177">
        <v>4.1628999999999996</v>
      </c>
      <c r="S1132" t="s">
        <v>1808</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73" t="s">
        <v>376</v>
      </c>
      <c r="B1133" s="173" t="s">
        <v>232</v>
      </c>
      <c r="C1133" s="173">
        <v>109353</v>
      </c>
      <c r="D1133" s="176">
        <v>44942</v>
      </c>
      <c r="E1133" s="177">
        <v>2649.2260999999999</v>
      </c>
      <c r="F1133" s="177">
        <v>5.9363999999999999</v>
      </c>
      <c r="G1133" s="177">
        <v>6.1657999999999999</v>
      </c>
      <c r="H1133" s="177">
        <v>5.74</v>
      </c>
      <c r="I1133" s="177">
        <v>6.1002000000000001</v>
      </c>
      <c r="J1133" s="177">
        <v>6.7648999999999999</v>
      </c>
      <c r="K1133" s="177">
        <v>6.5129999999999999</v>
      </c>
      <c r="L1133" s="177">
        <v>5.9610000000000003</v>
      </c>
      <c r="M1133" s="177">
        <v>5.4397000000000002</v>
      </c>
      <c r="N1133" s="177">
        <v>4.9951999999999996</v>
      </c>
      <c r="O1133" s="177">
        <v>3.9394999999999998</v>
      </c>
      <c r="P1133" s="177">
        <v>5.0822000000000003</v>
      </c>
      <c r="Q1133" s="177">
        <v>6.9104999999999999</v>
      </c>
      <c r="R1133" s="177">
        <v>4.1241000000000003</v>
      </c>
      <c r="S1133" t="s">
        <v>1808</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73" t="s">
        <v>376</v>
      </c>
      <c r="B1134" s="173" t="s">
        <v>124</v>
      </c>
      <c r="C1134" s="173">
        <v>119125</v>
      </c>
      <c r="D1134" s="176">
        <v>44942</v>
      </c>
      <c r="E1134" s="177">
        <v>3172.8966</v>
      </c>
      <c r="F1134" s="177">
        <v>5.8240999999999996</v>
      </c>
      <c r="G1134" s="177">
        <v>6.2336</v>
      </c>
      <c r="H1134" s="177">
        <v>5.6296999999999997</v>
      </c>
      <c r="I1134" s="177">
        <v>5.9987000000000004</v>
      </c>
      <c r="J1134" s="177">
        <v>6.6717000000000004</v>
      </c>
      <c r="K1134" s="177">
        <v>6.4923999999999999</v>
      </c>
      <c r="L1134" s="177">
        <v>5.9459</v>
      </c>
      <c r="M1134" s="177">
        <v>5.4416000000000002</v>
      </c>
      <c r="N1134" s="177">
        <v>5.0354000000000001</v>
      </c>
      <c r="O1134" s="177">
        <v>4.1877000000000004</v>
      </c>
      <c r="P1134" s="177">
        <v>5.3103999999999996</v>
      </c>
      <c r="Q1134" s="177">
        <v>6.7638999999999996</v>
      </c>
      <c r="R1134" s="177">
        <v>4.2145999999999999</v>
      </c>
      <c r="S1134" t="s">
        <v>1808</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73" t="s">
        <v>376</v>
      </c>
      <c r="B1135" s="173" t="s">
        <v>233</v>
      </c>
      <c r="C1135" s="173">
        <v>103347</v>
      </c>
      <c r="D1135" s="176">
        <v>44942</v>
      </c>
      <c r="E1135" s="177">
        <v>3144.4852000000001</v>
      </c>
      <c r="F1135" s="177">
        <v>5.7037000000000004</v>
      </c>
      <c r="G1135" s="177">
        <v>6.1132999999999997</v>
      </c>
      <c r="H1135" s="177">
        <v>5.5095000000000001</v>
      </c>
      <c r="I1135" s="177">
        <v>5.8783000000000003</v>
      </c>
      <c r="J1135" s="177">
        <v>6.5555000000000003</v>
      </c>
      <c r="K1135" s="177">
        <v>6.3855000000000004</v>
      </c>
      <c r="L1135" s="177">
        <v>5.8442999999999996</v>
      </c>
      <c r="M1135" s="177">
        <v>5.343</v>
      </c>
      <c r="N1135" s="177">
        <v>4.9428999999999998</v>
      </c>
      <c r="O1135" s="177">
        <v>4.0960000000000001</v>
      </c>
      <c r="P1135" s="177">
        <v>5.2130000000000001</v>
      </c>
      <c r="Q1135" s="177">
        <v>6.9035000000000002</v>
      </c>
      <c r="R1135" s="177">
        <v>4.1185</v>
      </c>
      <c r="T1135" s="106"/>
      <c r="U1135" s="107"/>
      <c r="V1135" s="107"/>
      <c r="W1135" s="107"/>
      <c r="X1135" s="107"/>
      <c r="Y1135" s="107"/>
      <c r="Z1135" s="107"/>
      <c r="AA1135" s="107"/>
      <c r="AB1135" s="107"/>
      <c r="AC1135" s="107"/>
      <c r="AD1135" s="107"/>
      <c r="AE1135" s="107"/>
      <c r="AF1135" s="107"/>
      <c r="AG1135" s="107"/>
      <c r="AH1135" s="107"/>
    </row>
    <row r="1136" spans="1:34" x14ac:dyDescent="0.3">
      <c r="A1136" s="173" t="s">
        <v>376</v>
      </c>
      <c r="B1136" s="173" t="s">
        <v>1995</v>
      </c>
      <c r="C1136" s="173">
        <v>142589</v>
      </c>
      <c r="D1136" s="176">
        <v>44942</v>
      </c>
      <c r="E1136" s="177">
        <v>1183.8058496480401</v>
      </c>
      <c r="F1136" s="177">
        <v>5.3880999999999997</v>
      </c>
      <c r="G1136" s="177">
        <v>5.4425999999999997</v>
      </c>
      <c r="H1136" s="177">
        <v>5.3487999999999998</v>
      </c>
      <c r="I1136" s="177">
        <v>5.3631000000000002</v>
      </c>
      <c r="J1136" s="177">
        <v>5.5766</v>
      </c>
      <c r="K1136" s="177">
        <v>5.4043000000000001</v>
      </c>
      <c r="L1136" s="177">
        <v>5.0940000000000003</v>
      </c>
      <c r="M1136" s="177">
        <v>4.7062999999999997</v>
      </c>
      <c r="N1136" s="177">
        <v>4.3143000000000002</v>
      </c>
      <c r="O1136" s="177">
        <v>3.2467999999999999</v>
      </c>
      <c r="P1136" s="177"/>
      <c r="Q1136" s="177">
        <v>3.5428000000000002</v>
      </c>
      <c r="R1136" s="177">
        <v>3.4914999999999998</v>
      </c>
      <c r="T1136" s="106"/>
      <c r="U1136" s="107"/>
      <c r="V1136" s="107"/>
      <c r="W1136" s="107"/>
      <c r="X1136" s="107"/>
      <c r="Y1136" s="107"/>
      <c r="Z1136" s="107"/>
      <c r="AA1136" s="107"/>
      <c r="AB1136" s="107"/>
      <c r="AC1136" s="107"/>
      <c r="AD1136" s="107"/>
      <c r="AE1136" s="107"/>
      <c r="AF1136" s="107"/>
      <c r="AG1136" s="107"/>
      <c r="AH1136" s="107"/>
    </row>
    <row r="1137" spans="1:34" x14ac:dyDescent="0.3">
      <c r="A1137" s="173" t="s">
        <v>376</v>
      </c>
      <c r="B1137" s="173" t="s">
        <v>125</v>
      </c>
      <c r="C1137" s="173">
        <v>140196</v>
      </c>
      <c r="D1137" s="176">
        <v>44942</v>
      </c>
      <c r="E1137" s="177">
        <v>2865.0846999999999</v>
      </c>
      <c r="F1137" s="177">
        <v>5.6394000000000002</v>
      </c>
      <c r="G1137" s="177">
        <v>6.1661000000000001</v>
      </c>
      <c r="H1137" s="177">
        <v>5.3882000000000003</v>
      </c>
      <c r="I1137" s="177">
        <v>5.9953000000000003</v>
      </c>
      <c r="J1137" s="177">
        <v>6.7453000000000003</v>
      </c>
      <c r="K1137" s="177">
        <v>6.5925000000000002</v>
      </c>
      <c r="L1137" s="177">
        <v>6.0167000000000002</v>
      </c>
      <c r="M1137" s="177">
        <v>5.4588999999999999</v>
      </c>
      <c r="N1137" s="177">
        <v>5.0321999999999996</v>
      </c>
      <c r="O1137" s="177">
        <v>4.2751999999999999</v>
      </c>
      <c r="P1137" s="177">
        <v>5.4077999999999999</v>
      </c>
      <c r="Q1137" s="177">
        <v>6.7294</v>
      </c>
      <c r="R1137" s="177">
        <v>4.2767999999999997</v>
      </c>
      <c r="T1137" s="106"/>
      <c r="U1137" s="107"/>
      <c r="V1137" s="107"/>
      <c r="W1137" s="107"/>
      <c r="X1137" s="107"/>
      <c r="Y1137" s="107"/>
      <c r="Z1137" s="107"/>
      <c r="AA1137" s="107"/>
      <c r="AB1137" s="107"/>
      <c r="AC1137" s="107"/>
      <c r="AD1137" s="107"/>
      <c r="AE1137" s="107"/>
      <c r="AF1137" s="107"/>
      <c r="AG1137" s="107"/>
      <c r="AH1137" s="107"/>
    </row>
    <row r="1138" spans="1:34" x14ac:dyDescent="0.3">
      <c r="A1138" s="173" t="s">
        <v>376</v>
      </c>
      <c r="B1138" s="173" t="s">
        <v>234</v>
      </c>
      <c r="C1138" s="173">
        <v>140182</v>
      </c>
      <c r="D1138" s="176">
        <v>44942</v>
      </c>
      <c r="E1138" s="177">
        <v>2820.1707000000001</v>
      </c>
      <c r="F1138" s="177">
        <v>5.4004000000000003</v>
      </c>
      <c r="G1138" s="177">
        <v>5.9261999999999997</v>
      </c>
      <c r="H1138" s="177">
        <v>5.1479999999999997</v>
      </c>
      <c r="I1138" s="177">
        <v>5.7548000000000004</v>
      </c>
      <c r="J1138" s="177">
        <v>6.5039999999999996</v>
      </c>
      <c r="K1138" s="177">
        <v>6.3486000000000002</v>
      </c>
      <c r="L1138" s="177">
        <v>5.7695999999999996</v>
      </c>
      <c r="M1138" s="177">
        <v>5.2092000000000001</v>
      </c>
      <c r="N1138" s="177">
        <v>4.7804000000000002</v>
      </c>
      <c r="O1138" s="177">
        <v>4.0179999999999998</v>
      </c>
      <c r="P1138" s="177">
        <v>5.1881000000000004</v>
      </c>
      <c r="Q1138" s="177">
        <v>6.8967999999999998</v>
      </c>
      <c r="R1138" s="177">
        <v>4.0237999999999996</v>
      </c>
      <c r="T1138" s="106"/>
      <c r="U1138" s="107"/>
      <c r="V1138" s="107"/>
      <c r="W1138" s="107"/>
      <c r="X1138" s="107"/>
      <c r="Y1138" s="107"/>
      <c r="Z1138" s="107"/>
      <c r="AA1138" s="107"/>
      <c r="AB1138" s="107"/>
      <c r="AC1138" s="107"/>
      <c r="AD1138" s="107"/>
      <c r="AE1138" s="107"/>
      <c r="AF1138" s="107"/>
      <c r="AG1138" s="107"/>
      <c r="AH1138" s="107"/>
    </row>
    <row r="1139" spans="1:34" x14ac:dyDescent="0.3">
      <c r="A1139" s="173" t="s">
        <v>376</v>
      </c>
      <c r="B1139" s="173" t="s">
        <v>413</v>
      </c>
      <c r="C1139" s="173">
        <v>140176</v>
      </c>
      <c r="D1139" s="176">
        <v>44942</v>
      </c>
      <c r="E1139" s="177">
        <v>2564.7487999999998</v>
      </c>
      <c r="F1139" s="177">
        <v>5.3987999999999996</v>
      </c>
      <c r="G1139" s="177">
        <v>5.9260000000000002</v>
      </c>
      <c r="H1139" s="177">
        <v>5.1478999999999999</v>
      </c>
      <c r="I1139" s="177">
        <v>5.7546999999999997</v>
      </c>
      <c r="J1139" s="177">
        <v>6.5039999999999996</v>
      </c>
      <c r="K1139" s="177">
        <v>6.3486000000000002</v>
      </c>
      <c r="L1139" s="177">
        <v>5.7694000000000001</v>
      </c>
      <c r="M1139" s="177">
        <v>5.2092000000000001</v>
      </c>
      <c r="N1139" s="177">
        <v>4.7804000000000002</v>
      </c>
      <c r="O1139" s="177">
        <v>4.0179</v>
      </c>
      <c r="P1139" s="177">
        <v>5.1875999999999998</v>
      </c>
      <c r="Q1139" s="177">
        <v>6.3358999999999996</v>
      </c>
      <c r="R1139" s="177">
        <v>4.0239000000000003</v>
      </c>
      <c r="T1139" s="106"/>
      <c r="U1139" s="107"/>
      <c r="V1139" s="107"/>
      <c r="W1139" s="107"/>
      <c r="X1139" s="107"/>
      <c r="Y1139" s="107"/>
      <c r="Z1139" s="107"/>
      <c r="AA1139" s="107"/>
      <c r="AB1139" s="107"/>
      <c r="AC1139" s="107"/>
      <c r="AD1139" s="107"/>
      <c r="AE1139" s="107"/>
      <c r="AF1139" s="107"/>
      <c r="AG1139" s="107"/>
      <c r="AH1139" s="107"/>
    </row>
    <row r="1140" spans="1:34" x14ac:dyDescent="0.3">
      <c r="A1140" s="173" t="s">
        <v>376</v>
      </c>
      <c r="B1140" s="173" t="s">
        <v>414</v>
      </c>
      <c r="C1140" s="173">
        <v>102441</v>
      </c>
      <c r="D1140" s="176"/>
      <c r="E1140" s="177"/>
      <c r="F1140" s="177"/>
      <c r="G1140" s="177"/>
      <c r="H1140" s="177"/>
      <c r="I1140" s="177"/>
      <c r="J1140" s="177"/>
      <c r="K1140" s="177"/>
      <c r="L1140" s="177"/>
      <c r="M1140" s="177"/>
      <c r="N1140" s="177"/>
      <c r="O1140" s="177"/>
      <c r="P1140" s="177"/>
      <c r="Q1140" s="177"/>
      <c r="R1140" s="177"/>
      <c r="T1140" s="106"/>
      <c r="U1140" s="107"/>
      <c r="V1140" s="107"/>
      <c r="W1140" s="107"/>
      <c r="X1140" s="107"/>
      <c r="Y1140" s="107"/>
      <c r="Z1140" s="107"/>
      <c r="AA1140" s="107"/>
      <c r="AB1140" s="107"/>
      <c r="AC1140" s="107"/>
      <c r="AD1140" s="107"/>
      <c r="AE1140" s="107"/>
      <c r="AF1140" s="107"/>
      <c r="AG1140" s="107"/>
      <c r="AH1140" s="107"/>
    </row>
    <row r="1141" spans="1:34" x14ac:dyDescent="0.3">
      <c r="A1141" s="173" t="s">
        <v>376</v>
      </c>
      <c r="B1141" s="173" t="s">
        <v>415</v>
      </c>
      <c r="C1141" s="173">
        <v>100538</v>
      </c>
      <c r="D1141" s="176">
        <v>44942</v>
      </c>
      <c r="E1141" s="177">
        <v>5066.7878000000001</v>
      </c>
      <c r="F1141" s="177">
        <v>5.2378999999999998</v>
      </c>
      <c r="G1141" s="177">
        <v>5.4305000000000003</v>
      </c>
      <c r="H1141" s="177">
        <v>4.9767999999999999</v>
      </c>
      <c r="I1141" s="177">
        <v>5.3964999999999996</v>
      </c>
      <c r="J1141" s="177">
        <v>6.0282</v>
      </c>
      <c r="K1141" s="177">
        <v>5.8023999999999996</v>
      </c>
      <c r="L1141" s="177">
        <v>5.2294999999999998</v>
      </c>
      <c r="M1141" s="177">
        <v>4.6957000000000004</v>
      </c>
      <c r="N1141" s="177">
        <v>4.2803000000000004</v>
      </c>
      <c r="O1141" s="177">
        <v>3.4718</v>
      </c>
      <c r="P1141" s="177">
        <v>4.6379999999999999</v>
      </c>
      <c r="Q1141" s="177">
        <v>6.7805999999999997</v>
      </c>
      <c r="R1141" s="177">
        <v>3.4518</v>
      </c>
      <c r="T1141" s="106"/>
      <c r="U1141" s="107"/>
      <c r="V1141" s="107"/>
      <c r="W1141" s="107"/>
      <c r="X1141" s="107"/>
      <c r="Y1141" s="107"/>
      <c r="Z1141" s="107"/>
      <c r="AA1141" s="107"/>
      <c r="AB1141" s="107"/>
      <c r="AC1141" s="107"/>
      <c r="AD1141" s="107"/>
      <c r="AE1141" s="107"/>
      <c r="AF1141" s="107"/>
      <c r="AG1141" s="107"/>
      <c r="AH1141" s="107"/>
    </row>
    <row r="1142" spans="1:34" x14ac:dyDescent="0.3">
      <c r="A1142" s="173" t="s">
        <v>376</v>
      </c>
      <c r="B1142" s="173" t="s">
        <v>416</v>
      </c>
      <c r="C1142" s="173">
        <v>100546</v>
      </c>
      <c r="D1142" s="176">
        <v>44942</v>
      </c>
      <c r="E1142" s="177">
        <v>3314.1568000000002</v>
      </c>
      <c r="F1142" s="177">
        <v>5.8832000000000004</v>
      </c>
      <c r="G1142" s="177">
        <v>6.0758000000000001</v>
      </c>
      <c r="H1142" s="177">
        <v>5.6219000000000001</v>
      </c>
      <c r="I1142" s="177">
        <v>6.0427</v>
      </c>
      <c r="J1142" s="177">
        <v>6.6798000000000002</v>
      </c>
      <c r="K1142" s="177">
        <v>6.4644000000000004</v>
      </c>
      <c r="L1142" s="177">
        <v>5.9015000000000004</v>
      </c>
      <c r="M1142" s="177">
        <v>5.3754999999999997</v>
      </c>
      <c r="N1142" s="177">
        <v>4.9669999999999996</v>
      </c>
      <c r="O1142" s="177">
        <v>4.1611000000000002</v>
      </c>
      <c r="P1142" s="177">
        <v>5.3422999999999998</v>
      </c>
      <c r="Q1142" s="177">
        <v>7.1357999999999997</v>
      </c>
      <c r="R1142" s="177">
        <v>4.1364000000000001</v>
      </c>
      <c r="T1142" s="106"/>
      <c r="U1142" s="107"/>
      <c r="V1142" s="107"/>
      <c r="W1142" s="107"/>
      <c r="X1142" s="107"/>
      <c r="Y1142" s="107"/>
      <c r="Z1142" s="107"/>
      <c r="AA1142" s="107"/>
      <c r="AB1142" s="107"/>
      <c r="AC1142" s="107"/>
      <c r="AD1142" s="107"/>
      <c r="AE1142" s="107"/>
      <c r="AF1142" s="107"/>
      <c r="AG1142" s="107"/>
      <c r="AH1142" s="107"/>
    </row>
    <row r="1143" spans="1:34" x14ac:dyDescent="0.3">
      <c r="A1143" s="173" t="s">
        <v>376</v>
      </c>
      <c r="B1143" s="173" t="s">
        <v>127</v>
      </c>
      <c r="C1143" s="173">
        <v>118577</v>
      </c>
      <c r="D1143" s="176">
        <v>44942</v>
      </c>
      <c r="E1143" s="177">
        <v>3335.8445999999999</v>
      </c>
      <c r="F1143" s="177">
        <v>5.9608999999999996</v>
      </c>
      <c r="G1143" s="177">
        <v>6.1542000000000003</v>
      </c>
      <c r="H1143" s="177">
        <v>5.7008000000000001</v>
      </c>
      <c r="I1143" s="177">
        <v>6.1215000000000002</v>
      </c>
      <c r="J1143" s="177">
        <v>6.7595000000000001</v>
      </c>
      <c r="K1143" s="177">
        <v>6.5444000000000004</v>
      </c>
      <c r="L1143" s="177">
        <v>5.9817999999999998</v>
      </c>
      <c r="M1143" s="177">
        <v>5.4557000000000002</v>
      </c>
      <c r="N1143" s="177">
        <v>5.0467000000000004</v>
      </c>
      <c r="O1143" s="177">
        <v>4.2415000000000003</v>
      </c>
      <c r="P1143" s="177">
        <v>5.4164000000000003</v>
      </c>
      <c r="Q1143" s="177">
        <v>6.8785999999999996</v>
      </c>
      <c r="R1143" s="177">
        <v>4.2157</v>
      </c>
      <c r="T1143" s="106"/>
      <c r="U1143" s="107"/>
      <c r="V1143" s="107"/>
      <c r="W1143" s="107"/>
      <c r="X1143" s="107"/>
      <c r="Y1143" s="107"/>
      <c r="Z1143" s="107"/>
      <c r="AA1143" s="107"/>
      <c r="AB1143" s="107"/>
      <c r="AC1143" s="107"/>
      <c r="AD1143" s="107"/>
      <c r="AE1143" s="107"/>
      <c r="AF1143" s="107"/>
      <c r="AG1143" s="107"/>
      <c r="AH1143" s="107"/>
    </row>
    <row r="1144" spans="1:34" x14ac:dyDescent="0.3">
      <c r="A1144" s="173" t="s">
        <v>376</v>
      </c>
      <c r="B1144" s="173" t="s">
        <v>236</v>
      </c>
      <c r="C1144" s="173">
        <v>100868</v>
      </c>
      <c r="D1144" s="176">
        <v>44942</v>
      </c>
      <c r="E1144" s="177">
        <v>4324.3139000000001</v>
      </c>
      <c r="F1144" s="177">
        <v>5.5860000000000003</v>
      </c>
      <c r="G1144" s="177">
        <v>6.0136000000000003</v>
      </c>
      <c r="H1144" s="177">
        <v>5.5453999999999999</v>
      </c>
      <c r="I1144" s="177">
        <v>6.0159000000000002</v>
      </c>
      <c r="J1144" s="177">
        <v>6.6680999999999999</v>
      </c>
      <c r="K1144" s="177">
        <v>6.444</v>
      </c>
      <c r="L1144" s="177">
        <v>5.8162000000000003</v>
      </c>
      <c r="M1144" s="177">
        <v>5.3029000000000002</v>
      </c>
      <c r="N1144" s="177">
        <v>4.8994999999999997</v>
      </c>
      <c r="O1144" s="177">
        <v>4.0461</v>
      </c>
      <c r="P1144" s="177">
        <v>5.1536</v>
      </c>
      <c r="Q1144" s="177">
        <v>6.7981999999999996</v>
      </c>
      <c r="R1144" s="177">
        <v>4.0787000000000004</v>
      </c>
      <c r="S1144" t="s">
        <v>1807</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73" t="s">
        <v>376</v>
      </c>
      <c r="B1145" s="173" t="s">
        <v>128</v>
      </c>
      <c r="C1145" s="173">
        <v>119091</v>
      </c>
      <c r="D1145" s="176">
        <v>44942</v>
      </c>
      <c r="E1145" s="177">
        <v>4362.1140999999998</v>
      </c>
      <c r="F1145" s="177">
        <v>5.6866000000000003</v>
      </c>
      <c r="G1145" s="177">
        <v>6.1135999999999999</v>
      </c>
      <c r="H1145" s="177">
        <v>5.6456</v>
      </c>
      <c r="I1145" s="177">
        <v>6.1161000000000003</v>
      </c>
      <c r="J1145" s="177">
        <v>6.7686999999999999</v>
      </c>
      <c r="K1145" s="177">
        <v>6.5457000000000001</v>
      </c>
      <c r="L1145" s="177">
        <v>5.9195000000000002</v>
      </c>
      <c r="M1145" s="177">
        <v>5.4073000000000002</v>
      </c>
      <c r="N1145" s="177">
        <v>5.0046999999999997</v>
      </c>
      <c r="O1145" s="177">
        <v>4.1502999999999997</v>
      </c>
      <c r="P1145" s="177">
        <v>5.2588999999999997</v>
      </c>
      <c r="Q1145" s="177">
        <v>6.7378999999999998</v>
      </c>
      <c r="R1145" s="177">
        <v>4.1828000000000003</v>
      </c>
      <c r="T1145" s="106"/>
      <c r="U1145" s="107"/>
      <c r="V1145" s="107"/>
      <c r="W1145" s="107"/>
      <c r="X1145" s="107"/>
      <c r="Y1145" s="107"/>
      <c r="Z1145" s="107"/>
      <c r="AA1145" s="107"/>
      <c r="AB1145" s="107"/>
      <c r="AC1145" s="107"/>
      <c r="AD1145" s="107"/>
      <c r="AE1145" s="107"/>
      <c r="AF1145" s="107"/>
      <c r="AG1145" s="107"/>
      <c r="AH1145" s="107"/>
    </row>
    <row r="1146" spans="1:34" x14ac:dyDescent="0.3">
      <c r="A1146" s="173" t="s">
        <v>376</v>
      </c>
      <c r="B1146" s="173" t="s">
        <v>2035</v>
      </c>
      <c r="C1146" s="173">
        <v>118902</v>
      </c>
      <c r="D1146" s="176">
        <v>44942</v>
      </c>
      <c r="E1146" s="177">
        <v>2195.8285999999998</v>
      </c>
      <c r="F1146" s="177">
        <v>5.7107000000000001</v>
      </c>
      <c r="G1146" s="177">
        <v>6.0647000000000002</v>
      </c>
      <c r="H1146" s="177">
        <v>5.7270000000000003</v>
      </c>
      <c r="I1146" s="177">
        <v>6.1435000000000004</v>
      </c>
      <c r="J1146" s="177">
        <v>6.7355999999999998</v>
      </c>
      <c r="K1146" s="177">
        <v>6.4730999999999996</v>
      </c>
      <c r="L1146" s="177">
        <v>5.8872999999999998</v>
      </c>
      <c r="M1146" s="177">
        <v>5.3625999999999996</v>
      </c>
      <c r="N1146" s="177">
        <v>4.9617000000000004</v>
      </c>
      <c r="O1146" s="177">
        <v>4.0458999999999996</v>
      </c>
      <c r="P1146" s="177">
        <v>5.2237</v>
      </c>
      <c r="Q1146" s="177">
        <v>4.3103999999999996</v>
      </c>
      <c r="R1146" s="177">
        <v>4.1254</v>
      </c>
      <c r="T1146" s="106"/>
      <c r="U1146" s="107"/>
      <c r="V1146" s="107"/>
      <c r="W1146" s="107"/>
      <c r="X1146" s="107"/>
      <c r="Y1146" s="107"/>
      <c r="Z1146" s="107"/>
      <c r="AA1146" s="107"/>
      <c r="AB1146" s="107"/>
      <c r="AC1146" s="107"/>
      <c r="AD1146" s="107"/>
      <c r="AE1146" s="107"/>
      <c r="AF1146" s="107"/>
      <c r="AG1146" s="107"/>
      <c r="AH1146" s="107"/>
    </row>
    <row r="1147" spans="1:34" x14ac:dyDescent="0.3">
      <c r="A1147" s="173" t="s">
        <v>376</v>
      </c>
      <c r="B1147" s="173" t="s">
        <v>2036</v>
      </c>
      <c r="C1147" s="173">
        <v>120038</v>
      </c>
      <c r="D1147" s="176">
        <v>44942</v>
      </c>
      <c r="E1147" s="177">
        <v>2210.9097000000002</v>
      </c>
      <c r="F1147" s="177">
        <v>5.8105000000000002</v>
      </c>
      <c r="G1147" s="177">
        <v>6.1642999999999999</v>
      </c>
      <c r="H1147" s="177">
        <v>5.8270999999999997</v>
      </c>
      <c r="I1147" s="177">
        <v>6.2434000000000003</v>
      </c>
      <c r="J1147" s="177">
        <v>6.8334999999999999</v>
      </c>
      <c r="K1147" s="177">
        <v>6.5716000000000001</v>
      </c>
      <c r="L1147" s="177">
        <v>5.9875999999999996</v>
      </c>
      <c r="M1147" s="177">
        <v>5.4637000000000002</v>
      </c>
      <c r="N1147" s="177">
        <v>5.0651999999999999</v>
      </c>
      <c r="O1147" s="177">
        <v>4.1489000000000003</v>
      </c>
      <c r="P1147" s="177">
        <v>5.3159000000000001</v>
      </c>
      <c r="Q1147" s="177">
        <v>6.7624000000000004</v>
      </c>
      <c r="R1147" s="177">
        <v>4.2275</v>
      </c>
      <c r="T1147" s="106"/>
      <c r="U1147" s="107"/>
      <c r="V1147" s="107"/>
      <c r="W1147" s="107"/>
      <c r="X1147" s="107"/>
      <c r="Y1147" s="107"/>
      <c r="Z1147" s="107"/>
      <c r="AA1147" s="107"/>
      <c r="AB1147" s="107"/>
      <c r="AC1147" s="107"/>
      <c r="AD1147" s="107"/>
      <c r="AE1147" s="107"/>
      <c r="AF1147" s="107"/>
      <c r="AG1147" s="107"/>
      <c r="AH1147" s="107"/>
    </row>
    <row r="1148" spans="1:34" x14ac:dyDescent="0.3">
      <c r="A1148" s="173" t="s">
        <v>376</v>
      </c>
      <c r="B1148" s="173" t="s">
        <v>2037</v>
      </c>
      <c r="C1148" s="173">
        <v>118907</v>
      </c>
      <c r="D1148" s="176">
        <v>44942</v>
      </c>
      <c r="E1148" s="177">
        <v>3168.1502</v>
      </c>
      <c r="F1148" s="177">
        <v>5.7107000000000001</v>
      </c>
      <c r="G1148" s="177">
        <v>6.0646000000000004</v>
      </c>
      <c r="H1148" s="177">
        <v>5.7271000000000001</v>
      </c>
      <c r="I1148" s="177">
        <v>6.1435000000000004</v>
      </c>
      <c r="J1148" s="177">
        <v>6.7355999999999998</v>
      </c>
      <c r="K1148" s="177">
        <v>6.2187000000000001</v>
      </c>
      <c r="L1148" s="177">
        <v>5.3483999999999998</v>
      </c>
      <c r="M1148" s="177">
        <v>4.7241</v>
      </c>
      <c r="N1148" s="177">
        <v>4.2746000000000004</v>
      </c>
      <c r="O1148" s="177">
        <v>3.2709000000000001</v>
      </c>
      <c r="P1148" s="177">
        <v>4.4016999999999999</v>
      </c>
      <c r="Q1148" s="177">
        <v>5.8952999999999998</v>
      </c>
      <c r="R1148" s="177">
        <v>3.3723000000000001</v>
      </c>
      <c r="T1148" s="106"/>
      <c r="U1148" s="107"/>
      <c r="V1148" s="107"/>
      <c r="W1148" s="107"/>
      <c r="X1148" s="107"/>
      <c r="Y1148" s="107"/>
      <c r="Z1148" s="107"/>
      <c r="AA1148" s="107"/>
      <c r="AB1148" s="107"/>
      <c r="AC1148" s="107"/>
      <c r="AD1148" s="107"/>
      <c r="AE1148" s="107"/>
      <c r="AF1148" s="107"/>
      <c r="AG1148" s="107"/>
      <c r="AH1148" s="107"/>
    </row>
    <row r="1149" spans="1:34" x14ac:dyDescent="0.3">
      <c r="A1149" s="173" t="s">
        <v>376</v>
      </c>
      <c r="B1149" s="173" t="s">
        <v>238</v>
      </c>
      <c r="C1149" s="173">
        <v>103340</v>
      </c>
      <c r="D1149" s="176">
        <v>44942</v>
      </c>
      <c r="E1149" s="177">
        <v>326.12139999999999</v>
      </c>
      <c r="F1149" s="177">
        <v>5.7201000000000004</v>
      </c>
      <c r="G1149" s="177">
        <v>6.0505000000000004</v>
      </c>
      <c r="H1149" s="177">
        <v>5.5507999999999997</v>
      </c>
      <c r="I1149" s="177">
        <v>6.0167999999999999</v>
      </c>
      <c r="J1149" s="177">
        <v>6.7195</v>
      </c>
      <c r="K1149" s="177">
        <v>6.4093</v>
      </c>
      <c r="L1149" s="177">
        <v>5.8051000000000004</v>
      </c>
      <c r="M1149" s="177">
        <v>5.2881999999999998</v>
      </c>
      <c r="N1149" s="177">
        <v>4.8855000000000004</v>
      </c>
      <c r="O1149" s="177">
        <v>4.1022999999999996</v>
      </c>
      <c r="P1149" s="177">
        <v>5.2354000000000003</v>
      </c>
      <c r="Q1149" s="177">
        <v>7.1249000000000002</v>
      </c>
      <c r="R1149" s="177">
        <v>4.0753000000000004</v>
      </c>
      <c r="T1149" s="106"/>
      <c r="U1149" s="107"/>
      <c r="V1149" s="107"/>
      <c r="W1149" s="107"/>
      <c r="X1149" s="107"/>
      <c r="Y1149" s="107"/>
      <c r="Z1149" s="107"/>
      <c r="AA1149" s="107"/>
      <c r="AB1149" s="107"/>
      <c r="AC1149" s="107"/>
      <c r="AD1149" s="107"/>
      <c r="AE1149" s="107"/>
      <c r="AF1149" s="107"/>
      <c r="AG1149" s="107"/>
      <c r="AH1149" s="107"/>
    </row>
    <row r="1150" spans="1:34" x14ac:dyDescent="0.3">
      <c r="A1150" s="173" t="s">
        <v>376</v>
      </c>
      <c r="B1150" s="173" t="s">
        <v>130</v>
      </c>
      <c r="C1150" s="173">
        <v>120197</v>
      </c>
      <c r="D1150" s="176">
        <v>44942</v>
      </c>
      <c r="E1150" s="177">
        <v>328.55759999999998</v>
      </c>
      <c r="F1150" s="177">
        <v>5.8109999999999999</v>
      </c>
      <c r="G1150" s="177">
        <v>6.1391</v>
      </c>
      <c r="H1150" s="177">
        <v>5.6416000000000004</v>
      </c>
      <c r="I1150" s="177">
        <v>6.1077000000000004</v>
      </c>
      <c r="J1150" s="177">
        <v>6.8103999999999996</v>
      </c>
      <c r="K1150" s="177">
        <v>6.5008999999999997</v>
      </c>
      <c r="L1150" s="177">
        <v>5.8978999999999999</v>
      </c>
      <c r="M1150" s="177">
        <v>5.3818999999999999</v>
      </c>
      <c r="N1150" s="177">
        <v>4.9813999999999998</v>
      </c>
      <c r="O1150" s="177">
        <v>4.2157</v>
      </c>
      <c r="P1150" s="177">
        <v>5.3337000000000003</v>
      </c>
      <c r="Q1150" s="177">
        <v>6.7850000000000001</v>
      </c>
      <c r="R1150" s="177">
        <v>4.1852999999999998</v>
      </c>
      <c r="T1150" s="106"/>
      <c r="U1150" s="107"/>
      <c r="V1150" s="107"/>
      <c r="W1150" s="107"/>
      <c r="X1150" s="107"/>
      <c r="Y1150" s="107"/>
      <c r="Z1150" s="107"/>
      <c r="AA1150" s="107"/>
      <c r="AB1150" s="107"/>
      <c r="AC1150" s="107"/>
      <c r="AD1150" s="107"/>
      <c r="AE1150" s="107"/>
      <c r="AF1150" s="107"/>
      <c r="AG1150" s="107"/>
      <c r="AH1150" s="107"/>
    </row>
    <row r="1151" spans="1:34" x14ac:dyDescent="0.3">
      <c r="A1151" s="173" t="s">
        <v>376</v>
      </c>
      <c r="B1151" s="173" t="s">
        <v>239</v>
      </c>
      <c r="C1151" s="173">
        <v>113096</v>
      </c>
      <c r="D1151" s="176">
        <v>44942</v>
      </c>
      <c r="E1151" s="177">
        <v>2368.8620999999998</v>
      </c>
      <c r="F1151" s="177">
        <v>5.5523999999999996</v>
      </c>
      <c r="G1151" s="177">
        <v>6.1782000000000004</v>
      </c>
      <c r="H1151" s="177">
        <v>5.5163000000000002</v>
      </c>
      <c r="I1151" s="177">
        <v>5.9355000000000002</v>
      </c>
      <c r="J1151" s="177">
        <v>6.4629000000000003</v>
      </c>
      <c r="K1151" s="177">
        <v>6.4316000000000004</v>
      </c>
      <c r="L1151" s="177">
        <v>5.8948999999999998</v>
      </c>
      <c r="M1151" s="177">
        <v>5.3944000000000001</v>
      </c>
      <c r="N1151" s="177">
        <v>5.0025000000000004</v>
      </c>
      <c r="O1151" s="177">
        <v>4.2785000000000002</v>
      </c>
      <c r="P1151" s="177">
        <v>5.3596000000000004</v>
      </c>
      <c r="Q1151" s="177">
        <v>7.1242999999999999</v>
      </c>
      <c r="R1151" s="177">
        <v>4.2085999999999997</v>
      </c>
      <c r="T1151" s="106"/>
      <c r="U1151" s="107"/>
      <c r="V1151" s="107"/>
      <c r="W1151" s="107"/>
      <c r="X1151" s="107"/>
      <c r="Y1151" s="107"/>
      <c r="Z1151" s="107"/>
      <c r="AA1151" s="107"/>
      <c r="AB1151" s="107"/>
      <c r="AC1151" s="107"/>
      <c r="AD1151" s="107"/>
      <c r="AE1151" s="107"/>
      <c r="AF1151" s="107"/>
      <c r="AG1151" s="107"/>
      <c r="AH1151" s="107"/>
    </row>
    <row r="1152" spans="1:34" x14ac:dyDescent="0.3">
      <c r="A1152" s="173" t="s">
        <v>376</v>
      </c>
      <c r="B1152" s="173" t="s">
        <v>131</v>
      </c>
      <c r="C1152" s="173">
        <v>118345</v>
      </c>
      <c r="D1152" s="176">
        <v>44942</v>
      </c>
      <c r="E1152" s="177">
        <v>2388.9310999999998</v>
      </c>
      <c r="F1152" s="177">
        <v>5.5929000000000002</v>
      </c>
      <c r="G1152" s="177">
        <v>6.2180999999999997</v>
      </c>
      <c r="H1152" s="177">
        <v>5.5564999999999998</v>
      </c>
      <c r="I1152" s="177">
        <v>5.9756999999999998</v>
      </c>
      <c r="J1152" s="177">
        <v>6.5031999999999996</v>
      </c>
      <c r="K1152" s="177">
        <v>6.4722999999999997</v>
      </c>
      <c r="L1152" s="177">
        <v>5.9360999999999997</v>
      </c>
      <c r="M1152" s="177">
        <v>5.4359999999999999</v>
      </c>
      <c r="N1152" s="177">
        <v>5.0445000000000002</v>
      </c>
      <c r="O1152" s="177">
        <v>4.3201999999999998</v>
      </c>
      <c r="P1152" s="177">
        <v>5.43</v>
      </c>
      <c r="Q1152" s="177">
        <v>6.8056000000000001</v>
      </c>
      <c r="R1152" s="177">
        <v>4.2504</v>
      </c>
      <c r="T1152" s="106"/>
      <c r="U1152" s="107"/>
      <c r="V1152" s="107"/>
      <c r="W1152" s="107"/>
      <c r="X1152" s="107"/>
      <c r="Y1152" s="107"/>
      <c r="Z1152" s="107"/>
      <c r="AA1152" s="107"/>
      <c r="AB1152" s="107"/>
      <c r="AC1152" s="107"/>
      <c r="AD1152" s="107"/>
      <c r="AE1152" s="107"/>
      <c r="AF1152" s="107"/>
      <c r="AG1152" s="107"/>
      <c r="AH1152" s="107"/>
    </row>
    <row r="1153" spans="1:34" x14ac:dyDescent="0.3">
      <c r="A1153" s="173" t="s">
        <v>376</v>
      </c>
      <c r="B1153" s="173" t="s">
        <v>132</v>
      </c>
      <c r="C1153" s="173">
        <v>118364</v>
      </c>
      <c r="D1153" s="176">
        <v>44942</v>
      </c>
      <c r="E1153" s="177">
        <v>2680.7011000000002</v>
      </c>
      <c r="F1153" s="177">
        <v>5.8871000000000002</v>
      </c>
      <c r="G1153" s="177">
        <v>6.2187999999999999</v>
      </c>
      <c r="H1153" s="177">
        <v>5.7671999999999999</v>
      </c>
      <c r="I1153" s="177">
        <v>6.0723000000000003</v>
      </c>
      <c r="J1153" s="177">
        <v>6.6886000000000001</v>
      </c>
      <c r="K1153" s="177">
        <v>6.4874000000000001</v>
      </c>
      <c r="L1153" s="177">
        <v>5.9347000000000003</v>
      </c>
      <c r="M1153" s="177">
        <v>5.4435000000000002</v>
      </c>
      <c r="N1153" s="177">
        <v>5.0327000000000002</v>
      </c>
      <c r="O1153" s="177">
        <v>4.1158999999999999</v>
      </c>
      <c r="P1153" s="177">
        <v>5.2042000000000002</v>
      </c>
      <c r="Q1153" s="177">
        <v>6.7042000000000002</v>
      </c>
      <c r="R1153" s="177">
        <v>4.1840000000000002</v>
      </c>
      <c r="T1153" s="106"/>
      <c r="U1153" s="107"/>
      <c r="V1153" s="107"/>
      <c r="W1153" s="107"/>
      <c r="X1153" s="107"/>
      <c r="Y1153" s="107"/>
      <c r="Z1153" s="107"/>
      <c r="AA1153" s="107"/>
      <c r="AB1153" s="107"/>
      <c r="AC1153" s="107"/>
      <c r="AD1153" s="107"/>
      <c r="AE1153" s="107"/>
      <c r="AF1153" s="107"/>
      <c r="AG1153" s="107"/>
      <c r="AH1153" s="107"/>
    </row>
    <row r="1154" spans="1:34" x14ac:dyDescent="0.3">
      <c r="A1154" s="173" t="s">
        <v>376</v>
      </c>
      <c r="B1154" s="173" t="s">
        <v>240</v>
      </c>
      <c r="C1154" s="173">
        <v>108690</v>
      </c>
      <c r="D1154" s="176">
        <v>44942</v>
      </c>
      <c r="E1154" s="177">
        <v>2663.4962</v>
      </c>
      <c r="F1154" s="177">
        <v>5.7550999999999997</v>
      </c>
      <c r="G1154" s="177">
        <v>6.0884</v>
      </c>
      <c r="H1154" s="177">
        <v>5.6369999999999996</v>
      </c>
      <c r="I1154" s="177">
        <v>5.9419000000000004</v>
      </c>
      <c r="J1154" s="177">
        <v>6.5578000000000003</v>
      </c>
      <c r="K1154" s="177">
        <v>6.3551000000000002</v>
      </c>
      <c r="L1154" s="177">
        <v>5.8076999999999996</v>
      </c>
      <c r="M1154" s="177">
        <v>5.3334000000000001</v>
      </c>
      <c r="N1154" s="177">
        <v>4.931</v>
      </c>
      <c r="O1154" s="177">
        <v>4.0462999999999996</v>
      </c>
      <c r="P1154" s="177">
        <v>5.1333000000000002</v>
      </c>
      <c r="Q1154" s="177">
        <v>5.3475000000000001</v>
      </c>
      <c r="R1154" s="177">
        <v>4.1062000000000003</v>
      </c>
      <c r="T1154" s="106"/>
      <c r="U1154" s="107"/>
      <c r="V1154" s="107"/>
      <c r="W1154" s="107"/>
      <c r="X1154" s="107"/>
      <c r="Y1154" s="107"/>
      <c r="Z1154" s="107"/>
      <c r="AA1154" s="107"/>
      <c r="AB1154" s="107"/>
      <c r="AC1154" s="107"/>
      <c r="AD1154" s="107"/>
      <c r="AE1154" s="107"/>
      <c r="AF1154" s="107"/>
      <c r="AG1154" s="107"/>
      <c r="AH1154" s="107"/>
    </row>
    <row r="1155" spans="1:34" x14ac:dyDescent="0.3">
      <c r="A1155" s="173" t="s">
        <v>376</v>
      </c>
      <c r="B1155" s="173" t="s">
        <v>133</v>
      </c>
      <c r="C1155" s="173">
        <v>125345</v>
      </c>
      <c r="D1155" s="176">
        <v>44942</v>
      </c>
      <c r="E1155" s="177">
        <v>1709.6032</v>
      </c>
      <c r="F1155" s="177">
        <v>5.9127999999999998</v>
      </c>
      <c r="G1155" s="177">
        <v>6.1334</v>
      </c>
      <c r="H1155" s="177">
        <v>5.7885999999999997</v>
      </c>
      <c r="I1155" s="177">
        <v>5.9866999999999999</v>
      </c>
      <c r="J1155" s="177">
        <v>6.5852000000000004</v>
      </c>
      <c r="K1155" s="177">
        <v>6.4298000000000002</v>
      </c>
      <c r="L1155" s="177">
        <v>5.8434999999999997</v>
      </c>
      <c r="M1155" s="177">
        <v>5.3117999999999999</v>
      </c>
      <c r="N1155" s="177">
        <v>4.9055</v>
      </c>
      <c r="O1155" s="177">
        <v>3.7911000000000001</v>
      </c>
      <c r="P1155" s="177">
        <v>4.8240999999999996</v>
      </c>
      <c r="Q1155" s="177">
        <v>6.0124000000000004</v>
      </c>
      <c r="R1155" s="177">
        <v>3.9904999999999999</v>
      </c>
      <c r="T1155" s="106"/>
      <c r="U1155" s="107"/>
      <c r="V1155" s="107"/>
      <c r="W1155" s="107"/>
      <c r="X1155" s="107"/>
      <c r="Y1155" s="107"/>
      <c r="Z1155" s="107"/>
      <c r="AA1155" s="107"/>
      <c r="AB1155" s="107"/>
      <c r="AC1155" s="107"/>
      <c r="AD1155" s="107"/>
      <c r="AE1155" s="107"/>
      <c r="AF1155" s="107"/>
      <c r="AG1155" s="107"/>
      <c r="AH1155" s="107"/>
    </row>
    <row r="1156" spans="1:34" x14ac:dyDescent="0.3">
      <c r="A1156" s="173" t="s">
        <v>376</v>
      </c>
      <c r="B1156" s="173" t="s">
        <v>241</v>
      </c>
      <c r="C1156" s="173">
        <v>125259</v>
      </c>
      <c r="D1156" s="176">
        <v>44942</v>
      </c>
      <c r="E1156" s="177">
        <v>1701.7683999999999</v>
      </c>
      <c r="F1156" s="177">
        <v>5.8648999999999996</v>
      </c>
      <c r="G1156" s="177">
        <v>6.0835999999999997</v>
      </c>
      <c r="H1156" s="177">
        <v>5.7388000000000003</v>
      </c>
      <c r="I1156" s="177">
        <v>5.9367000000000001</v>
      </c>
      <c r="J1156" s="177">
        <v>6.5350999999999999</v>
      </c>
      <c r="K1156" s="177">
        <v>6.3789999999999996</v>
      </c>
      <c r="L1156" s="177">
        <v>5.7920999999999996</v>
      </c>
      <c r="M1156" s="177">
        <v>5.2599</v>
      </c>
      <c r="N1156" s="177">
        <v>4.8531000000000004</v>
      </c>
      <c r="O1156" s="177">
        <v>3.7393000000000001</v>
      </c>
      <c r="P1156" s="177">
        <v>4.7717999999999998</v>
      </c>
      <c r="Q1156" s="177">
        <v>5.9593999999999996</v>
      </c>
      <c r="R1156" s="177">
        <v>3.9384999999999999</v>
      </c>
      <c r="T1156" s="106"/>
      <c r="U1156" s="107"/>
      <c r="V1156" s="107"/>
      <c r="W1156" s="107"/>
      <c r="X1156" s="107"/>
      <c r="Y1156" s="107"/>
      <c r="Z1156" s="107"/>
      <c r="AA1156" s="107"/>
      <c r="AB1156" s="107"/>
      <c r="AC1156" s="107"/>
      <c r="AD1156" s="107"/>
      <c r="AE1156" s="107"/>
      <c r="AF1156" s="107"/>
      <c r="AG1156" s="107"/>
      <c r="AH1156" s="107"/>
    </row>
    <row r="1157" spans="1:34" x14ac:dyDescent="0.3">
      <c r="A1157" s="173" t="s">
        <v>376</v>
      </c>
      <c r="B1157" s="173" t="s">
        <v>134</v>
      </c>
      <c r="C1157" s="173">
        <v>119135</v>
      </c>
      <c r="D1157" s="176">
        <v>44942</v>
      </c>
      <c r="E1157" s="177">
        <v>2154.8879999999999</v>
      </c>
      <c r="F1157" s="177">
        <v>5.2906000000000004</v>
      </c>
      <c r="G1157" s="177">
        <v>5.7972999999999999</v>
      </c>
      <c r="H1157" s="177">
        <v>5.7605000000000004</v>
      </c>
      <c r="I1157" s="177">
        <v>6.0726000000000004</v>
      </c>
      <c r="J1157" s="177">
        <v>6.6140999999999996</v>
      </c>
      <c r="K1157" s="177">
        <v>6.3616999999999999</v>
      </c>
      <c r="L1157" s="177">
        <v>5.8342999999999998</v>
      </c>
      <c r="M1157" s="177">
        <v>5.2798999999999996</v>
      </c>
      <c r="N1157" s="177">
        <v>4.8364000000000003</v>
      </c>
      <c r="O1157" s="177">
        <v>3.9771999999999998</v>
      </c>
      <c r="P1157" s="177">
        <v>5.1773999999999996</v>
      </c>
      <c r="Q1157" s="177">
        <v>6.7560000000000002</v>
      </c>
      <c r="R1157" s="177">
        <v>4.0435999999999996</v>
      </c>
      <c r="T1157" s="106"/>
      <c r="U1157" s="107"/>
      <c r="V1157" s="107"/>
      <c r="W1157" s="107"/>
      <c r="X1157" s="107"/>
      <c r="Y1157" s="107"/>
      <c r="Z1157" s="107"/>
      <c r="AA1157" s="107"/>
      <c r="AB1157" s="107"/>
      <c r="AC1157" s="107"/>
      <c r="AD1157" s="107"/>
      <c r="AE1157" s="107"/>
      <c r="AF1157" s="107"/>
      <c r="AG1157" s="107"/>
      <c r="AH1157" s="107"/>
    </row>
    <row r="1158" spans="1:34" x14ac:dyDescent="0.3">
      <c r="A1158" s="173" t="s">
        <v>376</v>
      </c>
      <c r="B1158" s="173" t="s">
        <v>135</v>
      </c>
      <c r="C1158" s="173">
        <v>147938</v>
      </c>
      <c r="D1158" s="176"/>
      <c r="E1158" s="177"/>
      <c r="F1158" s="177"/>
      <c r="G1158" s="177"/>
      <c r="H1158" s="177"/>
      <c r="I1158" s="177"/>
      <c r="J1158" s="177"/>
      <c r="K1158" s="177"/>
      <c r="L1158" s="177"/>
      <c r="M1158" s="177"/>
      <c r="N1158" s="177"/>
      <c r="O1158" s="177"/>
      <c r="P1158" s="177"/>
      <c r="Q1158" s="177"/>
      <c r="R1158" s="177"/>
      <c r="T1158" s="106"/>
      <c r="U1158" s="107"/>
      <c r="V1158" s="107"/>
      <c r="W1158" s="107"/>
      <c r="X1158" s="107"/>
      <c r="Y1158" s="107"/>
      <c r="Z1158" s="107"/>
      <c r="AA1158" s="107"/>
      <c r="AB1158" s="107"/>
      <c r="AC1158" s="107"/>
      <c r="AD1158" s="107"/>
      <c r="AE1158" s="107"/>
      <c r="AF1158" s="107"/>
      <c r="AG1158" s="107"/>
      <c r="AH1158" s="107"/>
    </row>
    <row r="1159" spans="1:34" x14ac:dyDescent="0.3">
      <c r="A1159" s="173" t="s">
        <v>376</v>
      </c>
      <c r="B1159" s="173" t="s">
        <v>136</v>
      </c>
      <c r="C1159" s="173">
        <v>147940</v>
      </c>
      <c r="D1159" s="176"/>
      <c r="E1159" s="177"/>
      <c r="F1159" s="177"/>
      <c r="G1159" s="177"/>
      <c r="H1159" s="177"/>
      <c r="I1159" s="177"/>
      <c r="J1159" s="177"/>
      <c r="K1159" s="177"/>
      <c r="L1159" s="177"/>
      <c r="M1159" s="177"/>
      <c r="N1159" s="177"/>
      <c r="O1159" s="177"/>
      <c r="P1159" s="177"/>
      <c r="Q1159" s="177"/>
      <c r="R1159" s="177"/>
      <c r="T1159" s="106"/>
      <c r="U1159" s="107"/>
      <c r="V1159" s="107"/>
      <c r="W1159" s="107"/>
      <c r="X1159" s="107"/>
      <c r="Y1159" s="107"/>
      <c r="Z1159" s="107"/>
      <c r="AA1159" s="107"/>
      <c r="AB1159" s="107"/>
      <c r="AC1159" s="107"/>
      <c r="AD1159" s="107"/>
      <c r="AE1159" s="107"/>
      <c r="AF1159" s="107"/>
      <c r="AG1159" s="107"/>
      <c r="AH1159" s="107"/>
    </row>
    <row r="1160" spans="1:34" x14ac:dyDescent="0.3">
      <c r="A1160" s="173" t="s">
        <v>376</v>
      </c>
      <c r="B1160" s="173" t="s">
        <v>137</v>
      </c>
      <c r="C1160" s="173">
        <v>147937</v>
      </c>
      <c r="D1160" s="176"/>
      <c r="E1160" s="177"/>
      <c r="F1160" s="177"/>
      <c r="G1160" s="177"/>
      <c r="H1160" s="177"/>
      <c r="I1160" s="177"/>
      <c r="J1160" s="177"/>
      <c r="K1160" s="177"/>
      <c r="L1160" s="177"/>
      <c r="M1160" s="177"/>
      <c r="N1160" s="177"/>
      <c r="O1160" s="177"/>
      <c r="P1160" s="177"/>
      <c r="Q1160" s="177"/>
      <c r="R1160" s="177"/>
      <c r="T1160" s="106"/>
      <c r="U1160" s="107"/>
      <c r="V1160" s="107"/>
      <c r="W1160" s="107"/>
      <c r="X1160" s="107"/>
      <c r="Y1160" s="107"/>
      <c r="Z1160" s="107"/>
      <c r="AA1160" s="107"/>
      <c r="AB1160" s="107"/>
      <c r="AC1160" s="107"/>
      <c r="AD1160" s="107"/>
      <c r="AE1160" s="107"/>
      <c r="AF1160" s="107"/>
      <c r="AG1160" s="107"/>
      <c r="AH1160" s="107"/>
    </row>
    <row r="1161" spans="1:34" x14ac:dyDescent="0.3">
      <c r="A1161" s="173" t="s">
        <v>376</v>
      </c>
      <c r="B1161" s="173" t="s">
        <v>138</v>
      </c>
      <c r="C1161" s="173">
        <v>147939</v>
      </c>
      <c r="D1161" s="176"/>
      <c r="E1161" s="177"/>
      <c r="F1161" s="177"/>
      <c r="G1161" s="177"/>
      <c r="H1161" s="177"/>
      <c r="I1161" s="177"/>
      <c r="J1161" s="177"/>
      <c r="K1161" s="177"/>
      <c r="L1161" s="177"/>
      <c r="M1161" s="177"/>
      <c r="N1161" s="177"/>
      <c r="O1161" s="177"/>
      <c r="P1161" s="177"/>
      <c r="Q1161" s="177"/>
      <c r="R1161" s="177"/>
      <c r="T1161" s="106"/>
      <c r="U1161" s="107"/>
      <c r="V1161" s="107"/>
      <c r="W1161" s="107"/>
      <c r="X1161" s="107"/>
      <c r="Y1161" s="107"/>
      <c r="Z1161" s="107"/>
      <c r="AA1161" s="107"/>
      <c r="AB1161" s="107"/>
      <c r="AC1161" s="107"/>
      <c r="AD1161" s="107"/>
      <c r="AE1161" s="107"/>
      <c r="AF1161" s="107"/>
      <c r="AG1161" s="107"/>
      <c r="AH1161" s="107"/>
    </row>
    <row r="1162" spans="1:34" x14ac:dyDescent="0.3">
      <c r="A1162" s="173" t="s">
        <v>376</v>
      </c>
      <c r="B1162" s="173" t="s">
        <v>1843</v>
      </c>
      <c r="C1162" s="173">
        <v>115991</v>
      </c>
      <c r="D1162" s="176">
        <v>44942</v>
      </c>
      <c r="E1162" s="177">
        <v>2134.0736999999999</v>
      </c>
      <c r="F1162" s="177">
        <v>5.2001999999999997</v>
      </c>
      <c r="G1162" s="177">
        <v>5.7072000000000003</v>
      </c>
      <c r="H1162" s="177">
        <v>5.6711</v>
      </c>
      <c r="I1162" s="177">
        <v>5.9824000000000002</v>
      </c>
      <c r="J1162" s="177">
        <v>6.5236000000000001</v>
      </c>
      <c r="K1162" s="177">
        <v>6.2706999999999997</v>
      </c>
      <c r="L1162" s="177">
        <v>5.7385000000000002</v>
      </c>
      <c r="M1162" s="177">
        <v>5.1807999999999996</v>
      </c>
      <c r="N1162" s="177">
        <v>4.7361000000000004</v>
      </c>
      <c r="O1162" s="177">
        <v>3.879</v>
      </c>
      <c r="P1162" s="177">
        <v>5.0757000000000003</v>
      </c>
      <c r="Q1162" s="177">
        <v>6.9794999999999998</v>
      </c>
      <c r="R1162" s="177">
        <v>3.9481999999999999</v>
      </c>
      <c r="T1162" s="106"/>
      <c r="U1162" s="107"/>
      <c r="V1162" s="107"/>
      <c r="W1162" s="107"/>
      <c r="X1162" s="107"/>
      <c r="Y1162" s="107"/>
      <c r="Z1162" s="107"/>
      <c r="AA1162" s="107"/>
      <c r="AB1162" s="107"/>
      <c r="AC1162" s="107"/>
      <c r="AD1162" s="107"/>
      <c r="AE1162" s="107"/>
      <c r="AF1162" s="107"/>
      <c r="AG1162" s="107"/>
      <c r="AH1162" s="107"/>
    </row>
    <row r="1163" spans="1:34" x14ac:dyDescent="0.3">
      <c r="A1163" s="173" t="s">
        <v>376</v>
      </c>
      <c r="B1163" s="173" t="s">
        <v>243</v>
      </c>
      <c r="C1163" s="173">
        <v>104486</v>
      </c>
      <c r="D1163" s="176">
        <v>44942</v>
      </c>
      <c r="E1163" s="177">
        <v>3026.9528</v>
      </c>
      <c r="F1163" s="177">
        <v>5.5801999999999996</v>
      </c>
      <c r="G1163" s="177">
        <v>6.0205000000000002</v>
      </c>
      <c r="H1163" s="177">
        <v>5.6029999999999998</v>
      </c>
      <c r="I1163" s="177">
        <v>6.0067000000000004</v>
      </c>
      <c r="J1163" s="177">
        <v>6.6127000000000002</v>
      </c>
      <c r="K1163" s="177">
        <v>6.4610000000000003</v>
      </c>
      <c r="L1163" s="177">
        <v>5.8685999999999998</v>
      </c>
      <c r="M1163" s="177">
        <v>5.3624999999999998</v>
      </c>
      <c r="N1163" s="177">
        <v>4.9537000000000004</v>
      </c>
      <c r="O1163" s="177">
        <v>4.0720000000000001</v>
      </c>
      <c r="P1163" s="177">
        <v>5.1932999999999998</v>
      </c>
      <c r="Q1163" s="177">
        <v>7.0871000000000004</v>
      </c>
      <c r="R1163" s="177">
        <v>4.1215999999999999</v>
      </c>
      <c r="T1163" s="106"/>
      <c r="U1163" s="107"/>
      <c r="V1163" s="107"/>
      <c r="W1163" s="107"/>
      <c r="X1163" s="107"/>
      <c r="Y1163" s="107"/>
      <c r="Z1163" s="107"/>
      <c r="AA1163" s="107"/>
      <c r="AB1163" s="107"/>
      <c r="AC1163" s="107"/>
      <c r="AD1163" s="107"/>
      <c r="AE1163" s="107"/>
      <c r="AF1163" s="107"/>
      <c r="AG1163" s="107"/>
      <c r="AH1163" s="107"/>
    </row>
    <row r="1164" spans="1:34" x14ac:dyDescent="0.3">
      <c r="A1164" s="173" t="s">
        <v>376</v>
      </c>
      <c r="B1164" s="173" t="s">
        <v>139</v>
      </c>
      <c r="C1164" s="173">
        <v>120537</v>
      </c>
      <c r="D1164" s="176">
        <v>44942</v>
      </c>
      <c r="E1164" s="177">
        <v>3047.8683999999998</v>
      </c>
      <c r="F1164" s="177">
        <v>5.6497999999999999</v>
      </c>
      <c r="G1164" s="177">
        <v>6.0906000000000002</v>
      </c>
      <c r="H1164" s="177">
        <v>5.6734</v>
      </c>
      <c r="I1164" s="177">
        <v>6.0773000000000001</v>
      </c>
      <c r="J1164" s="177">
        <v>6.6833</v>
      </c>
      <c r="K1164" s="177">
        <v>6.5324</v>
      </c>
      <c r="L1164" s="177">
        <v>5.9419000000000004</v>
      </c>
      <c r="M1164" s="177">
        <v>5.4364999999999997</v>
      </c>
      <c r="N1164" s="177">
        <v>5.0282</v>
      </c>
      <c r="O1164" s="177">
        <v>4.1454000000000004</v>
      </c>
      <c r="P1164" s="177">
        <v>5.2672999999999996</v>
      </c>
      <c r="Q1164" s="177">
        <v>6.7624000000000004</v>
      </c>
      <c r="R1164" s="177">
        <v>4.1951999999999998</v>
      </c>
      <c r="T1164" s="106"/>
      <c r="U1164" s="107"/>
      <c r="V1164" s="107"/>
      <c r="W1164" s="107"/>
      <c r="X1164" s="107"/>
      <c r="Y1164" s="107"/>
      <c r="Z1164" s="107"/>
      <c r="AA1164" s="107"/>
      <c r="AB1164" s="107"/>
      <c r="AC1164" s="107"/>
      <c r="AD1164" s="107"/>
      <c r="AE1164" s="107"/>
      <c r="AF1164" s="107"/>
      <c r="AG1164" s="107"/>
      <c r="AH1164" s="107"/>
    </row>
    <row r="1165" spans="1:34" x14ac:dyDescent="0.3">
      <c r="A1165" s="173" t="s">
        <v>376</v>
      </c>
      <c r="B1165" s="173" t="s">
        <v>417</v>
      </c>
      <c r="C1165" s="173">
        <v>104488</v>
      </c>
      <c r="D1165" s="176">
        <v>44942</v>
      </c>
      <c r="E1165" s="177">
        <v>2715.5038</v>
      </c>
      <c r="F1165" s="177">
        <v>5.0492999999999997</v>
      </c>
      <c r="G1165" s="177">
        <v>5.4901</v>
      </c>
      <c r="H1165" s="177">
        <v>5.0723000000000003</v>
      </c>
      <c r="I1165" s="177">
        <v>5.4756</v>
      </c>
      <c r="J1165" s="177">
        <v>6.0799000000000003</v>
      </c>
      <c r="K1165" s="177">
        <v>5.9227999999999996</v>
      </c>
      <c r="L1165" s="177">
        <v>5.3243</v>
      </c>
      <c r="M1165" s="177">
        <v>4.8128000000000002</v>
      </c>
      <c r="N1165" s="177">
        <v>4.3994999999999997</v>
      </c>
      <c r="O1165" s="177">
        <v>3.5224000000000002</v>
      </c>
      <c r="P1165" s="177">
        <v>4.6372999999999998</v>
      </c>
      <c r="Q1165" s="177">
        <v>6.3705999999999996</v>
      </c>
      <c r="R1165" s="177">
        <v>3.5714999999999999</v>
      </c>
      <c r="T1165" s="106"/>
      <c r="U1165" s="107"/>
      <c r="V1165" s="107"/>
      <c r="W1165" s="107"/>
      <c r="X1165" s="107"/>
      <c r="Y1165" s="107"/>
      <c r="Z1165" s="107"/>
      <c r="AA1165" s="107"/>
      <c r="AB1165" s="107"/>
      <c r="AC1165" s="107"/>
      <c r="AD1165" s="107"/>
      <c r="AE1165" s="107"/>
      <c r="AF1165" s="107"/>
      <c r="AG1165" s="107"/>
      <c r="AH1165" s="107"/>
    </row>
    <row r="1166" spans="1:34" x14ac:dyDescent="0.3">
      <c r="A1166" s="173" t="s">
        <v>376</v>
      </c>
      <c r="B1166" s="173" t="s">
        <v>140</v>
      </c>
      <c r="C1166" s="173">
        <v>147157</v>
      </c>
      <c r="D1166" s="176">
        <v>44942</v>
      </c>
      <c r="E1166" s="177">
        <v>1161.9078999999999</v>
      </c>
      <c r="F1166" s="177">
        <v>6.3277999999999999</v>
      </c>
      <c r="G1166" s="177">
        <v>6.3059000000000003</v>
      </c>
      <c r="H1166" s="177">
        <v>5.2882999999999996</v>
      </c>
      <c r="I1166" s="177">
        <v>5.9570999999999996</v>
      </c>
      <c r="J1166" s="177">
        <v>6.7106000000000003</v>
      </c>
      <c r="K1166" s="177">
        <v>6.2339000000000002</v>
      </c>
      <c r="L1166" s="177">
        <v>5.7796000000000003</v>
      </c>
      <c r="M1166" s="177">
        <v>5.3456999999999999</v>
      </c>
      <c r="N1166" s="177">
        <v>4.9324000000000003</v>
      </c>
      <c r="O1166" s="177">
        <v>3.7778999999999998</v>
      </c>
      <c r="P1166" s="177"/>
      <c r="Q1166" s="177">
        <v>4.0979999999999999</v>
      </c>
      <c r="R1166" s="177">
        <v>4.0366999999999997</v>
      </c>
      <c r="T1166" s="106"/>
      <c r="U1166" s="107"/>
      <c r="V1166" s="107"/>
      <c r="W1166" s="107"/>
      <c r="X1166" s="107"/>
      <c r="Y1166" s="107"/>
      <c r="Z1166" s="107"/>
      <c r="AA1166" s="107"/>
      <c r="AB1166" s="107"/>
      <c r="AC1166" s="107"/>
      <c r="AD1166" s="107"/>
      <c r="AE1166" s="107"/>
      <c r="AF1166" s="107"/>
      <c r="AG1166" s="107"/>
      <c r="AH1166" s="107"/>
    </row>
    <row r="1167" spans="1:34" x14ac:dyDescent="0.3">
      <c r="A1167" s="173" t="s">
        <v>376</v>
      </c>
      <c r="B1167" s="173" t="s">
        <v>244</v>
      </c>
      <c r="C1167" s="173">
        <v>147153</v>
      </c>
      <c r="D1167" s="176">
        <v>44942</v>
      </c>
      <c r="E1167" s="177">
        <v>1156.5994000000001</v>
      </c>
      <c r="F1167" s="177">
        <v>6.1675000000000004</v>
      </c>
      <c r="G1167" s="177">
        <v>6.1452999999999998</v>
      </c>
      <c r="H1167" s="177">
        <v>5.1277999999999997</v>
      </c>
      <c r="I1167" s="177">
        <v>5.7999000000000001</v>
      </c>
      <c r="J1167" s="177">
        <v>6.5510999999999999</v>
      </c>
      <c r="K1167" s="177">
        <v>6.0719000000000003</v>
      </c>
      <c r="L1167" s="177">
        <v>5.6153000000000004</v>
      </c>
      <c r="M1167" s="177">
        <v>5.1795</v>
      </c>
      <c r="N1167" s="177">
        <v>4.7678000000000003</v>
      </c>
      <c r="O1167" s="177">
        <v>3.6476000000000002</v>
      </c>
      <c r="P1167" s="177"/>
      <c r="Q1167" s="177">
        <v>3.9704999999999999</v>
      </c>
      <c r="R1167" s="177">
        <v>3.8978000000000002</v>
      </c>
      <c r="T1167" s="106"/>
      <c r="U1167" s="107"/>
      <c r="V1167" s="107"/>
      <c r="W1167" s="107"/>
      <c r="X1167" s="107"/>
      <c r="Y1167" s="107"/>
      <c r="Z1167" s="107"/>
      <c r="AA1167" s="107"/>
      <c r="AB1167" s="107"/>
      <c r="AC1167" s="107"/>
      <c r="AD1167" s="107"/>
      <c r="AE1167" s="107"/>
      <c r="AF1167" s="107"/>
      <c r="AG1167" s="107"/>
      <c r="AH1167" s="107"/>
    </row>
    <row r="1168" spans="1:34" x14ac:dyDescent="0.3">
      <c r="A1168" s="173" t="s">
        <v>376</v>
      </c>
      <c r="B1168" s="173" t="s">
        <v>245</v>
      </c>
      <c r="C1168" s="173">
        <v>100234</v>
      </c>
      <c r="D1168" s="176">
        <v>44942</v>
      </c>
      <c r="E1168" s="177">
        <v>60.206000000000003</v>
      </c>
      <c r="F1168" s="177">
        <v>5.6390000000000002</v>
      </c>
      <c r="G1168" s="177">
        <v>6.0453000000000001</v>
      </c>
      <c r="H1168" s="177">
        <v>5.5053999999999998</v>
      </c>
      <c r="I1168" s="177">
        <v>5.9244000000000003</v>
      </c>
      <c r="J1168" s="177">
        <v>6.5603999999999996</v>
      </c>
      <c r="K1168" s="177">
        <v>6.3414999999999999</v>
      </c>
      <c r="L1168" s="177">
        <v>5.8348000000000004</v>
      </c>
      <c r="M1168" s="177">
        <v>5.3520000000000003</v>
      </c>
      <c r="N1168" s="177">
        <v>4.9417</v>
      </c>
      <c r="O1168" s="177">
        <v>4.0515999999999996</v>
      </c>
      <c r="P1168" s="177">
        <v>5.2057000000000002</v>
      </c>
      <c r="Q1168" s="177">
        <v>7.4263000000000003</v>
      </c>
      <c r="R1168" s="177">
        <v>4.1414</v>
      </c>
      <c r="T1168" s="106"/>
      <c r="U1168" s="107"/>
      <c r="V1168" s="107"/>
      <c r="W1168" s="107"/>
      <c r="X1168" s="107"/>
      <c r="Y1168" s="107"/>
      <c r="Z1168" s="107"/>
      <c r="AA1168" s="107"/>
      <c r="AB1168" s="107"/>
      <c r="AC1168" s="107"/>
      <c r="AD1168" s="107"/>
      <c r="AE1168" s="107"/>
      <c r="AF1168" s="107"/>
      <c r="AG1168" s="107"/>
      <c r="AH1168" s="107"/>
    </row>
    <row r="1169" spans="1:34" x14ac:dyDescent="0.3">
      <c r="A1169" s="173" t="s">
        <v>376</v>
      </c>
      <c r="B1169" s="173" t="s">
        <v>141</v>
      </c>
      <c r="C1169" s="173">
        <v>120406</v>
      </c>
      <c r="D1169" s="176">
        <v>44942</v>
      </c>
      <c r="E1169" s="177">
        <v>60.701099999999997</v>
      </c>
      <c r="F1169" s="177">
        <v>5.7133000000000003</v>
      </c>
      <c r="G1169" s="177">
        <v>6.1364000000000001</v>
      </c>
      <c r="H1169" s="177">
        <v>5.6067999999999998</v>
      </c>
      <c r="I1169" s="177">
        <v>6.0227000000000004</v>
      </c>
      <c r="J1169" s="177">
        <v>6.6596000000000002</v>
      </c>
      <c r="K1169" s="177">
        <v>6.4420999999999999</v>
      </c>
      <c r="L1169" s="177">
        <v>5.9375999999999998</v>
      </c>
      <c r="M1169" s="177">
        <v>5.4557000000000002</v>
      </c>
      <c r="N1169" s="177">
        <v>5.0465999999999998</v>
      </c>
      <c r="O1169" s="177">
        <v>4.1421999999999999</v>
      </c>
      <c r="P1169" s="177">
        <v>5.2942</v>
      </c>
      <c r="Q1169" s="177">
        <v>6.8085000000000004</v>
      </c>
      <c r="R1169" s="177">
        <v>4.2356999999999996</v>
      </c>
      <c r="T1169" s="106"/>
      <c r="U1169" s="107"/>
      <c r="V1169" s="107"/>
      <c r="W1169" s="107"/>
      <c r="X1169" s="107"/>
      <c r="Y1169" s="107"/>
      <c r="Z1169" s="107"/>
      <c r="AA1169" s="107"/>
      <c r="AB1169" s="107"/>
      <c r="AC1169" s="107"/>
      <c r="AD1169" s="107"/>
      <c r="AE1169" s="107"/>
      <c r="AF1169" s="107"/>
      <c r="AG1169" s="107"/>
      <c r="AH1169" s="107"/>
    </row>
    <row r="1170" spans="1:34" x14ac:dyDescent="0.3">
      <c r="A1170" s="173" t="s">
        <v>376</v>
      </c>
      <c r="B1170" s="173" t="s">
        <v>418</v>
      </c>
      <c r="C1170" s="173">
        <v>100247</v>
      </c>
      <c r="D1170" s="176">
        <v>44942</v>
      </c>
      <c r="E1170" s="177">
        <v>34.610599999999998</v>
      </c>
      <c r="F1170" s="177">
        <v>5.5902000000000003</v>
      </c>
      <c r="G1170" s="177">
        <v>6.0492999999999997</v>
      </c>
      <c r="H1170" s="177">
        <v>5.5046999999999997</v>
      </c>
      <c r="I1170" s="177">
        <v>5.9191000000000003</v>
      </c>
      <c r="J1170" s="177">
        <v>6.5509000000000004</v>
      </c>
      <c r="K1170" s="177">
        <v>6.3270999999999997</v>
      </c>
      <c r="L1170" s="177">
        <v>5.8182</v>
      </c>
      <c r="M1170" s="177">
        <v>5.3337000000000003</v>
      </c>
      <c r="N1170" s="177">
        <v>4.9212999999999996</v>
      </c>
      <c r="O1170" s="177">
        <v>4.0425000000000004</v>
      </c>
      <c r="P1170" s="177">
        <v>5.2000999999999999</v>
      </c>
      <c r="Q1170" s="177">
        <v>6.8746999999999998</v>
      </c>
      <c r="R1170" s="177">
        <v>4.1273999999999997</v>
      </c>
      <c r="T1170" s="106"/>
      <c r="U1170" s="107"/>
      <c r="V1170" s="107"/>
      <c r="W1170" s="107"/>
      <c r="X1170" s="107"/>
      <c r="Y1170" s="107"/>
      <c r="Z1170" s="107"/>
      <c r="AA1170" s="107"/>
      <c r="AB1170" s="107"/>
      <c r="AC1170" s="107"/>
      <c r="AD1170" s="107"/>
      <c r="AE1170" s="107"/>
      <c r="AF1170" s="107"/>
      <c r="AG1170" s="107"/>
      <c r="AH1170" s="107"/>
    </row>
    <row r="1171" spans="1:34" x14ac:dyDescent="0.3">
      <c r="A1171" s="173" t="s">
        <v>376</v>
      </c>
      <c r="B1171" s="173" t="s">
        <v>1728</v>
      </c>
      <c r="C1171" s="173">
        <v>148414</v>
      </c>
      <c r="D1171" s="176">
        <v>44942</v>
      </c>
      <c r="E1171" s="177">
        <v>41.4437</v>
      </c>
      <c r="F1171" s="177">
        <v>0</v>
      </c>
      <c r="G1171" s="177">
        <v>0</v>
      </c>
      <c r="H1171" s="177">
        <v>0</v>
      </c>
      <c r="I1171" s="177">
        <v>0</v>
      </c>
      <c r="J1171" s="177">
        <v>0</v>
      </c>
      <c r="K1171" s="177">
        <v>0</v>
      </c>
      <c r="L1171" s="177">
        <v>0</v>
      </c>
      <c r="M1171" s="177">
        <v>0</v>
      </c>
      <c r="N1171" s="177">
        <v>0</v>
      </c>
      <c r="O1171" s="177"/>
      <c r="P1171" s="177"/>
      <c r="Q1171" s="177">
        <v>0</v>
      </c>
      <c r="R1171" s="177">
        <v>0</v>
      </c>
      <c r="T1171" s="106"/>
      <c r="U1171" s="107"/>
      <c r="V1171" s="107"/>
      <c r="W1171" s="107"/>
      <c r="X1171" s="107"/>
      <c r="Y1171" s="107"/>
      <c r="Z1171" s="107"/>
      <c r="AA1171" s="107"/>
      <c r="AB1171" s="107"/>
      <c r="AC1171" s="107"/>
      <c r="AD1171" s="107"/>
      <c r="AE1171" s="107"/>
      <c r="AF1171" s="107"/>
      <c r="AG1171" s="107"/>
      <c r="AH1171" s="107"/>
    </row>
    <row r="1172" spans="1:34" x14ac:dyDescent="0.3">
      <c r="A1172" s="173" t="s">
        <v>376</v>
      </c>
      <c r="B1172" s="173" t="s">
        <v>1729</v>
      </c>
      <c r="C1172" s="173">
        <v>148413</v>
      </c>
      <c r="D1172" s="176">
        <v>44942</v>
      </c>
      <c r="E1172" s="177">
        <v>41.4437</v>
      </c>
      <c r="F1172" s="177">
        <v>0</v>
      </c>
      <c r="G1172" s="177">
        <v>0</v>
      </c>
      <c r="H1172" s="177">
        <v>0</v>
      </c>
      <c r="I1172" s="177">
        <v>0</v>
      </c>
      <c r="J1172" s="177">
        <v>0</v>
      </c>
      <c r="K1172" s="177">
        <v>0</v>
      </c>
      <c r="L1172" s="177">
        <v>0</v>
      </c>
      <c r="M1172" s="177">
        <v>0</v>
      </c>
      <c r="N1172" s="177">
        <v>0</v>
      </c>
      <c r="O1172" s="177"/>
      <c r="P1172" s="177"/>
      <c r="Q1172" s="177">
        <v>0</v>
      </c>
      <c r="R1172" s="177">
        <v>0</v>
      </c>
      <c r="T1172" s="106"/>
      <c r="U1172" s="107"/>
      <c r="V1172" s="107"/>
      <c r="W1172" s="107"/>
      <c r="X1172" s="107"/>
      <c r="Y1172" s="107"/>
      <c r="Z1172" s="107"/>
      <c r="AA1172" s="107"/>
      <c r="AB1172" s="107"/>
      <c r="AC1172" s="107"/>
      <c r="AD1172" s="107"/>
      <c r="AE1172" s="107"/>
      <c r="AF1172" s="107"/>
      <c r="AG1172" s="107"/>
      <c r="AH1172" s="107"/>
    </row>
    <row r="1173" spans="1:34" x14ac:dyDescent="0.3">
      <c r="A1173" s="173" t="s">
        <v>376</v>
      </c>
      <c r="B1173" s="173" t="s">
        <v>1730</v>
      </c>
      <c r="C1173" s="173">
        <v>139260</v>
      </c>
      <c r="D1173" s="176"/>
      <c r="E1173" s="177"/>
      <c r="F1173" s="177"/>
      <c r="G1173" s="177"/>
      <c r="H1173" s="177"/>
      <c r="I1173" s="177"/>
      <c r="J1173" s="177"/>
      <c r="K1173" s="177"/>
      <c r="L1173" s="177"/>
      <c r="M1173" s="177"/>
      <c r="N1173" s="177"/>
      <c r="O1173" s="177"/>
      <c r="P1173" s="177"/>
      <c r="Q1173" s="177"/>
      <c r="R1173" s="177"/>
      <c r="T1173" s="106"/>
      <c r="U1173" s="107"/>
      <c r="V1173" s="107"/>
      <c r="W1173" s="107"/>
      <c r="X1173" s="107"/>
      <c r="Y1173" s="107"/>
      <c r="Z1173" s="107"/>
      <c r="AA1173" s="107"/>
      <c r="AB1173" s="107"/>
      <c r="AC1173" s="107"/>
      <c r="AD1173" s="107"/>
      <c r="AE1173" s="107"/>
      <c r="AF1173" s="107"/>
      <c r="AG1173" s="107"/>
      <c r="AH1173" s="107"/>
    </row>
    <row r="1174" spans="1:34" x14ac:dyDescent="0.3">
      <c r="A1174" s="173" t="s">
        <v>376</v>
      </c>
      <c r="B1174" s="173" t="s">
        <v>1731</v>
      </c>
      <c r="C1174" s="173">
        <v>139258</v>
      </c>
      <c r="D1174" s="176"/>
      <c r="E1174" s="177"/>
      <c r="F1174" s="177"/>
      <c r="G1174" s="177"/>
      <c r="H1174" s="177"/>
      <c r="I1174" s="177"/>
      <c r="J1174" s="177"/>
      <c r="K1174" s="177"/>
      <c r="L1174" s="177"/>
      <c r="M1174" s="177"/>
      <c r="N1174" s="177"/>
      <c r="O1174" s="177"/>
      <c r="P1174" s="177"/>
      <c r="Q1174" s="177"/>
      <c r="R1174" s="177"/>
      <c r="S1174" t="s">
        <v>1808</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73" t="s">
        <v>376</v>
      </c>
      <c r="B1175" s="173" t="s">
        <v>1732</v>
      </c>
      <c r="C1175" s="173">
        <v>139259</v>
      </c>
      <c r="D1175" s="176"/>
      <c r="E1175" s="177"/>
      <c r="F1175" s="177"/>
      <c r="G1175" s="177"/>
      <c r="H1175" s="177"/>
      <c r="I1175" s="177"/>
      <c r="J1175" s="177"/>
      <c r="K1175" s="177"/>
      <c r="L1175" s="177"/>
      <c r="M1175" s="177"/>
      <c r="N1175" s="177"/>
      <c r="O1175" s="177"/>
      <c r="P1175" s="177"/>
      <c r="Q1175" s="177"/>
      <c r="R1175" s="177"/>
      <c r="S1175" t="s">
        <v>1808</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73" t="s">
        <v>376</v>
      </c>
      <c r="B1176" s="173" t="s">
        <v>1733</v>
      </c>
      <c r="C1176" s="173">
        <v>139257</v>
      </c>
      <c r="D1176" s="176"/>
      <c r="E1176" s="177"/>
      <c r="F1176" s="177"/>
      <c r="G1176" s="177"/>
      <c r="H1176" s="177"/>
      <c r="I1176" s="177"/>
      <c r="J1176" s="177"/>
      <c r="K1176" s="177"/>
      <c r="L1176" s="177"/>
      <c r="M1176" s="177"/>
      <c r="N1176" s="177"/>
      <c r="O1176" s="177"/>
      <c r="P1176" s="177"/>
      <c r="Q1176" s="177"/>
      <c r="R1176" s="177"/>
      <c r="S1176" t="s">
        <v>1808</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73" t="s">
        <v>376</v>
      </c>
      <c r="B1177" s="173" t="s">
        <v>1734</v>
      </c>
      <c r="C1177" s="173">
        <v>148415</v>
      </c>
      <c r="D1177" s="176">
        <v>44942</v>
      </c>
      <c r="E1177" s="177">
        <v>41.4437</v>
      </c>
      <c r="F1177" s="177">
        <v>0</v>
      </c>
      <c r="G1177" s="177">
        <v>0</v>
      </c>
      <c r="H1177" s="177">
        <v>0</v>
      </c>
      <c r="I1177" s="177">
        <v>0</v>
      </c>
      <c r="J1177" s="177">
        <v>0</v>
      </c>
      <c r="K1177" s="177">
        <v>0</v>
      </c>
      <c r="L1177" s="177">
        <v>0</v>
      </c>
      <c r="M1177" s="177">
        <v>0</v>
      </c>
      <c r="N1177" s="177">
        <v>0</v>
      </c>
      <c r="O1177" s="177"/>
      <c r="P1177" s="177"/>
      <c r="Q1177" s="177">
        <v>0</v>
      </c>
      <c r="R1177" s="177">
        <v>0</v>
      </c>
      <c r="S1177" t="s">
        <v>1808</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73" t="s">
        <v>376</v>
      </c>
      <c r="B1178" s="173" t="s">
        <v>142</v>
      </c>
      <c r="C1178" s="173">
        <v>119766</v>
      </c>
      <c r="D1178" s="176">
        <v>44942</v>
      </c>
      <c r="E1178" s="177">
        <v>4485.2008999999998</v>
      </c>
      <c r="F1178" s="177">
        <v>5.6558999999999999</v>
      </c>
      <c r="G1178" s="177">
        <v>6.1151999999999997</v>
      </c>
      <c r="H1178" s="177">
        <v>5.6090999999999998</v>
      </c>
      <c r="I1178" s="177">
        <v>6.0144000000000002</v>
      </c>
      <c r="J1178" s="177">
        <v>6.7404999999999999</v>
      </c>
      <c r="K1178" s="177">
        <v>6.5270000000000001</v>
      </c>
      <c r="L1178" s="177">
        <v>5.8939000000000004</v>
      </c>
      <c r="M1178" s="177">
        <v>5.3792</v>
      </c>
      <c r="N1178" s="177">
        <v>4.9926000000000004</v>
      </c>
      <c r="O1178" s="177">
        <v>4.1532999999999998</v>
      </c>
      <c r="P1178" s="177">
        <v>5.2576999999999998</v>
      </c>
      <c r="Q1178" s="177">
        <v>6.7342000000000004</v>
      </c>
      <c r="R1178" s="177">
        <v>4.1942000000000004</v>
      </c>
      <c r="T1178" s="106"/>
      <c r="U1178" s="107"/>
      <c r="V1178" s="107"/>
      <c r="W1178" s="107"/>
      <c r="X1178" s="107"/>
      <c r="Y1178" s="107"/>
      <c r="Z1178" s="107"/>
      <c r="AA1178" s="107"/>
      <c r="AB1178" s="107"/>
      <c r="AC1178" s="107"/>
      <c r="AD1178" s="107"/>
      <c r="AE1178" s="107"/>
      <c r="AF1178" s="107"/>
      <c r="AG1178" s="107"/>
      <c r="AH1178" s="107"/>
    </row>
    <row r="1179" spans="1:34" x14ac:dyDescent="0.3">
      <c r="A1179" s="173" t="s">
        <v>376</v>
      </c>
      <c r="B1179" s="173" t="s">
        <v>246</v>
      </c>
      <c r="C1179" s="173">
        <v>100835</v>
      </c>
      <c r="D1179" s="176">
        <v>44942</v>
      </c>
      <c r="E1179" s="177">
        <v>4455.7686999999996</v>
      </c>
      <c r="F1179" s="177">
        <v>5.5343</v>
      </c>
      <c r="G1179" s="177">
        <v>5.9939999999999998</v>
      </c>
      <c r="H1179" s="177">
        <v>5.4880000000000004</v>
      </c>
      <c r="I1179" s="177">
        <v>5.8933</v>
      </c>
      <c r="J1179" s="177">
        <v>6.6189999999999998</v>
      </c>
      <c r="K1179" s="177">
        <v>6.4039000000000001</v>
      </c>
      <c r="L1179" s="177">
        <v>5.7689000000000004</v>
      </c>
      <c r="M1179" s="177">
        <v>5.2527999999999997</v>
      </c>
      <c r="N1179" s="177">
        <v>4.8650000000000002</v>
      </c>
      <c r="O1179" s="177">
        <v>4.0458999999999996</v>
      </c>
      <c r="P1179" s="177">
        <v>5.1712999999999996</v>
      </c>
      <c r="Q1179" s="177">
        <v>6.8486000000000002</v>
      </c>
      <c r="R1179" s="177">
        <v>4.0688000000000004</v>
      </c>
      <c r="T1179" s="106"/>
      <c r="U1179" s="107"/>
      <c r="V1179" s="107"/>
      <c r="W1179" s="107"/>
      <c r="X1179" s="107"/>
      <c r="Y1179" s="107"/>
      <c r="Z1179" s="107"/>
      <c r="AA1179" s="107"/>
      <c r="AB1179" s="107"/>
      <c r="AC1179" s="107"/>
      <c r="AD1179" s="107"/>
      <c r="AE1179" s="107"/>
      <c r="AF1179" s="107"/>
      <c r="AG1179" s="107"/>
      <c r="AH1179" s="107"/>
    </row>
    <row r="1180" spans="1:34" x14ac:dyDescent="0.3">
      <c r="A1180" s="173" t="s">
        <v>376</v>
      </c>
      <c r="B1180" s="173" t="s">
        <v>143</v>
      </c>
      <c r="C1180" s="173">
        <v>119790</v>
      </c>
      <c r="D1180" s="176"/>
      <c r="E1180" s="177"/>
      <c r="F1180" s="177"/>
      <c r="G1180" s="177"/>
      <c r="H1180" s="177"/>
      <c r="I1180" s="177"/>
      <c r="J1180" s="177"/>
      <c r="K1180" s="177"/>
      <c r="L1180" s="177"/>
      <c r="M1180" s="177"/>
      <c r="N1180" s="177"/>
      <c r="O1180" s="177"/>
      <c r="P1180" s="177"/>
      <c r="Q1180" s="177"/>
      <c r="R1180" s="177"/>
      <c r="T1180" s="106"/>
      <c r="U1180" s="107"/>
      <c r="V1180" s="107"/>
      <c r="W1180" s="107"/>
      <c r="X1180" s="107"/>
      <c r="Y1180" s="107"/>
      <c r="Z1180" s="107"/>
      <c r="AA1180" s="107"/>
      <c r="AB1180" s="107"/>
      <c r="AC1180" s="107"/>
      <c r="AD1180" s="107"/>
      <c r="AE1180" s="107"/>
      <c r="AF1180" s="107"/>
      <c r="AG1180" s="107"/>
      <c r="AH1180" s="107"/>
    </row>
    <row r="1181" spans="1:34" x14ac:dyDescent="0.3">
      <c r="A1181" s="173" t="s">
        <v>376</v>
      </c>
      <c r="B1181" s="173" t="s">
        <v>1879</v>
      </c>
      <c r="C1181" s="173">
        <v>112457</v>
      </c>
      <c r="D1181" s="176"/>
      <c r="E1181" s="177"/>
      <c r="F1181" s="177"/>
      <c r="G1181" s="177"/>
      <c r="H1181" s="177"/>
      <c r="I1181" s="177"/>
      <c r="J1181" s="177"/>
      <c r="K1181" s="177"/>
      <c r="L1181" s="177"/>
      <c r="M1181" s="177"/>
      <c r="N1181" s="177"/>
      <c r="O1181" s="177"/>
      <c r="P1181" s="177"/>
      <c r="Q1181" s="177"/>
      <c r="R1181" s="177"/>
      <c r="T1181" s="106"/>
      <c r="U1181" s="107"/>
      <c r="V1181" s="107"/>
      <c r="W1181" s="107"/>
      <c r="X1181" s="107"/>
      <c r="Y1181" s="107"/>
      <c r="Z1181" s="107"/>
      <c r="AA1181" s="107"/>
      <c r="AB1181" s="107"/>
      <c r="AC1181" s="107"/>
      <c r="AD1181" s="107"/>
      <c r="AE1181" s="107"/>
      <c r="AF1181" s="107"/>
      <c r="AG1181" s="107"/>
      <c r="AH1181" s="107"/>
    </row>
    <row r="1182" spans="1:34" x14ac:dyDescent="0.3">
      <c r="A1182" s="173" t="s">
        <v>376</v>
      </c>
      <c r="B1182" s="173" t="s">
        <v>144</v>
      </c>
      <c r="C1182" s="173">
        <v>120249</v>
      </c>
      <c r="D1182" s="176">
        <v>44942</v>
      </c>
      <c r="E1182" s="177">
        <v>4031.0405999999998</v>
      </c>
      <c r="F1182" s="177">
        <v>5.7072000000000003</v>
      </c>
      <c r="G1182" s="177">
        <v>6.2495000000000003</v>
      </c>
      <c r="H1182" s="177">
        <v>5.7504</v>
      </c>
      <c r="I1182" s="177">
        <v>6.1843000000000004</v>
      </c>
      <c r="J1182" s="177">
        <v>6.7752999999999997</v>
      </c>
      <c r="K1182" s="177">
        <v>6.5270999999999999</v>
      </c>
      <c r="L1182" s="177">
        <v>5.9335000000000004</v>
      </c>
      <c r="M1182" s="177">
        <v>5.4233000000000002</v>
      </c>
      <c r="N1182" s="177">
        <v>5.0147000000000004</v>
      </c>
      <c r="O1182" s="177">
        <v>4.2483000000000004</v>
      </c>
      <c r="P1182" s="177">
        <v>5.35</v>
      </c>
      <c r="Q1182" s="177">
        <v>6.7808999999999999</v>
      </c>
      <c r="R1182" s="177">
        <v>4.2203999999999997</v>
      </c>
      <c r="T1182" s="106"/>
      <c r="U1182" s="107"/>
      <c r="V1182" s="107"/>
      <c r="W1182" s="107"/>
      <c r="X1182" s="107"/>
      <c r="Y1182" s="107"/>
      <c r="Z1182" s="107"/>
      <c r="AA1182" s="107"/>
      <c r="AB1182" s="107"/>
      <c r="AC1182" s="107"/>
      <c r="AD1182" s="107"/>
      <c r="AE1182" s="107"/>
      <c r="AF1182" s="107"/>
      <c r="AG1182" s="107"/>
      <c r="AH1182" s="107"/>
    </row>
    <row r="1183" spans="1:34" x14ac:dyDescent="0.3">
      <c r="A1183" s="173" t="s">
        <v>376</v>
      </c>
      <c r="B1183" s="173" t="s">
        <v>1834</v>
      </c>
      <c r="C1183" s="173">
        <v>101185</v>
      </c>
      <c r="D1183" s="176">
        <v>44942</v>
      </c>
      <c r="E1183" s="177">
        <v>3984.3045000000002</v>
      </c>
      <c r="F1183" s="177">
        <v>5.5679999999999996</v>
      </c>
      <c r="G1183" s="177">
        <v>6.1093999999999999</v>
      </c>
      <c r="H1183" s="177">
        <v>5.6101999999999999</v>
      </c>
      <c r="I1183" s="177">
        <v>6.0438000000000001</v>
      </c>
      <c r="J1183" s="177">
        <v>6.6344000000000003</v>
      </c>
      <c r="K1183" s="177">
        <v>6.3845999999999998</v>
      </c>
      <c r="L1183" s="177">
        <v>5.7889999999999997</v>
      </c>
      <c r="M1183" s="177">
        <v>5.2774000000000001</v>
      </c>
      <c r="N1183" s="177">
        <v>4.8674999999999997</v>
      </c>
      <c r="O1183" s="177">
        <v>4.1026999999999996</v>
      </c>
      <c r="P1183" s="177">
        <v>5.2039</v>
      </c>
      <c r="Q1183" s="177">
        <v>6.8513000000000002</v>
      </c>
      <c r="R1183" s="177">
        <v>4.0742000000000003</v>
      </c>
      <c r="T1183" s="106"/>
      <c r="U1183" s="107"/>
      <c r="V1183" s="107"/>
      <c r="W1183" s="107"/>
      <c r="X1183" s="107"/>
      <c r="Y1183" s="107"/>
      <c r="Z1183" s="107"/>
      <c r="AA1183" s="107"/>
      <c r="AB1183" s="107"/>
      <c r="AC1183" s="107"/>
      <c r="AD1183" s="107"/>
      <c r="AE1183" s="107"/>
      <c r="AF1183" s="107"/>
      <c r="AG1183" s="107"/>
      <c r="AH1183" s="107"/>
    </row>
    <row r="1184" spans="1:34" x14ac:dyDescent="0.3">
      <c r="A1184" s="173" t="s">
        <v>376</v>
      </c>
      <c r="B1184" s="173" t="s">
        <v>432</v>
      </c>
      <c r="C1184" s="173">
        <v>139538</v>
      </c>
      <c r="D1184" s="176">
        <v>44942</v>
      </c>
      <c r="E1184" s="177">
        <v>1444.2355</v>
      </c>
      <c r="F1184" s="177">
        <v>6.1018999999999997</v>
      </c>
      <c r="G1184" s="177">
        <v>6.3239999999999998</v>
      </c>
      <c r="H1184" s="177">
        <v>5.7552000000000003</v>
      </c>
      <c r="I1184" s="177">
        <v>6.1794000000000002</v>
      </c>
      <c r="J1184" s="177">
        <v>6.7731000000000003</v>
      </c>
      <c r="K1184" s="177">
        <v>6.5860000000000003</v>
      </c>
      <c r="L1184" s="177">
        <v>6.0256999999999996</v>
      </c>
      <c r="M1184" s="177">
        <v>5.5334000000000003</v>
      </c>
      <c r="N1184" s="177">
        <v>5.1105</v>
      </c>
      <c r="O1184" s="177">
        <v>4.2809999999999997</v>
      </c>
      <c r="P1184" s="177">
        <v>5.4202000000000004</v>
      </c>
      <c r="Q1184" s="177">
        <v>5.7790999999999997</v>
      </c>
      <c r="R1184" s="177">
        <v>4.2838000000000003</v>
      </c>
      <c r="T1184" s="106"/>
      <c r="U1184" s="107"/>
      <c r="V1184" s="107"/>
      <c r="W1184" s="107"/>
      <c r="X1184" s="107"/>
      <c r="Y1184" s="107"/>
      <c r="Z1184" s="107"/>
      <c r="AA1184" s="107"/>
      <c r="AB1184" s="107"/>
      <c r="AC1184" s="107"/>
      <c r="AD1184" s="107"/>
      <c r="AE1184" s="107"/>
      <c r="AF1184" s="107"/>
      <c r="AG1184" s="107"/>
      <c r="AH1184" s="107"/>
    </row>
    <row r="1185" spans="1:34" x14ac:dyDescent="0.3">
      <c r="A1185" s="173" t="s">
        <v>376</v>
      </c>
      <c r="B1185" s="173" t="s">
        <v>433</v>
      </c>
      <c r="C1185" s="173">
        <v>139537</v>
      </c>
      <c r="D1185" s="176">
        <v>44942</v>
      </c>
      <c r="E1185" s="177">
        <v>1432.8101999999999</v>
      </c>
      <c r="F1185" s="177">
        <v>5.9926000000000004</v>
      </c>
      <c r="G1185" s="177">
        <v>6.2138</v>
      </c>
      <c r="H1185" s="177">
        <v>5.6449999999999996</v>
      </c>
      <c r="I1185" s="177">
        <v>6.0693999999999999</v>
      </c>
      <c r="J1185" s="177">
        <v>6.6626000000000003</v>
      </c>
      <c r="K1185" s="177">
        <v>6.4737</v>
      </c>
      <c r="L1185" s="177">
        <v>5.9119000000000002</v>
      </c>
      <c r="M1185" s="177">
        <v>5.4184000000000001</v>
      </c>
      <c r="N1185" s="177">
        <v>4.9945000000000004</v>
      </c>
      <c r="O1185" s="177">
        <v>4.1661999999999999</v>
      </c>
      <c r="P1185" s="177">
        <v>5.3</v>
      </c>
      <c r="Q1185" s="177">
        <v>5.6506999999999996</v>
      </c>
      <c r="R1185" s="177">
        <v>4.1688999999999998</v>
      </c>
      <c r="T1185" s="106"/>
      <c r="U1185" s="107"/>
      <c r="V1185" s="107"/>
      <c r="W1185" s="107"/>
      <c r="X1185" s="107"/>
      <c r="Y1185" s="107"/>
      <c r="Z1185" s="107"/>
      <c r="AA1185" s="107"/>
      <c r="AB1185" s="107"/>
      <c r="AC1185" s="107"/>
      <c r="AD1185" s="107"/>
      <c r="AE1185" s="107"/>
      <c r="AF1185" s="107"/>
      <c r="AG1185" s="107"/>
      <c r="AH1185" s="107"/>
    </row>
    <row r="1186" spans="1:34" x14ac:dyDescent="0.3">
      <c r="A1186" s="173" t="s">
        <v>376</v>
      </c>
      <c r="B1186" s="173" t="s">
        <v>146</v>
      </c>
      <c r="C1186" s="173">
        <v>118859</v>
      </c>
      <c r="D1186" s="176">
        <v>44942</v>
      </c>
      <c r="E1186" s="177">
        <v>2343.6298999999999</v>
      </c>
      <c r="F1186" s="177">
        <v>5.8288000000000002</v>
      </c>
      <c r="G1186" s="177">
        <v>6.1844999999999999</v>
      </c>
      <c r="H1186" s="177">
        <v>5.7579000000000002</v>
      </c>
      <c r="I1186" s="177">
        <v>6.1670999999999996</v>
      </c>
      <c r="J1186" s="177">
        <v>6.7839999999999998</v>
      </c>
      <c r="K1186" s="177">
        <v>6.5597000000000003</v>
      </c>
      <c r="L1186" s="177">
        <v>5.9603999999999999</v>
      </c>
      <c r="M1186" s="177">
        <v>5.4669999999999996</v>
      </c>
      <c r="N1186" s="177">
        <v>5.0662000000000003</v>
      </c>
      <c r="O1186" s="177">
        <v>4.2253999999999996</v>
      </c>
      <c r="P1186" s="177">
        <v>5.3311999999999999</v>
      </c>
      <c r="Q1186" s="177">
        <v>6.6071999999999997</v>
      </c>
      <c r="R1186" s="177">
        <v>4.2487000000000004</v>
      </c>
      <c r="T1186" s="106"/>
      <c r="U1186" s="107"/>
      <c r="V1186" s="107"/>
      <c r="W1186" s="107"/>
      <c r="X1186" s="107"/>
      <c r="Y1186" s="107"/>
      <c r="Z1186" s="107"/>
      <c r="AA1186" s="107"/>
      <c r="AB1186" s="107"/>
      <c r="AC1186" s="107"/>
      <c r="AD1186" s="107"/>
      <c r="AE1186" s="107"/>
      <c r="AF1186" s="107"/>
      <c r="AG1186" s="107"/>
      <c r="AH1186" s="107"/>
    </row>
    <row r="1187" spans="1:34" x14ac:dyDescent="0.3">
      <c r="A1187" s="173" t="s">
        <v>376</v>
      </c>
      <c r="B1187" s="173" t="s">
        <v>250</v>
      </c>
      <c r="C1187" s="173">
        <v>111646</v>
      </c>
      <c r="D1187" s="176">
        <v>44942</v>
      </c>
      <c r="E1187" s="177">
        <v>2309.7309</v>
      </c>
      <c r="F1187" s="177">
        <v>5.3072999999999997</v>
      </c>
      <c r="G1187" s="177">
        <v>5.9420999999999999</v>
      </c>
      <c r="H1187" s="177">
        <v>5.5949999999999998</v>
      </c>
      <c r="I1187" s="177">
        <v>6.0335000000000001</v>
      </c>
      <c r="J1187" s="177">
        <v>6.6658999999999997</v>
      </c>
      <c r="K1187" s="177">
        <v>6.4512</v>
      </c>
      <c r="L1187" s="177">
        <v>5.8552999999999997</v>
      </c>
      <c r="M1187" s="177">
        <v>5.3624000000000001</v>
      </c>
      <c r="N1187" s="177">
        <v>4.9617000000000004</v>
      </c>
      <c r="O1187" s="177">
        <v>4.1219000000000001</v>
      </c>
      <c r="P1187" s="177">
        <v>5.2332000000000001</v>
      </c>
      <c r="Q1187" s="177">
        <v>6.1532</v>
      </c>
      <c r="R1187" s="177">
        <v>4.1466000000000003</v>
      </c>
      <c r="T1187" s="106"/>
      <c r="U1187" s="107"/>
      <c r="V1187" s="107"/>
      <c r="W1187" s="107"/>
      <c r="X1187" s="107"/>
      <c r="Y1187" s="107"/>
      <c r="Z1187" s="107"/>
      <c r="AA1187" s="107"/>
      <c r="AB1187" s="107"/>
      <c r="AC1187" s="107"/>
      <c r="AD1187" s="107"/>
      <c r="AE1187" s="107"/>
      <c r="AF1187" s="107"/>
      <c r="AG1187" s="107"/>
      <c r="AH1187" s="107"/>
    </row>
    <row r="1188" spans="1:34" x14ac:dyDescent="0.3">
      <c r="A1188" s="173" t="s">
        <v>376</v>
      </c>
      <c r="B1188" s="173" t="s">
        <v>147</v>
      </c>
      <c r="C1188" s="173">
        <v>145834</v>
      </c>
      <c r="D1188" s="176">
        <v>44942</v>
      </c>
      <c r="E1188" s="177">
        <v>11.8444</v>
      </c>
      <c r="F1188" s="177">
        <v>5.2394999999999996</v>
      </c>
      <c r="G1188" s="177">
        <v>5.7550999999999997</v>
      </c>
      <c r="H1188" s="177">
        <v>5.2881</v>
      </c>
      <c r="I1188" s="177">
        <v>5.6913999999999998</v>
      </c>
      <c r="J1188" s="177">
        <v>6.2458999999999998</v>
      </c>
      <c r="K1188" s="177">
        <v>6.1672000000000002</v>
      </c>
      <c r="L1188" s="177">
        <v>5.5347</v>
      </c>
      <c r="M1188" s="177">
        <v>5.0799000000000003</v>
      </c>
      <c r="N1188" s="177">
        <v>4.7073999999999998</v>
      </c>
      <c r="O1188" s="177">
        <v>3.7488999999999999</v>
      </c>
      <c r="P1188" s="177"/>
      <c r="Q1188" s="177">
        <v>4.2366000000000001</v>
      </c>
      <c r="R1188" s="177">
        <v>3.9167999999999998</v>
      </c>
      <c r="T1188" s="106"/>
      <c r="U1188" s="107"/>
      <c r="V1188" s="107"/>
      <c r="W1188" s="107"/>
      <c r="X1188" s="107"/>
      <c r="Y1188" s="107"/>
      <c r="Z1188" s="107"/>
      <c r="AA1188" s="107"/>
      <c r="AB1188" s="107"/>
      <c r="AC1188" s="107"/>
      <c r="AD1188" s="107"/>
      <c r="AE1188" s="107"/>
      <c r="AF1188" s="107"/>
      <c r="AG1188" s="107"/>
      <c r="AH1188" s="107"/>
    </row>
    <row r="1189" spans="1:34" x14ac:dyDescent="0.3">
      <c r="A1189" s="173" t="s">
        <v>376</v>
      </c>
      <c r="B1189" s="173" t="s">
        <v>251</v>
      </c>
      <c r="C1189" s="173">
        <v>145946</v>
      </c>
      <c r="D1189" s="176">
        <v>44942</v>
      </c>
      <c r="E1189" s="177">
        <v>11.772</v>
      </c>
      <c r="F1189" s="177">
        <v>4.9615999999999998</v>
      </c>
      <c r="G1189" s="177">
        <v>5.5835999999999997</v>
      </c>
      <c r="H1189" s="177">
        <v>5.0987999999999998</v>
      </c>
      <c r="I1189" s="177">
        <v>5.5263</v>
      </c>
      <c r="J1189" s="177">
        <v>6.0823999999999998</v>
      </c>
      <c r="K1189" s="177">
        <v>6.0110999999999999</v>
      </c>
      <c r="L1189" s="177">
        <v>5.3784999999999998</v>
      </c>
      <c r="M1189" s="177">
        <v>4.9223999999999997</v>
      </c>
      <c r="N1189" s="177">
        <v>4.5499000000000001</v>
      </c>
      <c r="O1189" s="177">
        <v>3.5929000000000002</v>
      </c>
      <c r="P1189" s="177"/>
      <c r="Q1189" s="177">
        <v>4.0800999999999998</v>
      </c>
      <c r="R1189" s="177">
        <v>3.7604000000000002</v>
      </c>
      <c r="T1189" s="106"/>
      <c r="U1189" s="107"/>
      <c r="V1189" s="107"/>
      <c r="W1189" s="107"/>
      <c r="X1189" s="107"/>
      <c r="Y1189" s="107"/>
      <c r="Z1189" s="107"/>
      <c r="AA1189" s="107"/>
      <c r="AB1189" s="107"/>
      <c r="AC1189" s="107"/>
      <c r="AD1189" s="107"/>
      <c r="AE1189" s="107"/>
      <c r="AF1189" s="107"/>
      <c r="AG1189" s="107"/>
      <c r="AH1189" s="107"/>
    </row>
    <row r="1190" spans="1:34" x14ac:dyDescent="0.3">
      <c r="A1190" s="173" t="s">
        <v>376</v>
      </c>
      <c r="B1190" s="173" t="s">
        <v>1822</v>
      </c>
      <c r="C1190" s="173">
        <v>119164</v>
      </c>
      <c r="D1190" s="176">
        <v>44942</v>
      </c>
      <c r="E1190" s="177">
        <v>24.336300000000001</v>
      </c>
      <c r="F1190" s="177">
        <v>6.1502999999999997</v>
      </c>
      <c r="G1190" s="177">
        <v>6.2523999999999997</v>
      </c>
      <c r="H1190" s="177">
        <v>5.8987999999999996</v>
      </c>
      <c r="I1190" s="177">
        <v>6.0023</v>
      </c>
      <c r="J1190" s="177">
        <v>6.4993999999999996</v>
      </c>
      <c r="K1190" s="177">
        <v>6.3528000000000002</v>
      </c>
      <c r="L1190" s="177">
        <v>5.8967999999999998</v>
      </c>
      <c r="M1190" s="177">
        <v>5.4619</v>
      </c>
      <c r="N1190" s="177">
        <v>5.2381000000000002</v>
      </c>
      <c r="O1190" s="177">
        <v>4.1162999999999998</v>
      </c>
      <c r="P1190" s="177">
        <v>5.2131999999999996</v>
      </c>
      <c r="Q1190" s="177">
        <v>6.8003</v>
      </c>
      <c r="R1190" s="177">
        <v>4.3647999999999998</v>
      </c>
      <c r="T1190" s="106"/>
      <c r="U1190" s="107"/>
      <c r="V1190" s="107"/>
      <c r="W1190" s="107"/>
      <c r="X1190" s="107"/>
      <c r="Y1190" s="107"/>
      <c r="Z1190" s="107"/>
      <c r="AA1190" s="107"/>
      <c r="AB1190" s="107"/>
      <c r="AC1190" s="107"/>
      <c r="AD1190" s="107"/>
      <c r="AE1190" s="107"/>
      <c r="AF1190" s="107"/>
      <c r="AG1190" s="107"/>
      <c r="AH1190" s="107"/>
    </row>
    <row r="1191" spans="1:34" x14ac:dyDescent="0.3">
      <c r="A1191" s="173" t="s">
        <v>376</v>
      </c>
      <c r="B1191" s="173" t="s">
        <v>1823</v>
      </c>
      <c r="C1191" s="173">
        <v>112636</v>
      </c>
      <c r="D1191" s="176">
        <v>44942</v>
      </c>
      <c r="E1191" s="177">
        <v>24.146799999999999</v>
      </c>
      <c r="F1191" s="177">
        <v>6.1985999999999999</v>
      </c>
      <c r="G1191" s="177">
        <v>6.2007000000000003</v>
      </c>
      <c r="H1191" s="177">
        <v>5.8586</v>
      </c>
      <c r="I1191" s="177">
        <v>5.9519000000000002</v>
      </c>
      <c r="J1191" s="177">
        <v>6.4520999999999997</v>
      </c>
      <c r="K1191" s="177">
        <v>6.3028000000000004</v>
      </c>
      <c r="L1191" s="177">
        <v>5.8456000000000001</v>
      </c>
      <c r="M1191" s="177">
        <v>5.4096000000000002</v>
      </c>
      <c r="N1191" s="177">
        <v>5.1852999999999998</v>
      </c>
      <c r="O1191" s="177">
        <v>4.0641999999999996</v>
      </c>
      <c r="P1191" s="177">
        <v>5.1380999999999997</v>
      </c>
      <c r="Q1191" s="177">
        <v>7.0641999999999996</v>
      </c>
      <c r="R1191" s="177">
        <v>4.3125</v>
      </c>
      <c r="T1191" s="106"/>
      <c r="U1191" s="107"/>
      <c r="V1191" s="107"/>
      <c r="W1191" s="107"/>
      <c r="X1191" s="107"/>
      <c r="Y1191" s="107"/>
      <c r="Z1191" s="107"/>
      <c r="AA1191" s="107"/>
      <c r="AB1191" s="107"/>
      <c r="AC1191" s="107"/>
      <c r="AD1191" s="107"/>
      <c r="AE1191" s="107"/>
      <c r="AF1191" s="107"/>
      <c r="AG1191" s="107"/>
      <c r="AH1191" s="107"/>
    </row>
    <row r="1192" spans="1:34" x14ac:dyDescent="0.3">
      <c r="A1192" s="173" t="s">
        <v>376</v>
      </c>
      <c r="B1192" s="173" t="s">
        <v>252</v>
      </c>
      <c r="C1192" s="173">
        <v>100851</v>
      </c>
      <c r="D1192" s="176">
        <v>44942</v>
      </c>
      <c r="E1192" s="177">
        <v>5378.5712000000003</v>
      </c>
      <c r="F1192" s="177">
        <v>5.5526</v>
      </c>
      <c r="G1192" s="177">
        <v>5.9264999999999999</v>
      </c>
      <c r="H1192" s="177">
        <v>5.4816000000000003</v>
      </c>
      <c r="I1192" s="177">
        <v>5.9287999999999998</v>
      </c>
      <c r="J1192" s="177">
        <v>6.6467000000000001</v>
      </c>
      <c r="K1192" s="177">
        <v>6.4237000000000002</v>
      </c>
      <c r="L1192" s="177">
        <v>5.8221999999999996</v>
      </c>
      <c r="M1192" s="177">
        <v>5.2916999999999996</v>
      </c>
      <c r="N1192" s="177">
        <v>4.8955000000000002</v>
      </c>
      <c r="O1192" s="177">
        <v>4.0984999999999996</v>
      </c>
      <c r="P1192" s="177">
        <v>5.2637</v>
      </c>
      <c r="Q1192" s="177">
        <v>6.8319999999999999</v>
      </c>
      <c r="R1192" s="177">
        <v>4.0834000000000001</v>
      </c>
      <c r="T1192" s="106"/>
      <c r="U1192" s="107"/>
      <c r="V1192" s="107"/>
      <c r="W1192" s="107"/>
      <c r="X1192" s="107"/>
      <c r="Y1192" s="107"/>
      <c r="Z1192" s="107"/>
      <c r="AA1192" s="107"/>
      <c r="AB1192" s="107"/>
      <c r="AC1192" s="107"/>
      <c r="AD1192" s="107"/>
      <c r="AE1192" s="107"/>
      <c r="AF1192" s="107"/>
      <c r="AG1192" s="107"/>
      <c r="AH1192" s="107"/>
    </row>
    <row r="1193" spans="1:34" x14ac:dyDescent="0.3">
      <c r="A1193" s="173" t="s">
        <v>376</v>
      </c>
      <c r="B1193" s="173" t="s">
        <v>148</v>
      </c>
      <c r="C1193" s="173">
        <v>118701</v>
      </c>
      <c r="D1193" s="176">
        <v>44942</v>
      </c>
      <c r="E1193" s="177">
        <v>5430.0151999999998</v>
      </c>
      <c r="F1193" s="177">
        <v>5.6916000000000002</v>
      </c>
      <c r="G1193" s="177">
        <v>6.0662000000000003</v>
      </c>
      <c r="H1193" s="177">
        <v>5.6220999999999997</v>
      </c>
      <c r="I1193" s="177">
        <v>6.0693000000000001</v>
      </c>
      <c r="J1193" s="177">
        <v>6.7873999999999999</v>
      </c>
      <c r="K1193" s="177">
        <v>6.5659000000000001</v>
      </c>
      <c r="L1193" s="177">
        <v>5.9672000000000001</v>
      </c>
      <c r="M1193" s="177">
        <v>5.4372999999999996</v>
      </c>
      <c r="N1193" s="177">
        <v>5.0419</v>
      </c>
      <c r="O1193" s="177">
        <v>4.2337999999999996</v>
      </c>
      <c r="P1193" s="177">
        <v>5.3794000000000004</v>
      </c>
      <c r="Q1193" s="177">
        <v>6.8219000000000003</v>
      </c>
      <c r="R1193" s="177">
        <v>4.2319000000000004</v>
      </c>
      <c r="T1193" s="106"/>
      <c r="U1193" s="107"/>
      <c r="V1193" s="107"/>
      <c r="W1193" s="107"/>
      <c r="X1193" s="107"/>
      <c r="Y1193" s="107"/>
      <c r="Z1193" s="107"/>
      <c r="AA1193" s="107"/>
      <c r="AB1193" s="107"/>
      <c r="AC1193" s="107"/>
      <c r="AD1193" s="107"/>
      <c r="AE1193" s="107"/>
      <c r="AF1193" s="107"/>
      <c r="AG1193" s="107"/>
      <c r="AH1193" s="107"/>
    </row>
    <row r="1194" spans="1:34" x14ac:dyDescent="0.3">
      <c r="A1194" s="173" t="s">
        <v>376</v>
      </c>
      <c r="B1194" s="173" t="s">
        <v>419</v>
      </c>
      <c r="C1194" s="173">
        <v>100837</v>
      </c>
      <c r="D1194" s="176">
        <v>44942</v>
      </c>
      <c r="E1194" s="177">
        <v>4831.2870000000003</v>
      </c>
      <c r="F1194" s="177">
        <v>4.9522000000000004</v>
      </c>
      <c r="G1194" s="177">
        <v>5.3259999999999996</v>
      </c>
      <c r="H1194" s="177">
        <v>4.8815999999999997</v>
      </c>
      <c r="I1194" s="177">
        <v>5.3277999999999999</v>
      </c>
      <c r="J1194" s="177">
        <v>6.0434999999999999</v>
      </c>
      <c r="K1194" s="177">
        <v>5.8144999999999998</v>
      </c>
      <c r="L1194" s="177">
        <v>5.1992000000000003</v>
      </c>
      <c r="M1194" s="177">
        <v>4.6584000000000003</v>
      </c>
      <c r="N1194" s="177">
        <v>4.2545000000000002</v>
      </c>
      <c r="O1194" s="177">
        <v>3.4411999999999998</v>
      </c>
      <c r="P1194" s="177">
        <v>4.5301999999999998</v>
      </c>
      <c r="Q1194" s="177">
        <v>6.5438999999999998</v>
      </c>
      <c r="R1194" s="177">
        <v>3.4436</v>
      </c>
      <c r="T1194" s="106"/>
      <c r="U1194" s="107"/>
      <c r="V1194" s="107"/>
      <c r="W1194" s="107"/>
      <c r="X1194" s="107"/>
      <c r="Y1194" s="107"/>
      <c r="Z1194" s="107"/>
      <c r="AA1194" s="107"/>
      <c r="AB1194" s="107"/>
      <c r="AC1194" s="107"/>
      <c r="AD1194" s="107"/>
      <c r="AE1194" s="107"/>
      <c r="AF1194" s="107"/>
      <c r="AG1194" s="107"/>
      <c r="AH1194" s="107"/>
    </row>
    <row r="1195" spans="1:34" x14ac:dyDescent="0.3">
      <c r="A1195" s="173" t="s">
        <v>376</v>
      </c>
      <c r="B1195" s="173" t="s">
        <v>149</v>
      </c>
      <c r="C1195" s="173">
        <v>143269</v>
      </c>
      <c r="D1195" s="176">
        <v>44942</v>
      </c>
      <c r="E1195" s="177">
        <v>1239.2775999999999</v>
      </c>
      <c r="F1195" s="177">
        <v>5.2492000000000001</v>
      </c>
      <c r="G1195" s="177">
        <v>5.7892000000000001</v>
      </c>
      <c r="H1195" s="177">
        <v>5.6379000000000001</v>
      </c>
      <c r="I1195" s="177">
        <v>5.9162999999999997</v>
      </c>
      <c r="J1195" s="177">
        <v>6.2526000000000002</v>
      </c>
      <c r="K1195" s="177">
        <v>6.1489000000000003</v>
      </c>
      <c r="L1195" s="177">
        <v>5.6269</v>
      </c>
      <c r="M1195" s="177">
        <v>5.1203000000000003</v>
      </c>
      <c r="N1195" s="177">
        <v>4.7508999999999997</v>
      </c>
      <c r="O1195" s="177">
        <v>3.8778999999999999</v>
      </c>
      <c r="P1195" s="177"/>
      <c r="Q1195" s="177">
        <v>4.6828000000000003</v>
      </c>
      <c r="R1195" s="177">
        <v>4.0049000000000001</v>
      </c>
      <c r="T1195" s="106"/>
      <c r="U1195" s="107"/>
      <c r="V1195" s="107"/>
      <c r="W1195" s="107"/>
      <c r="X1195" s="107"/>
      <c r="Y1195" s="107"/>
      <c r="Z1195" s="107"/>
      <c r="AA1195" s="107"/>
      <c r="AB1195" s="107"/>
      <c r="AC1195" s="107"/>
      <c r="AD1195" s="107"/>
      <c r="AE1195" s="107"/>
      <c r="AF1195" s="107"/>
      <c r="AG1195" s="107"/>
      <c r="AH1195" s="107"/>
    </row>
    <row r="1196" spans="1:34" x14ac:dyDescent="0.3">
      <c r="A1196" s="173" t="s">
        <v>376</v>
      </c>
      <c r="B1196" s="173" t="s">
        <v>253</v>
      </c>
      <c r="C1196" s="173">
        <v>143260</v>
      </c>
      <c r="D1196" s="176">
        <v>44942</v>
      </c>
      <c r="E1196" s="177">
        <v>1233.3638000000001</v>
      </c>
      <c r="F1196" s="177">
        <v>5.1501000000000001</v>
      </c>
      <c r="G1196" s="177">
        <v>5.6925999999999997</v>
      </c>
      <c r="H1196" s="177">
        <v>5.5429000000000004</v>
      </c>
      <c r="I1196" s="177">
        <v>5.8201000000000001</v>
      </c>
      <c r="J1196" s="177">
        <v>6.1546000000000003</v>
      </c>
      <c r="K1196" s="177">
        <v>6.048</v>
      </c>
      <c r="L1196" s="177">
        <v>5.5256999999999996</v>
      </c>
      <c r="M1196" s="177">
        <v>5.0179999999999998</v>
      </c>
      <c r="N1196" s="177">
        <v>4.6478000000000002</v>
      </c>
      <c r="O1196" s="177">
        <v>3.7747999999999999</v>
      </c>
      <c r="P1196" s="177"/>
      <c r="Q1196" s="177">
        <v>4.5759999999999996</v>
      </c>
      <c r="R1196" s="177">
        <v>3.9016999999999999</v>
      </c>
      <c r="S1196" t="s">
        <v>1808</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73" t="s">
        <v>376</v>
      </c>
      <c r="B1197" s="173" t="s">
        <v>1889</v>
      </c>
      <c r="C1197" s="173">
        <v>138288</v>
      </c>
      <c r="D1197" s="176">
        <v>44942</v>
      </c>
      <c r="E1197" s="177">
        <v>286.79300000000001</v>
      </c>
      <c r="F1197" s="177">
        <v>5.8170999999999999</v>
      </c>
      <c r="G1197" s="177">
        <v>6.1289999999999996</v>
      </c>
      <c r="H1197" s="177">
        <v>5.5621</v>
      </c>
      <c r="I1197" s="177">
        <v>6.242</v>
      </c>
      <c r="J1197" s="177">
        <v>6.8676000000000004</v>
      </c>
      <c r="K1197" s="177">
        <v>6.4421999999999997</v>
      </c>
      <c r="L1197" s="177">
        <v>5.8604000000000003</v>
      </c>
      <c r="M1197" s="177">
        <v>5.3483999999999998</v>
      </c>
      <c r="N1197" s="177">
        <v>4.9457000000000004</v>
      </c>
      <c r="O1197" s="177">
        <v>4.1025</v>
      </c>
      <c r="P1197" s="177">
        <v>5.2708000000000004</v>
      </c>
      <c r="Q1197" s="177">
        <v>7.0914000000000001</v>
      </c>
      <c r="R1197" s="177">
        <v>4.1238999999999999</v>
      </c>
      <c r="S1197" t="s">
        <v>1808</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73" t="s">
        <v>376</v>
      </c>
      <c r="B1198" s="173" t="s">
        <v>1890</v>
      </c>
      <c r="C1198" s="173">
        <v>138299</v>
      </c>
      <c r="D1198" s="176">
        <v>44942</v>
      </c>
      <c r="E1198" s="177">
        <v>289.30579999999998</v>
      </c>
      <c r="F1198" s="177">
        <v>5.9180999999999999</v>
      </c>
      <c r="G1198" s="177">
        <v>6.2272999999999996</v>
      </c>
      <c r="H1198" s="177">
        <v>5.6619000000000002</v>
      </c>
      <c r="I1198" s="177">
        <v>6.3425000000000002</v>
      </c>
      <c r="J1198" s="177">
        <v>6.9686000000000003</v>
      </c>
      <c r="K1198" s="177">
        <v>6.5571999999999999</v>
      </c>
      <c r="L1198" s="177">
        <v>5.9790999999999999</v>
      </c>
      <c r="M1198" s="177">
        <v>5.4690000000000003</v>
      </c>
      <c r="N1198" s="177">
        <v>5.0659999999999998</v>
      </c>
      <c r="O1198" s="177">
        <v>4.24</v>
      </c>
      <c r="P1198" s="177">
        <v>5.383</v>
      </c>
      <c r="Q1198" s="177">
        <v>6.8068999999999997</v>
      </c>
      <c r="R1198" s="177">
        <v>4.2415000000000003</v>
      </c>
      <c r="T1198" s="106"/>
      <c r="U1198" s="107"/>
      <c r="V1198" s="107"/>
      <c r="W1198" s="107"/>
      <c r="X1198" s="107"/>
      <c r="Y1198" s="107"/>
      <c r="Z1198" s="107"/>
      <c r="AA1198" s="107"/>
      <c r="AB1198" s="107"/>
      <c r="AC1198" s="107"/>
      <c r="AD1198" s="107"/>
      <c r="AE1198" s="107"/>
      <c r="AF1198" s="107"/>
      <c r="AG1198" s="107"/>
      <c r="AH1198" s="107"/>
    </row>
    <row r="1199" spans="1:34" x14ac:dyDescent="0.3">
      <c r="A1199" s="173" t="s">
        <v>376</v>
      </c>
      <c r="B1199" s="173" t="s">
        <v>1735</v>
      </c>
      <c r="C1199" s="173">
        <v>148513</v>
      </c>
      <c r="D1199" s="176">
        <v>44942</v>
      </c>
      <c r="E1199" s="177">
        <v>11.1187</v>
      </c>
      <c r="F1199" s="177">
        <v>5.2531999999999996</v>
      </c>
      <c r="G1199" s="177">
        <v>6.0213999999999999</v>
      </c>
      <c r="H1199" s="177">
        <v>5.6806999999999999</v>
      </c>
      <c r="I1199" s="177">
        <v>6.0166000000000004</v>
      </c>
      <c r="J1199" s="177">
        <v>6.5808999999999997</v>
      </c>
      <c r="K1199" s="177">
        <v>6.3921000000000001</v>
      </c>
      <c r="L1199" s="177">
        <v>5.7544000000000004</v>
      </c>
      <c r="M1199" s="177">
        <v>5.2130000000000001</v>
      </c>
      <c r="N1199" s="177">
        <v>4.9200999999999997</v>
      </c>
      <c r="O1199" s="177"/>
      <c r="P1199" s="177"/>
      <c r="Q1199" s="177">
        <v>4.6365999999999996</v>
      </c>
      <c r="R1199" s="177">
        <v>4.5754000000000001</v>
      </c>
      <c r="T1199" s="106"/>
      <c r="U1199" s="107"/>
      <c r="V1199" s="107"/>
      <c r="W1199" s="107"/>
      <c r="X1199" s="107"/>
      <c r="Y1199" s="107"/>
      <c r="Z1199" s="107"/>
      <c r="AA1199" s="107"/>
      <c r="AB1199" s="107"/>
      <c r="AC1199" s="107"/>
      <c r="AD1199" s="107"/>
      <c r="AE1199" s="107"/>
      <c r="AF1199" s="107"/>
      <c r="AG1199" s="107"/>
      <c r="AH1199" s="107"/>
    </row>
    <row r="1200" spans="1:34" x14ac:dyDescent="0.3">
      <c r="A1200" s="173" t="s">
        <v>376</v>
      </c>
      <c r="B1200" s="173" t="s">
        <v>1736</v>
      </c>
      <c r="C1200" s="173">
        <v>148510</v>
      </c>
      <c r="D1200" s="176">
        <v>44942</v>
      </c>
      <c r="E1200" s="177">
        <v>11.119300000000001</v>
      </c>
      <c r="F1200" s="177">
        <v>5.2529000000000003</v>
      </c>
      <c r="G1200" s="177">
        <v>5.9115000000000002</v>
      </c>
      <c r="H1200" s="177">
        <v>5.6334</v>
      </c>
      <c r="I1200" s="177">
        <v>5.9927000000000001</v>
      </c>
      <c r="J1200" s="177">
        <v>6.5805999999999996</v>
      </c>
      <c r="K1200" s="177">
        <v>6.3917999999999999</v>
      </c>
      <c r="L1200" s="177">
        <v>5.7522000000000002</v>
      </c>
      <c r="M1200" s="177">
        <v>5.2126999999999999</v>
      </c>
      <c r="N1200" s="177">
        <v>4.9207999999999998</v>
      </c>
      <c r="O1200" s="177"/>
      <c r="P1200" s="177"/>
      <c r="Q1200" s="177">
        <v>4.6390000000000002</v>
      </c>
      <c r="R1200" s="177">
        <v>4.5781999999999998</v>
      </c>
      <c r="T1200" s="106"/>
      <c r="U1200" s="107"/>
      <c r="V1200" s="107"/>
      <c r="W1200" s="107"/>
      <c r="X1200" s="107"/>
      <c r="Y1200" s="107"/>
      <c r="Z1200" s="107"/>
      <c r="AA1200" s="107"/>
      <c r="AB1200" s="107"/>
      <c r="AC1200" s="107"/>
      <c r="AD1200" s="107"/>
      <c r="AE1200" s="107"/>
      <c r="AF1200" s="107"/>
      <c r="AG1200" s="107"/>
      <c r="AH1200" s="107"/>
    </row>
    <row r="1201" spans="1:34" x14ac:dyDescent="0.3">
      <c r="A1201" s="173" t="s">
        <v>376</v>
      </c>
      <c r="B1201" s="173" t="s">
        <v>1737</v>
      </c>
      <c r="C1201" s="173">
        <v>148511</v>
      </c>
      <c r="D1201" s="176">
        <v>44942</v>
      </c>
      <c r="E1201" s="177">
        <v>11.118600000000001</v>
      </c>
      <c r="F1201" s="177">
        <v>4.9248000000000003</v>
      </c>
      <c r="G1201" s="177">
        <v>5.9119000000000002</v>
      </c>
      <c r="H1201" s="177">
        <v>5.6337000000000002</v>
      </c>
      <c r="I1201" s="177">
        <v>5.9931000000000001</v>
      </c>
      <c r="J1201" s="177">
        <v>6.5702999999999996</v>
      </c>
      <c r="K1201" s="177">
        <v>6.3884999999999996</v>
      </c>
      <c r="L1201" s="177">
        <v>5.7526000000000002</v>
      </c>
      <c r="M1201" s="177">
        <v>5.2117000000000004</v>
      </c>
      <c r="N1201" s="177">
        <v>4.9202000000000004</v>
      </c>
      <c r="O1201" s="177"/>
      <c r="P1201" s="177"/>
      <c r="Q1201" s="177">
        <v>4.6361999999999997</v>
      </c>
      <c r="R1201" s="177">
        <v>4.5749000000000004</v>
      </c>
      <c r="T1201" s="106"/>
      <c r="U1201" s="107"/>
      <c r="V1201" s="107"/>
      <c r="W1201" s="107"/>
      <c r="X1201" s="107"/>
      <c r="Y1201" s="107"/>
      <c r="Z1201" s="107"/>
      <c r="AA1201" s="107"/>
      <c r="AB1201" s="107"/>
      <c r="AC1201" s="107"/>
      <c r="AD1201" s="107"/>
      <c r="AE1201" s="107"/>
      <c r="AF1201" s="107"/>
      <c r="AG1201" s="107"/>
      <c r="AH1201" s="107"/>
    </row>
    <row r="1202" spans="1:34" x14ac:dyDescent="0.3">
      <c r="A1202" s="173" t="s">
        <v>376</v>
      </c>
      <c r="B1202" s="173" t="s">
        <v>1738</v>
      </c>
      <c r="C1202" s="173">
        <v>148512</v>
      </c>
      <c r="D1202" s="176">
        <v>44942</v>
      </c>
      <c r="E1202" s="177">
        <v>11.1318</v>
      </c>
      <c r="F1202" s="177">
        <v>5.2469999999999999</v>
      </c>
      <c r="G1202" s="177">
        <v>6.0143000000000004</v>
      </c>
      <c r="H1202" s="177">
        <v>5.7679</v>
      </c>
      <c r="I1202" s="177">
        <v>6.1741999999999999</v>
      </c>
      <c r="J1202" s="177">
        <v>6.8085000000000004</v>
      </c>
      <c r="K1202" s="177">
        <v>6.5796000000000001</v>
      </c>
      <c r="L1202" s="177">
        <v>5.8977000000000004</v>
      </c>
      <c r="M1202" s="177">
        <v>5.3112000000000004</v>
      </c>
      <c r="N1202" s="177">
        <v>5.0119999999999996</v>
      </c>
      <c r="O1202" s="177"/>
      <c r="P1202" s="177"/>
      <c r="Q1202" s="177">
        <v>4.6891999999999996</v>
      </c>
      <c r="R1202" s="177">
        <v>4.6349</v>
      </c>
      <c r="T1202" s="106"/>
      <c r="U1202" s="107"/>
      <c r="V1202" s="107"/>
      <c r="W1202" s="107"/>
      <c r="X1202" s="107"/>
      <c r="Y1202" s="107"/>
      <c r="Z1202" s="107"/>
      <c r="AA1202" s="107"/>
      <c r="AB1202" s="107"/>
      <c r="AC1202" s="107"/>
      <c r="AD1202" s="107"/>
      <c r="AE1202" s="107"/>
      <c r="AF1202" s="107"/>
      <c r="AG1202" s="107"/>
      <c r="AH1202" s="107"/>
    </row>
    <row r="1203" spans="1:34" x14ac:dyDescent="0.3">
      <c r="A1203" s="173" t="s">
        <v>376</v>
      </c>
      <c r="B1203" s="173" t="s">
        <v>256</v>
      </c>
      <c r="C1203" s="173">
        <v>103225</v>
      </c>
      <c r="D1203" s="176">
        <v>44942</v>
      </c>
      <c r="E1203" s="177">
        <v>35.061900000000001</v>
      </c>
      <c r="F1203" s="177">
        <v>4.8933999999999997</v>
      </c>
      <c r="G1203" s="177">
        <v>5.7282999999999999</v>
      </c>
      <c r="H1203" s="177">
        <v>5.3742000000000001</v>
      </c>
      <c r="I1203" s="177">
        <v>5.7083000000000004</v>
      </c>
      <c r="J1203" s="177">
        <v>6.3032000000000004</v>
      </c>
      <c r="K1203" s="177">
        <v>6.1242000000000001</v>
      </c>
      <c r="L1203" s="177">
        <v>5.5843999999999996</v>
      </c>
      <c r="M1203" s="177">
        <v>5.1096000000000004</v>
      </c>
      <c r="N1203" s="177">
        <v>4.8474000000000004</v>
      </c>
      <c r="O1203" s="177">
        <v>4.5547000000000004</v>
      </c>
      <c r="P1203" s="177">
        <v>5.5678000000000001</v>
      </c>
      <c r="Q1203" s="177">
        <v>7.5167000000000002</v>
      </c>
      <c r="R1203" s="177">
        <v>4.3945999999999996</v>
      </c>
      <c r="T1203" s="106"/>
      <c r="U1203" s="107"/>
      <c r="V1203" s="107"/>
      <c r="W1203" s="107"/>
      <c r="X1203" s="107"/>
      <c r="Y1203" s="107"/>
      <c r="Z1203" s="107"/>
      <c r="AA1203" s="107"/>
      <c r="AB1203" s="107"/>
      <c r="AC1203" s="107"/>
      <c r="AD1203" s="107"/>
      <c r="AE1203" s="107"/>
      <c r="AF1203" s="107"/>
      <c r="AG1203" s="107"/>
      <c r="AH1203" s="107"/>
    </row>
    <row r="1204" spans="1:34" x14ac:dyDescent="0.3">
      <c r="A1204" s="173" t="s">
        <v>376</v>
      </c>
      <c r="B1204" s="173" t="s">
        <v>152</v>
      </c>
      <c r="C1204" s="173">
        <v>120837</v>
      </c>
      <c r="D1204" s="176">
        <v>44942</v>
      </c>
      <c r="E1204" s="177">
        <v>35.754800000000003</v>
      </c>
      <c r="F1204" s="177">
        <v>5.2069999999999999</v>
      </c>
      <c r="G1204" s="177">
        <v>5.9577999999999998</v>
      </c>
      <c r="H1204" s="177">
        <v>5.6498999999999997</v>
      </c>
      <c r="I1204" s="177">
        <v>6.0003000000000002</v>
      </c>
      <c r="J1204" s="177">
        <v>6.5765000000000002</v>
      </c>
      <c r="K1204" s="177">
        <v>6.3906000000000001</v>
      </c>
      <c r="L1204" s="177">
        <v>5.8528000000000002</v>
      </c>
      <c r="M1204" s="177">
        <v>5.3766999999999996</v>
      </c>
      <c r="N1204" s="177">
        <v>5.117</v>
      </c>
      <c r="O1204" s="177">
        <v>4.8766999999999996</v>
      </c>
      <c r="P1204" s="177">
        <v>5.8808999999999996</v>
      </c>
      <c r="Q1204" s="177">
        <v>7.2450000000000001</v>
      </c>
      <c r="R1204" s="177">
        <v>4.6955999999999998</v>
      </c>
      <c r="T1204" s="106"/>
      <c r="U1204" s="107"/>
      <c r="V1204" s="107"/>
      <c r="W1204" s="107"/>
      <c r="X1204" s="107"/>
      <c r="Y1204" s="107"/>
      <c r="Z1204" s="107"/>
      <c r="AA1204" s="107"/>
      <c r="AB1204" s="107"/>
      <c r="AC1204" s="107"/>
      <c r="AD1204" s="107"/>
      <c r="AE1204" s="107"/>
      <c r="AF1204" s="107"/>
      <c r="AG1204" s="107"/>
      <c r="AH1204" s="107"/>
    </row>
    <row r="1205" spans="1:34" x14ac:dyDescent="0.3">
      <c r="A1205" s="173" t="s">
        <v>376</v>
      </c>
      <c r="B1205" s="173" t="s">
        <v>153</v>
      </c>
      <c r="C1205" s="173">
        <v>103734</v>
      </c>
      <c r="D1205" s="176">
        <v>44942</v>
      </c>
      <c r="E1205" s="177">
        <v>29.875</v>
      </c>
      <c r="F1205" s="177">
        <v>5.4987000000000004</v>
      </c>
      <c r="G1205" s="177">
        <v>5.9488000000000003</v>
      </c>
      <c r="H1205" s="177">
        <v>5.4687000000000001</v>
      </c>
      <c r="I1205" s="177">
        <v>5.8338000000000001</v>
      </c>
      <c r="J1205" s="177">
        <v>6.3079000000000001</v>
      </c>
      <c r="K1205" s="177">
        <v>6.2427000000000001</v>
      </c>
      <c r="L1205" s="177">
        <v>5.6989000000000001</v>
      </c>
      <c r="M1205" s="177">
        <v>5.1932</v>
      </c>
      <c r="N1205" s="177">
        <v>4.8025000000000002</v>
      </c>
      <c r="O1205" s="177">
        <v>3.8729</v>
      </c>
      <c r="P1205" s="177">
        <v>4.8396999999999997</v>
      </c>
      <c r="Q1205" s="177">
        <v>6.7359</v>
      </c>
      <c r="R1205" s="177">
        <v>4.0229999999999997</v>
      </c>
      <c r="T1205" s="106"/>
      <c r="U1205" s="107"/>
      <c r="V1205" s="107"/>
      <c r="W1205" s="107"/>
      <c r="X1205" s="107"/>
      <c r="Y1205" s="107"/>
      <c r="Z1205" s="107"/>
      <c r="AA1205" s="107"/>
      <c r="AB1205" s="107"/>
      <c r="AC1205" s="107"/>
      <c r="AD1205" s="107"/>
      <c r="AE1205" s="107"/>
      <c r="AF1205" s="107"/>
      <c r="AG1205" s="107"/>
      <c r="AH1205" s="107"/>
    </row>
    <row r="1206" spans="1:34" x14ac:dyDescent="0.3">
      <c r="A1206" s="173" t="s">
        <v>376</v>
      </c>
      <c r="B1206" s="173" t="s">
        <v>257</v>
      </c>
      <c r="C1206" s="173">
        <v>141066</v>
      </c>
      <c r="D1206" s="176">
        <v>44942</v>
      </c>
      <c r="E1206" s="177">
        <v>29.7393</v>
      </c>
      <c r="F1206" s="177">
        <v>5.4010999999999996</v>
      </c>
      <c r="G1206" s="177">
        <v>5.8531000000000004</v>
      </c>
      <c r="H1206" s="177">
        <v>5.3707000000000003</v>
      </c>
      <c r="I1206" s="177">
        <v>5.7283999999999997</v>
      </c>
      <c r="J1206" s="177">
        <v>6.2047999999999996</v>
      </c>
      <c r="K1206" s="177">
        <v>6.1409000000000002</v>
      </c>
      <c r="L1206" s="177">
        <v>5.5957999999999997</v>
      </c>
      <c r="M1206" s="177">
        <v>5.0891999999999999</v>
      </c>
      <c r="N1206" s="177">
        <v>4.6978</v>
      </c>
      <c r="O1206" s="177">
        <v>3.7698</v>
      </c>
      <c r="P1206" s="177">
        <v>4.7531999999999996</v>
      </c>
      <c r="Q1206" s="177">
        <v>6.6721000000000004</v>
      </c>
      <c r="R1206" s="177">
        <v>3.9190999999999998</v>
      </c>
      <c r="T1206" s="106"/>
      <c r="U1206" s="107"/>
      <c r="V1206" s="107"/>
      <c r="W1206" s="107"/>
      <c r="X1206" s="107"/>
      <c r="Y1206" s="107"/>
      <c r="Z1206" s="107"/>
      <c r="AA1206" s="107"/>
      <c r="AB1206" s="107"/>
      <c r="AC1206" s="107"/>
      <c r="AD1206" s="107"/>
      <c r="AE1206" s="107"/>
      <c r="AF1206" s="107"/>
      <c r="AG1206" s="107"/>
      <c r="AH1206" s="107"/>
    </row>
    <row r="1207" spans="1:34" x14ac:dyDescent="0.3">
      <c r="A1207" s="173" t="s">
        <v>376</v>
      </c>
      <c r="B1207" s="173" t="s">
        <v>156</v>
      </c>
      <c r="C1207" s="173">
        <v>119800</v>
      </c>
      <c r="D1207" s="176">
        <v>44942</v>
      </c>
      <c r="E1207" s="177">
        <v>3474.5178000000001</v>
      </c>
      <c r="F1207" s="177">
        <v>5.8113000000000001</v>
      </c>
      <c r="G1207" s="177">
        <v>6.1475</v>
      </c>
      <c r="H1207" s="177">
        <v>5.5023</v>
      </c>
      <c r="I1207" s="177">
        <v>6.0738000000000003</v>
      </c>
      <c r="J1207" s="177">
        <v>6.8197000000000001</v>
      </c>
      <c r="K1207" s="177">
        <v>6.5373999999999999</v>
      </c>
      <c r="L1207" s="177">
        <v>5.9420000000000002</v>
      </c>
      <c r="M1207" s="177">
        <v>5.4166999999999996</v>
      </c>
      <c r="N1207" s="177">
        <v>4.9974999999999996</v>
      </c>
      <c r="O1207" s="177">
        <v>4.1829999999999998</v>
      </c>
      <c r="P1207" s="177">
        <v>5.2869000000000002</v>
      </c>
      <c r="Q1207" s="177">
        <v>6.7309999999999999</v>
      </c>
      <c r="R1207" s="177">
        <v>4.2053000000000003</v>
      </c>
      <c r="T1207" s="106"/>
      <c r="U1207" s="107"/>
      <c r="V1207" s="107"/>
      <c r="W1207" s="107"/>
      <c r="X1207" s="107"/>
      <c r="Y1207" s="107"/>
      <c r="Z1207" s="107"/>
      <c r="AA1207" s="107"/>
      <c r="AB1207" s="107"/>
      <c r="AC1207" s="107"/>
      <c r="AD1207" s="107"/>
      <c r="AE1207" s="107"/>
      <c r="AF1207" s="107"/>
      <c r="AG1207" s="107"/>
      <c r="AH1207" s="107"/>
    </row>
    <row r="1208" spans="1:34" x14ac:dyDescent="0.3">
      <c r="A1208" s="173" t="s">
        <v>376</v>
      </c>
      <c r="B1208" s="173" t="s">
        <v>420</v>
      </c>
      <c r="C1208" s="173">
        <v>105274</v>
      </c>
      <c r="D1208" s="176">
        <v>44942</v>
      </c>
      <c r="E1208" s="177">
        <v>3481.0707000000002</v>
      </c>
      <c r="F1208" s="177">
        <v>5.7100999999999997</v>
      </c>
      <c r="G1208" s="177">
        <v>6.0473999999999997</v>
      </c>
      <c r="H1208" s="177">
        <v>5.4024000000000001</v>
      </c>
      <c r="I1208" s="177">
        <v>5.9737999999999998</v>
      </c>
      <c r="J1208" s="177">
        <v>6.7186000000000003</v>
      </c>
      <c r="K1208" s="177">
        <v>6.4355000000000002</v>
      </c>
      <c r="L1208" s="177">
        <v>5.8391000000000002</v>
      </c>
      <c r="M1208" s="177">
        <v>5.3125</v>
      </c>
      <c r="N1208" s="177">
        <v>4.8925999999999998</v>
      </c>
      <c r="O1208" s="177">
        <v>4.0895000000000001</v>
      </c>
      <c r="P1208" s="177">
        <v>5.1942000000000004</v>
      </c>
      <c r="Q1208" s="177">
        <v>6.7241</v>
      </c>
      <c r="R1208" s="177">
        <v>4.1058000000000003</v>
      </c>
      <c r="T1208" s="106"/>
      <c r="U1208" s="107"/>
      <c r="V1208" s="107"/>
      <c r="W1208" s="107"/>
      <c r="X1208" s="107"/>
      <c r="Y1208" s="107"/>
      <c r="Z1208" s="107"/>
      <c r="AA1208" s="107"/>
      <c r="AB1208" s="107"/>
      <c r="AC1208" s="107"/>
      <c r="AD1208" s="107"/>
      <c r="AE1208" s="107"/>
      <c r="AF1208" s="107"/>
      <c r="AG1208" s="107"/>
      <c r="AH1208" s="107"/>
    </row>
    <row r="1209" spans="1:34" x14ac:dyDescent="0.3">
      <c r="A1209" s="173" t="s">
        <v>376</v>
      </c>
      <c r="B1209" s="173" t="s">
        <v>1896</v>
      </c>
      <c r="C1209" s="173">
        <v>105280</v>
      </c>
      <c r="D1209" s="176">
        <v>44942</v>
      </c>
      <c r="E1209" s="177">
        <v>3448.4753000000001</v>
      </c>
      <c r="F1209" s="177">
        <v>5.7100999999999997</v>
      </c>
      <c r="G1209" s="177">
        <v>6.0469999999999997</v>
      </c>
      <c r="H1209" s="177">
        <v>5.4020999999999999</v>
      </c>
      <c r="I1209" s="177">
        <v>5.9734999999999996</v>
      </c>
      <c r="J1209" s="177">
        <v>6.7190000000000003</v>
      </c>
      <c r="K1209" s="177">
        <v>6.4355000000000002</v>
      </c>
      <c r="L1209" s="177">
        <v>5.8388</v>
      </c>
      <c r="M1209" s="177">
        <v>5.3124000000000002</v>
      </c>
      <c r="N1209" s="177">
        <v>4.8925000000000001</v>
      </c>
      <c r="O1209" s="177">
        <v>4.0888999999999998</v>
      </c>
      <c r="P1209" s="177">
        <v>5.1933999999999996</v>
      </c>
      <c r="Q1209" s="177">
        <v>6.6558999999999999</v>
      </c>
      <c r="R1209" s="177">
        <v>4.1054000000000004</v>
      </c>
      <c r="S1209" t="s">
        <v>1808</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73" t="s">
        <v>376</v>
      </c>
      <c r="B1210" s="173" t="s">
        <v>1863</v>
      </c>
      <c r="C1210" s="173">
        <v>149661</v>
      </c>
      <c r="D1210" s="176">
        <v>44942</v>
      </c>
      <c r="E1210" s="177">
        <v>3111.5075200000001</v>
      </c>
      <c r="F1210" s="177">
        <v>5.7272999999999996</v>
      </c>
      <c r="G1210" s="177">
        <v>6.0603999999999996</v>
      </c>
      <c r="H1210" s="177">
        <v>5.5422000000000002</v>
      </c>
      <c r="I1210" s="177">
        <v>5.9939999999999998</v>
      </c>
      <c r="J1210" s="177">
        <v>6.6486000000000001</v>
      </c>
      <c r="K1210" s="177">
        <v>6.4465000000000003</v>
      </c>
      <c r="L1210" s="177">
        <v>5.8849999999999998</v>
      </c>
      <c r="M1210" s="177">
        <v>5.3665000000000003</v>
      </c>
      <c r="N1210" s="177">
        <v>4.9584999999999999</v>
      </c>
      <c r="O1210" s="177">
        <v>3.9462000000000002</v>
      </c>
      <c r="P1210" s="177">
        <v>3.1863999999999999</v>
      </c>
      <c r="Q1210" s="177">
        <v>6.3662999999999998</v>
      </c>
      <c r="R1210" s="177">
        <v>4.0839999999999996</v>
      </c>
      <c r="S1210" t="s">
        <v>1808</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73" t="s">
        <v>376</v>
      </c>
      <c r="B1211" s="173" t="s">
        <v>1864</v>
      </c>
      <c r="C1211" s="173">
        <v>149664</v>
      </c>
      <c r="D1211" s="176">
        <v>44942</v>
      </c>
      <c r="E1211" s="177">
        <v>3136.1028799999999</v>
      </c>
      <c r="F1211" s="177">
        <v>5.8388999999999998</v>
      </c>
      <c r="G1211" s="177">
        <v>6.1707000000000001</v>
      </c>
      <c r="H1211" s="177">
        <v>5.6524999999999999</v>
      </c>
      <c r="I1211" s="177">
        <v>6.1044</v>
      </c>
      <c r="J1211" s="177">
        <v>6.7591999999999999</v>
      </c>
      <c r="K1211" s="177">
        <v>6.5582000000000003</v>
      </c>
      <c r="L1211" s="177">
        <v>5.9981999999999998</v>
      </c>
      <c r="M1211" s="177">
        <v>5.4968000000000004</v>
      </c>
      <c r="N1211" s="177">
        <v>5.0861999999999998</v>
      </c>
      <c r="O1211" s="177">
        <v>4.0464000000000002</v>
      </c>
      <c r="P1211" s="177">
        <v>3.2665999999999999</v>
      </c>
      <c r="Q1211" s="177">
        <v>5.7572999999999999</v>
      </c>
      <c r="R1211" s="177">
        <v>4.1924999999999999</v>
      </c>
      <c r="S1211" t="s">
        <v>1808</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73" t="s">
        <v>376</v>
      </c>
      <c r="B1212" s="173" t="s">
        <v>157</v>
      </c>
      <c r="C1212" s="173">
        <v>119686</v>
      </c>
      <c r="D1212" s="176"/>
      <c r="E1212" s="177"/>
      <c r="F1212" s="177"/>
      <c r="G1212" s="177"/>
      <c r="H1212" s="177"/>
      <c r="I1212" s="177"/>
      <c r="J1212" s="177"/>
      <c r="K1212" s="177"/>
      <c r="L1212" s="177"/>
      <c r="M1212" s="177"/>
      <c r="N1212" s="177"/>
      <c r="O1212" s="177"/>
      <c r="P1212" s="177"/>
      <c r="Q1212" s="177"/>
      <c r="R1212" s="177"/>
      <c r="T1212" s="106"/>
      <c r="U1212" s="107"/>
      <c r="V1212" s="107"/>
      <c r="W1212" s="107"/>
      <c r="X1212" s="107"/>
      <c r="Y1212" s="107"/>
      <c r="Z1212" s="107"/>
      <c r="AA1212" s="107"/>
      <c r="AB1212" s="107"/>
      <c r="AC1212" s="107"/>
      <c r="AD1212" s="107"/>
      <c r="AE1212" s="107"/>
      <c r="AF1212" s="107"/>
      <c r="AG1212" s="107"/>
      <c r="AH1212" s="107"/>
    </row>
    <row r="1213" spans="1:34" x14ac:dyDescent="0.3">
      <c r="A1213" s="173" t="s">
        <v>376</v>
      </c>
      <c r="B1213" s="173" t="s">
        <v>261</v>
      </c>
      <c r="C1213" s="173">
        <v>103397</v>
      </c>
      <c r="D1213" s="176"/>
      <c r="E1213" s="177"/>
      <c r="F1213" s="177"/>
      <c r="G1213" s="177"/>
      <c r="H1213" s="177"/>
      <c r="I1213" s="177"/>
      <c r="J1213" s="177"/>
      <c r="K1213" s="177"/>
      <c r="L1213" s="177"/>
      <c r="M1213" s="177"/>
      <c r="N1213" s="177"/>
      <c r="O1213" s="177"/>
      <c r="P1213" s="177"/>
      <c r="Q1213" s="177"/>
      <c r="R1213" s="177"/>
      <c r="T1213" s="106"/>
      <c r="U1213" s="107"/>
      <c r="V1213" s="107"/>
      <c r="W1213" s="107"/>
      <c r="X1213" s="107"/>
      <c r="Y1213" s="107"/>
      <c r="Z1213" s="107"/>
      <c r="AA1213" s="107"/>
      <c r="AB1213" s="107"/>
      <c r="AC1213" s="107"/>
      <c r="AD1213" s="107"/>
      <c r="AE1213" s="107"/>
      <c r="AF1213" s="107"/>
      <c r="AG1213" s="107"/>
      <c r="AH1213" s="107"/>
    </row>
    <row r="1214" spans="1:34" x14ac:dyDescent="0.3">
      <c r="A1214" s="173" t="s">
        <v>376</v>
      </c>
      <c r="B1214" s="173" t="s">
        <v>421</v>
      </c>
      <c r="C1214" s="173">
        <v>100618</v>
      </c>
      <c r="D1214" s="176"/>
      <c r="E1214" s="177"/>
      <c r="F1214" s="177"/>
      <c r="G1214" s="177"/>
      <c r="H1214" s="177"/>
      <c r="I1214" s="177"/>
      <c r="J1214" s="177"/>
      <c r="K1214" s="177"/>
      <c r="L1214" s="177"/>
      <c r="M1214" s="177"/>
      <c r="N1214" s="177"/>
      <c r="O1214" s="177"/>
      <c r="P1214" s="177"/>
      <c r="Q1214" s="177"/>
      <c r="R1214" s="177"/>
      <c r="T1214" s="106"/>
      <c r="U1214" s="107"/>
      <c r="V1214" s="107"/>
      <c r="W1214" s="107"/>
      <c r="X1214" s="107"/>
      <c r="Y1214" s="107"/>
      <c r="Z1214" s="107"/>
      <c r="AA1214" s="107"/>
      <c r="AB1214" s="107"/>
      <c r="AC1214" s="107"/>
      <c r="AD1214" s="107"/>
      <c r="AE1214" s="107"/>
      <c r="AF1214" s="107"/>
      <c r="AG1214" s="107"/>
      <c r="AH1214" s="107"/>
    </row>
    <row r="1215" spans="1:34" x14ac:dyDescent="0.3">
      <c r="A1215" s="173" t="s">
        <v>376</v>
      </c>
      <c r="B1215" s="173" t="s">
        <v>158</v>
      </c>
      <c r="C1215" s="173">
        <v>119861</v>
      </c>
      <c r="D1215" s="176">
        <v>44942</v>
      </c>
      <c r="E1215" s="177">
        <v>3502.6329999999998</v>
      </c>
      <c r="F1215" s="177">
        <v>5.7302</v>
      </c>
      <c r="G1215" s="177">
        <v>6.1516999999999999</v>
      </c>
      <c r="H1215" s="177">
        <v>5.6355000000000004</v>
      </c>
      <c r="I1215" s="177">
        <v>6.093</v>
      </c>
      <c r="J1215" s="177">
        <v>6.7423000000000002</v>
      </c>
      <c r="K1215" s="177">
        <v>6.5594000000000001</v>
      </c>
      <c r="L1215" s="177">
        <v>5.915</v>
      </c>
      <c r="M1215" s="177">
        <v>5.3982999999999999</v>
      </c>
      <c r="N1215" s="177">
        <v>5.0061999999999998</v>
      </c>
      <c r="O1215" s="177">
        <v>4.2333999999999996</v>
      </c>
      <c r="P1215" s="177">
        <v>5.3502000000000001</v>
      </c>
      <c r="Q1215" s="177">
        <v>6.8169000000000004</v>
      </c>
      <c r="R1215" s="177">
        <v>4.2012999999999998</v>
      </c>
      <c r="T1215" s="106"/>
      <c r="U1215" s="107"/>
      <c r="V1215" s="107"/>
      <c r="W1215" s="107"/>
      <c r="X1215" s="107"/>
      <c r="Y1215" s="107"/>
      <c r="Z1215" s="107"/>
      <c r="AA1215" s="107"/>
      <c r="AB1215" s="107"/>
      <c r="AC1215" s="107"/>
      <c r="AD1215" s="107"/>
      <c r="AE1215" s="107"/>
      <c r="AF1215" s="107"/>
      <c r="AG1215" s="107"/>
      <c r="AH1215" s="107"/>
    </row>
    <row r="1216" spans="1:34" x14ac:dyDescent="0.3">
      <c r="A1216" s="173" t="s">
        <v>376</v>
      </c>
      <c r="B1216" s="173" t="s">
        <v>262</v>
      </c>
      <c r="C1216" s="173">
        <v>102672</v>
      </c>
      <c r="D1216" s="176">
        <v>44942</v>
      </c>
      <c r="E1216" s="177">
        <v>3470.8591000000001</v>
      </c>
      <c r="F1216" s="177">
        <v>5.6132999999999997</v>
      </c>
      <c r="G1216" s="177">
        <v>6.0354000000000001</v>
      </c>
      <c r="H1216" s="177">
        <v>5.5190000000000001</v>
      </c>
      <c r="I1216" s="177">
        <v>5.9764999999999997</v>
      </c>
      <c r="J1216" s="177">
        <v>6.6257999999999999</v>
      </c>
      <c r="K1216" s="177">
        <v>6.4417999999999997</v>
      </c>
      <c r="L1216" s="177">
        <v>5.7948000000000004</v>
      </c>
      <c r="M1216" s="177">
        <v>5.2766999999999999</v>
      </c>
      <c r="N1216" s="177">
        <v>4.8856999999999999</v>
      </c>
      <c r="O1216" s="177">
        <v>4.1131000000000002</v>
      </c>
      <c r="P1216" s="177">
        <v>5.2431999999999999</v>
      </c>
      <c r="Q1216" s="177">
        <v>7.0023999999999997</v>
      </c>
      <c r="R1216" s="177">
        <v>4.0816999999999997</v>
      </c>
      <c r="T1216" s="106"/>
      <c r="U1216" s="107"/>
      <c r="V1216" s="107"/>
      <c r="W1216" s="107"/>
      <c r="X1216" s="107"/>
      <c r="Y1216" s="107"/>
      <c r="Z1216" s="107"/>
      <c r="AA1216" s="107"/>
      <c r="AB1216" s="107"/>
      <c r="AC1216" s="107"/>
      <c r="AD1216" s="107"/>
      <c r="AE1216" s="107"/>
      <c r="AF1216" s="107"/>
      <c r="AG1216" s="107"/>
      <c r="AH1216" s="107"/>
    </row>
    <row r="1217" spans="1:34" x14ac:dyDescent="0.3">
      <c r="A1217" s="173" t="s">
        <v>376</v>
      </c>
      <c r="B1217" s="173" t="s">
        <v>931</v>
      </c>
      <c r="C1217" s="173">
        <v>139619</v>
      </c>
      <c r="D1217" s="176">
        <v>44942</v>
      </c>
      <c r="E1217" s="177">
        <v>10</v>
      </c>
      <c r="F1217" s="177">
        <v>0</v>
      </c>
      <c r="G1217" s="177">
        <v>0</v>
      </c>
      <c r="H1217" s="177">
        <v>0</v>
      </c>
      <c r="I1217" s="177">
        <v>0</v>
      </c>
      <c r="J1217" s="177">
        <v>0</v>
      </c>
      <c r="K1217" s="177">
        <v>0</v>
      </c>
      <c r="L1217" s="177">
        <v>0</v>
      </c>
      <c r="M1217" s="177">
        <v>0</v>
      </c>
      <c r="N1217" s="177">
        <v>0</v>
      </c>
      <c r="O1217" s="177">
        <v>0</v>
      </c>
      <c r="P1217" s="177">
        <v>0</v>
      </c>
      <c r="Q1217" s="177">
        <v>0</v>
      </c>
      <c r="R1217" s="177">
        <v>0</v>
      </c>
      <c r="T1217" s="106"/>
      <c r="U1217" s="107"/>
      <c r="V1217" s="107"/>
      <c r="W1217" s="107"/>
      <c r="X1217" s="107"/>
      <c r="Y1217" s="107"/>
      <c r="Z1217" s="107"/>
      <c r="AA1217" s="107"/>
      <c r="AB1217" s="107"/>
      <c r="AC1217" s="107"/>
      <c r="AD1217" s="107"/>
      <c r="AE1217" s="107"/>
      <c r="AF1217" s="107"/>
      <c r="AG1217" s="107"/>
      <c r="AH1217" s="107"/>
    </row>
    <row r="1218" spans="1:34" x14ac:dyDescent="0.3">
      <c r="A1218" s="173" t="s">
        <v>376</v>
      </c>
      <c r="B1218" s="173" t="s">
        <v>422</v>
      </c>
      <c r="C1218" s="173">
        <v>111915</v>
      </c>
      <c r="D1218" s="176"/>
      <c r="E1218" s="177"/>
      <c r="F1218" s="177"/>
      <c r="G1218" s="177"/>
      <c r="H1218" s="177"/>
      <c r="I1218" s="177"/>
      <c r="J1218" s="177"/>
      <c r="K1218" s="177"/>
      <c r="L1218" s="177"/>
      <c r="M1218" s="177"/>
      <c r="N1218" s="177"/>
      <c r="O1218" s="177"/>
      <c r="P1218" s="177"/>
      <c r="Q1218" s="177"/>
      <c r="R1218" s="177"/>
      <c r="T1218" s="106"/>
      <c r="U1218" s="107"/>
      <c r="V1218" s="107"/>
      <c r="W1218" s="107"/>
      <c r="X1218" s="107"/>
      <c r="Y1218" s="107"/>
      <c r="Z1218" s="107"/>
      <c r="AA1218" s="107"/>
      <c r="AB1218" s="107"/>
      <c r="AC1218" s="107"/>
      <c r="AD1218" s="107"/>
      <c r="AE1218" s="107"/>
      <c r="AF1218" s="107"/>
      <c r="AG1218" s="107"/>
      <c r="AH1218" s="107"/>
    </row>
    <row r="1219" spans="1:34" x14ac:dyDescent="0.3">
      <c r="A1219" s="173" t="s">
        <v>376</v>
      </c>
      <c r="B1219" s="173" t="s">
        <v>159</v>
      </c>
      <c r="C1219" s="173">
        <v>118893</v>
      </c>
      <c r="D1219" s="176"/>
      <c r="E1219" s="177"/>
      <c r="F1219" s="177"/>
      <c r="G1219" s="177"/>
      <c r="H1219" s="177"/>
      <c r="I1219" s="177"/>
      <c r="J1219" s="177"/>
      <c r="K1219" s="177"/>
      <c r="L1219" s="177"/>
      <c r="M1219" s="177"/>
      <c r="N1219" s="177"/>
      <c r="O1219" s="177"/>
      <c r="P1219" s="177"/>
      <c r="Q1219" s="177"/>
      <c r="R1219" s="177"/>
      <c r="T1219" s="106"/>
      <c r="U1219" s="107"/>
      <c r="V1219" s="107"/>
      <c r="W1219" s="107"/>
      <c r="X1219" s="107"/>
      <c r="Y1219" s="107"/>
      <c r="Z1219" s="107"/>
      <c r="AA1219" s="107"/>
      <c r="AB1219" s="107"/>
      <c r="AC1219" s="107"/>
      <c r="AD1219" s="107"/>
      <c r="AE1219" s="107"/>
      <c r="AF1219" s="107"/>
      <c r="AG1219" s="107"/>
      <c r="AH1219" s="107"/>
    </row>
    <row r="1220" spans="1:34" x14ac:dyDescent="0.3">
      <c r="A1220" s="173" t="s">
        <v>376</v>
      </c>
      <c r="B1220" s="173" t="s">
        <v>423</v>
      </c>
      <c r="C1220" s="173">
        <v>104241</v>
      </c>
      <c r="D1220" s="176"/>
      <c r="E1220" s="177"/>
      <c r="F1220" s="177"/>
      <c r="G1220" s="177"/>
      <c r="H1220" s="177"/>
      <c r="I1220" s="177"/>
      <c r="J1220" s="177"/>
      <c r="K1220" s="177"/>
      <c r="L1220" s="177"/>
      <c r="M1220" s="177"/>
      <c r="N1220" s="177"/>
      <c r="O1220" s="177"/>
      <c r="P1220" s="177"/>
      <c r="Q1220" s="177"/>
      <c r="R1220" s="177"/>
      <c r="T1220" s="106"/>
      <c r="U1220" s="107"/>
      <c r="V1220" s="107"/>
      <c r="W1220" s="107"/>
      <c r="X1220" s="107"/>
      <c r="Y1220" s="107"/>
      <c r="Z1220" s="107"/>
      <c r="AA1220" s="107"/>
      <c r="AB1220" s="107"/>
      <c r="AC1220" s="107"/>
      <c r="AD1220" s="107"/>
      <c r="AE1220" s="107"/>
      <c r="AF1220" s="107"/>
      <c r="AG1220" s="107"/>
      <c r="AH1220" s="107"/>
    </row>
    <row r="1221" spans="1:34" x14ac:dyDescent="0.3">
      <c r="A1221" s="173" t="s">
        <v>376</v>
      </c>
      <c r="B1221" s="173" t="s">
        <v>1739</v>
      </c>
      <c r="C1221" s="173">
        <v>148841</v>
      </c>
      <c r="D1221" s="176">
        <v>44942</v>
      </c>
      <c r="E1221" s="177">
        <v>1076.1588999999999</v>
      </c>
      <c r="F1221" s="177">
        <v>5.5801999999999996</v>
      </c>
      <c r="G1221" s="177">
        <v>6.1227999999999998</v>
      </c>
      <c r="H1221" s="177">
        <v>5.7935999999999996</v>
      </c>
      <c r="I1221" s="177">
        <v>6.1116000000000001</v>
      </c>
      <c r="J1221" s="177">
        <v>6.7430000000000003</v>
      </c>
      <c r="K1221" s="177">
        <v>6.5686999999999998</v>
      </c>
      <c r="L1221" s="177">
        <v>5.9771000000000001</v>
      </c>
      <c r="M1221" s="177">
        <v>5.4531999999999998</v>
      </c>
      <c r="N1221" s="177">
        <v>5.0408999999999997</v>
      </c>
      <c r="O1221" s="177"/>
      <c r="P1221" s="177"/>
      <c r="Q1221" s="177">
        <v>4.3231000000000002</v>
      </c>
      <c r="R1221" s="177"/>
      <c r="T1221" s="106"/>
      <c r="U1221" s="107"/>
      <c r="V1221" s="107"/>
      <c r="W1221" s="107"/>
      <c r="X1221" s="107"/>
      <c r="Y1221" s="107"/>
      <c r="Z1221" s="107"/>
      <c r="AA1221" s="107"/>
      <c r="AB1221" s="107"/>
      <c r="AC1221" s="107"/>
      <c r="AD1221" s="107"/>
      <c r="AE1221" s="107"/>
      <c r="AF1221" s="107"/>
      <c r="AG1221" s="107"/>
      <c r="AH1221" s="107"/>
    </row>
    <row r="1222" spans="1:34" x14ac:dyDescent="0.3">
      <c r="A1222" s="173" t="s">
        <v>376</v>
      </c>
      <c r="B1222" s="173" t="s">
        <v>1740</v>
      </c>
      <c r="C1222" s="173">
        <v>148833</v>
      </c>
      <c r="D1222" s="176">
        <v>44942</v>
      </c>
      <c r="E1222" s="177">
        <v>1073.3539000000001</v>
      </c>
      <c r="F1222" s="177">
        <v>5.4314999999999998</v>
      </c>
      <c r="G1222" s="177">
        <v>5.9720000000000004</v>
      </c>
      <c r="H1222" s="177">
        <v>5.6433</v>
      </c>
      <c r="I1222" s="177">
        <v>5.9608999999999996</v>
      </c>
      <c r="J1222" s="177">
        <v>6.5921000000000003</v>
      </c>
      <c r="K1222" s="177">
        <v>6.4161999999999999</v>
      </c>
      <c r="L1222" s="177">
        <v>5.8227000000000002</v>
      </c>
      <c r="M1222" s="177">
        <v>5.2969999999999997</v>
      </c>
      <c r="N1222" s="177">
        <v>4.8834999999999997</v>
      </c>
      <c r="O1222" s="177"/>
      <c r="P1222" s="177"/>
      <c r="Q1222" s="177">
        <v>4.1661999999999999</v>
      </c>
      <c r="R1222" s="177"/>
      <c r="T1222" s="106"/>
      <c r="U1222" s="107"/>
      <c r="V1222" s="107"/>
      <c r="W1222" s="107"/>
      <c r="X1222" s="107"/>
      <c r="Y1222" s="107"/>
      <c r="Z1222" s="107"/>
      <c r="AA1222" s="107"/>
      <c r="AB1222" s="107"/>
      <c r="AC1222" s="107"/>
      <c r="AD1222" s="107"/>
      <c r="AE1222" s="107"/>
      <c r="AF1222" s="107"/>
      <c r="AG1222" s="107"/>
      <c r="AH1222" s="107"/>
    </row>
    <row r="1223" spans="1:34" x14ac:dyDescent="0.3">
      <c r="A1223" s="173" t="s">
        <v>376</v>
      </c>
      <c r="B1223" s="173" t="s">
        <v>263</v>
      </c>
      <c r="C1223" s="173">
        <v>115398</v>
      </c>
      <c r="D1223" s="176">
        <v>44942</v>
      </c>
      <c r="E1223" s="177">
        <v>2118.4243000000001</v>
      </c>
      <c r="F1223" s="177">
        <v>5.6867000000000001</v>
      </c>
      <c r="G1223" s="177">
        <v>6.1144999999999996</v>
      </c>
      <c r="H1223" s="177">
        <v>5.7182000000000004</v>
      </c>
      <c r="I1223" s="177">
        <v>6.1036000000000001</v>
      </c>
      <c r="J1223" s="177">
        <v>6.7816000000000001</v>
      </c>
      <c r="K1223" s="177">
        <v>6.484</v>
      </c>
      <c r="L1223" s="177">
        <v>5.8994999999999997</v>
      </c>
      <c r="M1223" s="177">
        <v>5.3856999999999999</v>
      </c>
      <c r="N1223" s="177">
        <v>4.9779</v>
      </c>
      <c r="O1223" s="177">
        <v>4.1616999999999997</v>
      </c>
      <c r="P1223" s="177">
        <v>4.4794</v>
      </c>
      <c r="Q1223" s="177">
        <v>6.6852999999999998</v>
      </c>
      <c r="R1223" s="177">
        <v>4.1466000000000003</v>
      </c>
      <c r="T1223" s="106"/>
      <c r="U1223" s="107"/>
      <c r="V1223" s="107"/>
      <c r="W1223" s="107"/>
      <c r="X1223" s="107"/>
      <c r="Y1223" s="107"/>
      <c r="Z1223" s="107"/>
      <c r="AA1223" s="107"/>
      <c r="AB1223" s="107"/>
      <c r="AC1223" s="107"/>
      <c r="AD1223" s="107"/>
      <c r="AE1223" s="107"/>
      <c r="AF1223" s="107"/>
      <c r="AG1223" s="107"/>
      <c r="AH1223" s="107"/>
    </row>
    <row r="1224" spans="1:34" x14ac:dyDescent="0.3">
      <c r="A1224" s="173" t="s">
        <v>376</v>
      </c>
      <c r="B1224" s="173" t="s">
        <v>160</v>
      </c>
      <c r="C1224" s="173">
        <v>119303</v>
      </c>
      <c r="D1224" s="176">
        <v>44942</v>
      </c>
      <c r="E1224" s="177">
        <v>2139.2359999999999</v>
      </c>
      <c r="F1224" s="177">
        <v>5.7866999999999997</v>
      </c>
      <c r="G1224" s="177">
        <v>6.2144000000000004</v>
      </c>
      <c r="H1224" s="177">
        <v>5.8188000000000004</v>
      </c>
      <c r="I1224" s="177">
        <v>6.2005999999999997</v>
      </c>
      <c r="J1224" s="177">
        <v>6.8674999999999997</v>
      </c>
      <c r="K1224" s="177">
        <v>6.5776000000000003</v>
      </c>
      <c r="L1224" s="177">
        <v>5.9984999999999999</v>
      </c>
      <c r="M1224" s="177">
        <v>5.4871999999999996</v>
      </c>
      <c r="N1224" s="177">
        <v>5.0808999999999997</v>
      </c>
      <c r="O1224" s="177">
        <v>4.2614999999999998</v>
      </c>
      <c r="P1224" s="177">
        <v>4.5796000000000001</v>
      </c>
      <c r="Q1224" s="177">
        <v>6.3647999999999998</v>
      </c>
      <c r="R1224" s="177">
        <v>4.2443</v>
      </c>
      <c r="T1224" s="106"/>
      <c r="U1224" s="107"/>
      <c r="V1224" s="107"/>
      <c r="W1224" s="107"/>
      <c r="X1224" s="107"/>
      <c r="Y1224" s="107"/>
      <c r="Z1224" s="107"/>
      <c r="AA1224" s="107"/>
      <c r="AB1224" s="107"/>
      <c r="AC1224" s="107"/>
      <c r="AD1224" s="107"/>
      <c r="AE1224" s="107"/>
      <c r="AF1224" s="107"/>
      <c r="AG1224" s="107"/>
      <c r="AH1224" s="107"/>
    </row>
    <row r="1225" spans="1:34" x14ac:dyDescent="0.3">
      <c r="A1225" s="173" t="s">
        <v>376</v>
      </c>
      <c r="B1225" s="173" t="s">
        <v>161</v>
      </c>
      <c r="C1225" s="173">
        <v>120304</v>
      </c>
      <c r="D1225" s="176">
        <v>44942</v>
      </c>
      <c r="E1225" s="177">
        <v>3637.4385000000002</v>
      </c>
      <c r="F1225" s="177">
        <v>5.9053000000000004</v>
      </c>
      <c r="G1225" s="177">
        <v>6.2352999999999996</v>
      </c>
      <c r="H1225" s="177">
        <v>5.7205000000000004</v>
      </c>
      <c r="I1225" s="177">
        <v>6.1204999999999998</v>
      </c>
      <c r="J1225" s="177">
        <v>6.7691999999999997</v>
      </c>
      <c r="K1225" s="177">
        <v>6.5369000000000002</v>
      </c>
      <c r="L1225" s="177">
        <v>5.9733000000000001</v>
      </c>
      <c r="M1225" s="177">
        <v>5.4611999999999998</v>
      </c>
      <c r="N1225" s="177">
        <v>5.0518999999999998</v>
      </c>
      <c r="O1225" s="177">
        <v>4.2112999999999996</v>
      </c>
      <c r="P1225" s="177">
        <v>5.3407</v>
      </c>
      <c r="Q1225" s="177">
        <v>6.7657999999999996</v>
      </c>
      <c r="R1225" s="177">
        <v>4.2363999999999997</v>
      </c>
      <c r="T1225" s="106"/>
      <c r="U1225" s="107"/>
      <c r="V1225" s="107"/>
      <c r="W1225" s="107"/>
      <c r="X1225" s="107"/>
      <c r="Y1225" s="107"/>
      <c r="Z1225" s="107"/>
      <c r="AA1225" s="107"/>
      <c r="AB1225" s="107"/>
      <c r="AC1225" s="107"/>
      <c r="AD1225" s="107"/>
      <c r="AE1225" s="107"/>
      <c r="AF1225" s="107"/>
      <c r="AG1225" s="107"/>
      <c r="AH1225" s="107"/>
    </row>
    <row r="1226" spans="1:34" x14ac:dyDescent="0.3">
      <c r="A1226" s="173" t="s">
        <v>376</v>
      </c>
      <c r="B1226" s="173" t="s">
        <v>424</v>
      </c>
      <c r="C1226" s="173">
        <v>102009</v>
      </c>
      <c r="D1226" s="176">
        <v>44942</v>
      </c>
      <c r="E1226" s="177">
        <v>3308.4434999999999</v>
      </c>
      <c r="F1226" s="177">
        <v>5.2731000000000003</v>
      </c>
      <c r="G1226" s="177">
        <v>5.6036999999999999</v>
      </c>
      <c r="H1226" s="177">
        <v>5.0888</v>
      </c>
      <c r="I1226" s="177">
        <v>5.4882</v>
      </c>
      <c r="J1226" s="177">
        <v>6.1349</v>
      </c>
      <c r="K1226" s="177">
        <v>5.8962000000000003</v>
      </c>
      <c r="L1226" s="177">
        <v>5.3250999999999999</v>
      </c>
      <c r="M1226" s="177">
        <v>4.8056000000000001</v>
      </c>
      <c r="N1226" s="177">
        <v>4.3898000000000001</v>
      </c>
      <c r="O1226" s="177">
        <v>3.5623999999999998</v>
      </c>
      <c r="P1226" s="177">
        <v>4.6772</v>
      </c>
      <c r="Q1226" s="177">
        <v>6.3028000000000004</v>
      </c>
      <c r="R1226" s="177">
        <v>3.5802</v>
      </c>
      <c r="T1226" s="106"/>
      <c r="U1226" s="107"/>
      <c r="V1226" s="107"/>
      <c r="W1226" s="107"/>
      <c r="X1226" s="107"/>
      <c r="Y1226" s="107"/>
      <c r="Z1226" s="107"/>
      <c r="AA1226" s="107"/>
      <c r="AB1226" s="107"/>
      <c r="AC1226" s="107"/>
      <c r="AD1226" s="107"/>
      <c r="AE1226" s="107"/>
      <c r="AF1226" s="107"/>
      <c r="AG1226" s="107"/>
      <c r="AH1226" s="107"/>
    </row>
    <row r="1227" spans="1:34" x14ac:dyDescent="0.3">
      <c r="A1227" s="173" t="s">
        <v>376</v>
      </c>
      <c r="B1227" s="173" t="s">
        <v>264</v>
      </c>
      <c r="C1227" s="173">
        <v>102012</v>
      </c>
      <c r="D1227" s="176">
        <v>44942</v>
      </c>
      <c r="E1227" s="177">
        <v>3612.5684000000001</v>
      </c>
      <c r="F1227" s="177">
        <v>5.8144999999999998</v>
      </c>
      <c r="G1227" s="177">
        <v>6.1451000000000002</v>
      </c>
      <c r="H1227" s="177">
        <v>5.6304999999999996</v>
      </c>
      <c r="I1227" s="177">
        <v>6.0303000000000004</v>
      </c>
      <c r="J1227" s="177">
        <v>6.6787000000000001</v>
      </c>
      <c r="K1227" s="177">
        <v>6.4455</v>
      </c>
      <c r="L1227" s="177">
        <v>5.8806000000000003</v>
      </c>
      <c r="M1227" s="177">
        <v>5.3651999999999997</v>
      </c>
      <c r="N1227" s="177">
        <v>4.9532999999999996</v>
      </c>
      <c r="O1227" s="177">
        <v>4.1132999999999997</v>
      </c>
      <c r="P1227" s="177">
        <v>5.2557</v>
      </c>
      <c r="Q1227" s="177">
        <v>6.8263999999999996</v>
      </c>
      <c r="R1227" s="177">
        <v>4.1395999999999997</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73" t="s">
        <v>376</v>
      </c>
      <c r="B1228" s="173" t="s">
        <v>1881</v>
      </c>
      <c r="C1228" s="173">
        <v>145971</v>
      </c>
      <c r="D1228" s="176">
        <v>44942</v>
      </c>
      <c r="E1228" s="177">
        <v>1192.3753999999999</v>
      </c>
      <c r="F1228" s="177">
        <v>5.8722000000000003</v>
      </c>
      <c r="G1228" s="177">
        <v>6.1109999999999998</v>
      </c>
      <c r="H1228" s="177">
        <v>5.4584000000000001</v>
      </c>
      <c r="I1228" s="177">
        <v>5.8997999999999999</v>
      </c>
      <c r="J1228" s="177">
        <v>6.4915000000000003</v>
      </c>
      <c r="K1228" s="177">
        <v>6.4005999999999998</v>
      </c>
      <c r="L1228" s="177">
        <v>5.7215999999999996</v>
      </c>
      <c r="M1228" s="177">
        <v>5.1646999999999998</v>
      </c>
      <c r="N1228" s="177">
        <v>4.7274000000000003</v>
      </c>
      <c r="O1228" s="177">
        <v>3.7709999999999999</v>
      </c>
      <c r="P1228" s="177"/>
      <c r="Q1228" s="177">
        <v>4.4873000000000003</v>
      </c>
      <c r="R1228" s="177">
        <v>3.8662000000000001</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73" t="s">
        <v>376</v>
      </c>
      <c r="B1229" s="173" t="s">
        <v>1882</v>
      </c>
      <c r="C1229" s="173">
        <v>145968</v>
      </c>
      <c r="D1229" s="176">
        <v>44942</v>
      </c>
      <c r="E1229" s="177">
        <v>1188.1197999999999</v>
      </c>
      <c r="F1229" s="177">
        <v>5.7702999999999998</v>
      </c>
      <c r="G1229" s="177">
        <v>6.0109000000000004</v>
      </c>
      <c r="H1229" s="177">
        <v>5.3587999999999996</v>
      </c>
      <c r="I1229" s="177">
        <v>5.7998000000000003</v>
      </c>
      <c r="J1229" s="177">
        <v>6.3898000000000001</v>
      </c>
      <c r="K1229" s="177">
        <v>6.2766999999999999</v>
      </c>
      <c r="L1229" s="177">
        <v>5.601</v>
      </c>
      <c r="M1229" s="177">
        <v>5.0418000000000003</v>
      </c>
      <c r="N1229" s="177">
        <v>4.6031000000000004</v>
      </c>
      <c r="O1229" s="177">
        <v>3.6745999999999999</v>
      </c>
      <c r="P1229" s="177"/>
      <c r="Q1229" s="177">
        <v>4.3940999999999999</v>
      </c>
      <c r="R1229" s="177">
        <v>3.7627999999999999</v>
      </c>
    </row>
    <row r="1230" spans="1:34" x14ac:dyDescent="0.3">
      <c r="A1230" s="178" t="s">
        <v>27</v>
      </c>
      <c r="B1230" s="173"/>
      <c r="C1230" s="173"/>
      <c r="D1230" s="173"/>
      <c r="E1230" s="173"/>
      <c r="F1230" s="179">
        <v>5.4067351063829774</v>
      </c>
      <c r="G1230" s="179">
        <v>5.7809521276595754</v>
      </c>
      <c r="H1230" s="179">
        <v>5.3253223404255312</v>
      </c>
      <c r="I1230" s="179">
        <v>5.7236276595744693</v>
      </c>
      <c r="J1230" s="179">
        <v>6.3245744680851059</v>
      </c>
      <c r="K1230" s="179">
        <v>6.1167797872340435</v>
      </c>
      <c r="L1230" s="179">
        <v>5.5617202127659544</v>
      </c>
      <c r="M1230" s="179">
        <v>5.0729425531914885</v>
      </c>
      <c r="N1230" s="179">
        <v>4.6938797872340414</v>
      </c>
      <c r="O1230" s="179">
        <v>3.987509411764707</v>
      </c>
      <c r="P1230" s="179">
        <v>5.0594065789473674</v>
      </c>
      <c r="Q1230" s="179">
        <v>6.0134819148936183</v>
      </c>
      <c r="R1230" s="179">
        <v>3.9293793478260879</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78" t="s">
        <v>407</v>
      </c>
      <c r="B1231" s="173"/>
      <c r="C1231" s="173"/>
      <c r="D1231" s="173"/>
      <c r="E1231" s="173"/>
      <c r="F1231" s="179">
        <v>5.7054500000000008</v>
      </c>
      <c r="G1231" s="179">
        <v>6.0895000000000001</v>
      </c>
      <c r="H1231" s="179">
        <v>5.6096500000000002</v>
      </c>
      <c r="I1231" s="179">
        <v>6.0051000000000005</v>
      </c>
      <c r="J1231" s="179">
        <v>6.66425</v>
      </c>
      <c r="K1231" s="179">
        <v>6.43865</v>
      </c>
      <c r="L1231" s="179">
        <v>5.8544999999999998</v>
      </c>
      <c r="M1231" s="179">
        <v>5.3532000000000002</v>
      </c>
      <c r="N1231" s="179">
        <v>4.9473500000000001</v>
      </c>
      <c r="O1231" s="179">
        <v>4.1025</v>
      </c>
      <c r="P1231" s="179">
        <v>5.2393000000000001</v>
      </c>
      <c r="Q1231" s="179">
        <v>6.7302</v>
      </c>
      <c r="R1231" s="179">
        <v>4.1285999999999996</v>
      </c>
      <c r="T1231" s="106"/>
      <c r="U1231" s="107"/>
      <c r="V1231" s="107"/>
      <c r="W1231" s="107"/>
      <c r="X1231" s="107"/>
      <c r="Y1231" s="107"/>
      <c r="Z1231" s="107"/>
      <c r="AA1231" s="107"/>
      <c r="AB1231" s="107"/>
      <c r="AC1231" s="107"/>
      <c r="AD1231" s="107"/>
      <c r="AE1231" s="107"/>
      <c r="AF1231" s="107"/>
      <c r="AG1231" s="107"/>
      <c r="AH1231" s="107"/>
    </row>
    <row r="1232" spans="1:34" x14ac:dyDescent="0.3">
      <c r="D1232" s="106"/>
      <c r="E1232" s="107"/>
      <c r="F1232" s="107"/>
      <c r="G1232" s="107"/>
      <c r="H1232" s="107"/>
      <c r="I1232" s="107"/>
      <c r="J1232" s="107"/>
      <c r="K1232" s="107"/>
      <c r="L1232" s="107"/>
      <c r="M1232" s="107"/>
      <c r="N1232" s="107"/>
      <c r="O1232" s="107"/>
      <c r="P1232" s="107"/>
      <c r="Q1232" s="107"/>
      <c r="R1232" s="107"/>
      <c r="T1232" s="106"/>
      <c r="U1232" s="107"/>
      <c r="V1232" s="107"/>
      <c r="W1232" s="107"/>
      <c r="X1232" s="107"/>
      <c r="Y1232" s="107"/>
      <c r="Z1232" s="107"/>
      <c r="AA1232" s="107"/>
      <c r="AB1232" s="107"/>
      <c r="AC1232" s="107"/>
      <c r="AD1232" s="107"/>
      <c r="AE1232" s="107"/>
      <c r="AF1232" s="107"/>
      <c r="AG1232" s="107"/>
      <c r="AH1232" s="107"/>
    </row>
    <row r="1233" spans="1:34" x14ac:dyDescent="0.3">
      <c r="A1233" s="175" t="s">
        <v>932</v>
      </c>
      <c r="B1233" s="175"/>
      <c r="C1233" s="175"/>
      <c r="D1233" s="175"/>
      <c r="E1233" s="175"/>
      <c r="F1233" s="175"/>
      <c r="G1233" s="175"/>
      <c r="H1233" s="175"/>
      <c r="I1233" s="175"/>
      <c r="J1233" s="175"/>
      <c r="K1233" s="175"/>
      <c r="L1233" s="175"/>
      <c r="M1233" s="175"/>
      <c r="N1233" s="175"/>
      <c r="O1233" s="175"/>
      <c r="P1233" s="175"/>
      <c r="Q1233" s="175"/>
      <c r="R1233" s="175"/>
      <c r="T1233" s="106"/>
      <c r="U1233" s="107"/>
      <c r="V1233" s="107"/>
      <c r="W1233" s="107"/>
      <c r="X1233" s="107"/>
      <c r="Y1233" s="107"/>
      <c r="Z1233" s="107"/>
      <c r="AA1233" s="107"/>
      <c r="AB1233" s="107"/>
      <c r="AC1233" s="107"/>
      <c r="AD1233" s="107"/>
      <c r="AE1233" s="107"/>
      <c r="AF1233" s="107"/>
      <c r="AG1233" s="107"/>
      <c r="AH1233" s="107"/>
    </row>
    <row r="1234" spans="1:34" x14ac:dyDescent="0.3">
      <c r="A1234" s="173" t="s">
        <v>933</v>
      </c>
      <c r="B1234" s="173" t="s">
        <v>934</v>
      </c>
      <c r="C1234" s="173">
        <v>100365</v>
      </c>
      <c r="D1234" s="176">
        <v>44942</v>
      </c>
      <c r="E1234" s="177">
        <v>73.597899999999996</v>
      </c>
      <c r="F1234" s="177">
        <v>-14.167299999999999</v>
      </c>
      <c r="G1234" s="177">
        <v>-14.167299999999999</v>
      </c>
      <c r="H1234" s="177">
        <v>14.6713</v>
      </c>
      <c r="I1234" s="177">
        <v>14.5802</v>
      </c>
      <c r="J1234" s="177">
        <v>5.0335999999999999</v>
      </c>
      <c r="K1234" s="177">
        <v>10.343299999999999</v>
      </c>
      <c r="L1234" s="177">
        <v>8.6450999999999993</v>
      </c>
      <c r="M1234" s="177">
        <v>5.9629000000000003</v>
      </c>
      <c r="N1234" s="177">
        <v>2.7886000000000002</v>
      </c>
      <c r="O1234" s="177">
        <v>4.4400000000000004</v>
      </c>
      <c r="P1234" s="177">
        <v>6.3981000000000003</v>
      </c>
      <c r="Q1234" s="177">
        <v>8.4738000000000007</v>
      </c>
      <c r="R1234" s="177">
        <v>1.319</v>
      </c>
      <c r="T1234" s="106"/>
      <c r="U1234" s="107"/>
      <c r="V1234" s="107"/>
      <c r="W1234" s="107"/>
      <c r="X1234" s="107"/>
      <c r="Y1234" s="107"/>
      <c r="Z1234" s="107"/>
      <c r="AA1234" s="107"/>
      <c r="AB1234" s="107"/>
      <c r="AC1234" s="107"/>
      <c r="AD1234" s="107"/>
      <c r="AE1234" s="107"/>
      <c r="AF1234" s="107"/>
      <c r="AG1234" s="107"/>
      <c r="AH1234" s="107"/>
    </row>
    <row r="1235" spans="1:34" x14ac:dyDescent="0.3">
      <c r="A1235" s="173" t="s">
        <v>933</v>
      </c>
      <c r="B1235" s="173" t="s">
        <v>935</v>
      </c>
      <c r="C1235" s="173">
        <v>120743</v>
      </c>
      <c r="D1235" s="176">
        <v>44942</v>
      </c>
      <c r="E1235" s="177">
        <v>79.523799999999994</v>
      </c>
      <c r="F1235" s="177">
        <v>-13.647</v>
      </c>
      <c r="G1235" s="177">
        <v>-13.647</v>
      </c>
      <c r="H1235" s="177">
        <v>15.197100000000001</v>
      </c>
      <c r="I1235" s="177">
        <v>15.105600000000001</v>
      </c>
      <c r="J1235" s="177">
        <v>5.5575999999999999</v>
      </c>
      <c r="K1235" s="177">
        <v>10.9285</v>
      </c>
      <c r="L1235" s="177">
        <v>9.2560000000000002</v>
      </c>
      <c r="M1235" s="177">
        <v>6.5808999999999997</v>
      </c>
      <c r="N1235" s="177">
        <v>3.3993000000000002</v>
      </c>
      <c r="O1235" s="177">
        <v>5.0298999999999996</v>
      </c>
      <c r="P1235" s="177">
        <v>7.0174000000000003</v>
      </c>
      <c r="Q1235" s="177">
        <v>8.0808</v>
      </c>
      <c r="R1235" s="177">
        <v>1.9248000000000001</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73" t="s">
        <v>933</v>
      </c>
      <c r="B1236" s="173" t="s">
        <v>936</v>
      </c>
      <c r="C1236" s="173">
        <v>143702</v>
      </c>
      <c r="D1236" s="176">
        <v>44942</v>
      </c>
      <c r="E1236" s="177">
        <v>14.5654</v>
      </c>
      <c r="F1236" s="177">
        <v>-4.5925000000000002</v>
      </c>
      <c r="G1236" s="177">
        <v>-4.5925000000000002</v>
      </c>
      <c r="H1236" s="177">
        <v>25.7226</v>
      </c>
      <c r="I1236" s="177">
        <v>24.4269</v>
      </c>
      <c r="J1236" s="177">
        <v>9.4522999999999993</v>
      </c>
      <c r="K1236" s="177">
        <v>14.9415</v>
      </c>
      <c r="L1236" s="177">
        <v>12.791</v>
      </c>
      <c r="M1236" s="177">
        <v>7.3704999999999998</v>
      </c>
      <c r="N1236" s="177">
        <v>4.3479999999999999</v>
      </c>
      <c r="O1236" s="177">
        <v>5.7549999999999999</v>
      </c>
      <c r="P1236" s="177"/>
      <c r="Q1236" s="177">
        <v>8.6475000000000009</v>
      </c>
      <c r="R1236" s="177">
        <v>1.9791000000000001</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73" t="s">
        <v>933</v>
      </c>
      <c r="B1237" s="173" t="s">
        <v>937</v>
      </c>
      <c r="C1237" s="173">
        <v>143704</v>
      </c>
      <c r="D1237" s="176">
        <v>44942</v>
      </c>
      <c r="E1237" s="177">
        <v>14.7796</v>
      </c>
      <c r="F1237" s="177">
        <v>-4.3613999999999997</v>
      </c>
      <c r="G1237" s="177">
        <v>-4.3613999999999997</v>
      </c>
      <c r="H1237" s="177">
        <v>26.024999999999999</v>
      </c>
      <c r="I1237" s="177">
        <v>24.7346</v>
      </c>
      <c r="J1237" s="177">
        <v>9.8080999999999996</v>
      </c>
      <c r="K1237" s="177">
        <v>15.320399999999999</v>
      </c>
      <c r="L1237" s="177">
        <v>13.163399999999999</v>
      </c>
      <c r="M1237" s="177">
        <v>7.7153999999999998</v>
      </c>
      <c r="N1237" s="177">
        <v>4.7035</v>
      </c>
      <c r="O1237" s="177">
        <v>6.0904999999999996</v>
      </c>
      <c r="P1237" s="177"/>
      <c r="Q1237" s="177">
        <v>8.9978999999999996</v>
      </c>
      <c r="R1237" s="177">
        <v>2.2964000000000002</v>
      </c>
    </row>
    <row r="1238" spans="1:34" x14ac:dyDescent="0.3">
      <c r="A1238" s="178" t="s">
        <v>27</v>
      </c>
      <c r="B1238" s="173"/>
      <c r="C1238" s="173"/>
      <c r="D1238" s="173"/>
      <c r="E1238" s="173"/>
      <c r="F1238" s="179">
        <v>-9.1920499999999983</v>
      </c>
      <c r="G1238" s="179">
        <v>-9.1920499999999983</v>
      </c>
      <c r="H1238" s="179">
        <v>20.404</v>
      </c>
      <c r="I1238" s="179">
        <v>19.711825000000001</v>
      </c>
      <c r="J1238" s="179">
        <v>7.4629000000000003</v>
      </c>
      <c r="K1238" s="179">
        <v>12.883424999999999</v>
      </c>
      <c r="L1238" s="179">
        <v>10.963875</v>
      </c>
      <c r="M1238" s="179">
        <v>6.9074249999999999</v>
      </c>
      <c r="N1238" s="179">
        <v>3.8098500000000004</v>
      </c>
      <c r="O1238" s="179">
        <v>5.3288499999999992</v>
      </c>
      <c r="P1238" s="179">
        <v>6.7077500000000008</v>
      </c>
      <c r="Q1238" s="179">
        <v>8.5500000000000007</v>
      </c>
      <c r="R1238" s="179">
        <v>1.8798250000000001</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78" t="s">
        <v>407</v>
      </c>
      <c r="B1239" s="173"/>
      <c r="C1239" s="173"/>
      <c r="D1239" s="173"/>
      <c r="E1239" s="173"/>
      <c r="F1239" s="179">
        <v>-9.1197499999999998</v>
      </c>
      <c r="G1239" s="179">
        <v>-9.1197499999999998</v>
      </c>
      <c r="H1239" s="179">
        <v>20.459849999999999</v>
      </c>
      <c r="I1239" s="179">
        <v>19.766249999999999</v>
      </c>
      <c r="J1239" s="179">
        <v>7.5049499999999991</v>
      </c>
      <c r="K1239" s="179">
        <v>12.934999999999999</v>
      </c>
      <c r="L1239" s="179">
        <v>11.0235</v>
      </c>
      <c r="M1239" s="179">
        <v>6.9756999999999998</v>
      </c>
      <c r="N1239" s="179">
        <v>3.87365</v>
      </c>
      <c r="O1239" s="179">
        <v>5.3924500000000002</v>
      </c>
      <c r="P1239" s="179">
        <v>6.7077500000000008</v>
      </c>
      <c r="Q1239" s="179">
        <v>8.5606500000000008</v>
      </c>
      <c r="R1239" s="179">
        <v>1.9519500000000001</v>
      </c>
      <c r="S1239" t="s">
        <v>1808</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D1240" s="106"/>
      <c r="E1240" s="107"/>
      <c r="F1240" s="107"/>
      <c r="G1240" s="107"/>
      <c r="H1240" s="107"/>
      <c r="I1240" s="107"/>
      <c r="J1240" s="107"/>
      <c r="K1240" s="107"/>
      <c r="L1240" s="107"/>
      <c r="M1240" s="107"/>
      <c r="N1240" s="107"/>
      <c r="O1240" s="107"/>
      <c r="P1240" s="107"/>
      <c r="Q1240" s="107"/>
      <c r="R1240" s="107"/>
      <c r="S1240" t="s">
        <v>1808</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75" t="s">
        <v>938</v>
      </c>
      <c r="B1241" s="175"/>
      <c r="C1241" s="175"/>
      <c r="D1241" s="175"/>
      <c r="E1241" s="175"/>
      <c r="F1241" s="175"/>
      <c r="G1241" s="175"/>
      <c r="H1241" s="175"/>
      <c r="I1241" s="175"/>
      <c r="J1241" s="175"/>
      <c r="K1241" s="175"/>
      <c r="L1241" s="175"/>
      <c r="M1241" s="175"/>
      <c r="N1241" s="175"/>
      <c r="O1241" s="175"/>
      <c r="P1241" s="175"/>
      <c r="Q1241" s="175"/>
      <c r="R1241" s="175"/>
      <c r="S1241" t="s">
        <v>1807</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73" t="s">
        <v>939</v>
      </c>
      <c r="B1242" s="173" t="s">
        <v>940</v>
      </c>
      <c r="C1242" s="173">
        <v>103192</v>
      </c>
      <c r="D1242" s="176">
        <v>44942</v>
      </c>
      <c r="E1242" s="177">
        <v>554.46609999999998</v>
      </c>
      <c r="F1242" s="177">
        <v>5.1237000000000004</v>
      </c>
      <c r="G1242" s="177">
        <v>5.1237000000000004</v>
      </c>
      <c r="H1242" s="177">
        <v>4.7778999999999998</v>
      </c>
      <c r="I1242" s="177">
        <v>5.1528</v>
      </c>
      <c r="J1242" s="177">
        <v>5.6696</v>
      </c>
      <c r="K1242" s="177">
        <v>6.2469000000000001</v>
      </c>
      <c r="L1242" s="177">
        <v>5.3017000000000003</v>
      </c>
      <c r="M1242" s="177">
        <v>4.5796000000000001</v>
      </c>
      <c r="N1242" s="177">
        <v>4.3228</v>
      </c>
      <c r="O1242" s="177">
        <v>5.125</v>
      </c>
      <c r="P1242" s="177">
        <v>6.1570999999999998</v>
      </c>
      <c r="Q1242" s="177">
        <v>7.1826999999999996</v>
      </c>
      <c r="R1242" s="177">
        <v>4.0221</v>
      </c>
      <c r="S1242" t="s">
        <v>1807</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73" t="s">
        <v>939</v>
      </c>
      <c r="B1243" s="173" t="s">
        <v>941</v>
      </c>
      <c r="C1243" s="173">
        <v>119523</v>
      </c>
      <c r="D1243" s="176">
        <v>44942</v>
      </c>
      <c r="E1243" s="177">
        <v>602.34749999999997</v>
      </c>
      <c r="F1243" s="177">
        <v>5.9574999999999996</v>
      </c>
      <c r="G1243" s="177">
        <v>5.9574999999999996</v>
      </c>
      <c r="H1243" s="177">
        <v>5.6086</v>
      </c>
      <c r="I1243" s="177">
        <v>5.9846000000000004</v>
      </c>
      <c r="J1243" s="177">
        <v>6.5038999999999998</v>
      </c>
      <c r="K1243" s="177">
        <v>7.0915999999999997</v>
      </c>
      <c r="L1243" s="177">
        <v>6.1643999999999997</v>
      </c>
      <c r="M1243" s="177">
        <v>5.4470000000000001</v>
      </c>
      <c r="N1243" s="177">
        <v>5.1967999999999996</v>
      </c>
      <c r="O1243" s="177">
        <v>5.9898999999999996</v>
      </c>
      <c r="P1243" s="177">
        <v>7.0373999999999999</v>
      </c>
      <c r="Q1243" s="177">
        <v>8.0207999999999995</v>
      </c>
      <c r="R1243" s="177">
        <v>4.8738999999999999</v>
      </c>
      <c r="S1243" t="s">
        <v>1808</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73" t="s">
        <v>939</v>
      </c>
      <c r="B1244" s="173" t="s">
        <v>942</v>
      </c>
      <c r="C1244" s="173">
        <v>120513</v>
      </c>
      <c r="D1244" s="176">
        <v>44942</v>
      </c>
      <c r="E1244" s="177">
        <v>2690.1030000000001</v>
      </c>
      <c r="F1244" s="177">
        <v>6.5022000000000002</v>
      </c>
      <c r="G1244" s="177">
        <v>6.5022000000000002</v>
      </c>
      <c r="H1244" s="177">
        <v>6.2153</v>
      </c>
      <c r="I1244" s="177">
        <v>6.1765999999999996</v>
      </c>
      <c r="J1244" s="177">
        <v>6.7266000000000004</v>
      </c>
      <c r="K1244" s="177">
        <v>6.9546000000000001</v>
      </c>
      <c r="L1244" s="177">
        <v>5.8677000000000001</v>
      </c>
      <c r="M1244" s="177">
        <v>5.1318000000000001</v>
      </c>
      <c r="N1244" s="177">
        <v>4.7920999999999996</v>
      </c>
      <c r="O1244" s="177">
        <v>5.4602000000000004</v>
      </c>
      <c r="P1244" s="177">
        <v>6.6653000000000002</v>
      </c>
      <c r="Q1244" s="177">
        <v>7.6917999999999997</v>
      </c>
      <c r="R1244" s="177">
        <v>4.5194999999999999</v>
      </c>
      <c r="S1244" t="s">
        <v>1808</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73" t="s">
        <v>939</v>
      </c>
      <c r="B1245" s="173" t="s">
        <v>943</v>
      </c>
      <c r="C1245" s="173">
        <v>112214</v>
      </c>
      <c r="D1245" s="176">
        <v>44942</v>
      </c>
      <c r="E1245" s="177">
        <v>2586.5686999999998</v>
      </c>
      <c r="F1245" s="177">
        <v>6.1669999999999998</v>
      </c>
      <c r="G1245" s="177">
        <v>6.1669999999999998</v>
      </c>
      <c r="H1245" s="177">
        <v>5.8798000000000004</v>
      </c>
      <c r="I1245" s="177">
        <v>5.8406000000000002</v>
      </c>
      <c r="J1245" s="177">
        <v>6.3894000000000002</v>
      </c>
      <c r="K1245" s="177">
        <v>6.6173999999999999</v>
      </c>
      <c r="L1245" s="177">
        <v>5.5193000000000003</v>
      </c>
      <c r="M1245" s="177">
        <v>4.7769000000000004</v>
      </c>
      <c r="N1245" s="177">
        <v>4.4405999999999999</v>
      </c>
      <c r="O1245" s="177">
        <v>5.1256000000000004</v>
      </c>
      <c r="P1245" s="177">
        <v>6.2896999999999998</v>
      </c>
      <c r="Q1245" s="177">
        <v>7.4187000000000003</v>
      </c>
      <c r="R1245" s="177">
        <v>4.1814999999999998</v>
      </c>
      <c r="S1245" t="s">
        <v>1808</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73" t="s">
        <v>939</v>
      </c>
      <c r="B1246" s="173" t="s">
        <v>1924</v>
      </c>
      <c r="C1246" s="173">
        <v>150165</v>
      </c>
      <c r="D1246" s="176">
        <v>44942</v>
      </c>
      <c r="E1246" s="177">
        <v>33.891100000000002</v>
      </c>
      <c r="F1246" s="177">
        <v>4.9202000000000004</v>
      </c>
      <c r="G1246" s="177">
        <v>4.9202000000000004</v>
      </c>
      <c r="H1246" s="177">
        <v>5.3905000000000003</v>
      </c>
      <c r="I1246" s="177">
        <v>5.4347000000000003</v>
      </c>
      <c r="J1246" s="177">
        <v>5.4025999999999996</v>
      </c>
      <c r="K1246" s="177">
        <v>6.1711999999999998</v>
      </c>
      <c r="L1246" s="177">
        <v>5.1962999999999999</v>
      </c>
      <c r="M1246" s="177">
        <v>4.1425000000000001</v>
      </c>
      <c r="N1246" s="177">
        <v>3.7913000000000001</v>
      </c>
      <c r="O1246" s="177">
        <v>4.7797000000000001</v>
      </c>
      <c r="P1246" s="177">
        <v>5.6874000000000002</v>
      </c>
      <c r="Q1246" s="177">
        <v>7.3323999999999998</v>
      </c>
      <c r="R1246" s="177">
        <v>3.6829999999999998</v>
      </c>
      <c r="S1246" t="s">
        <v>1808</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73" t="s">
        <v>939</v>
      </c>
      <c r="B1247" s="173" t="s">
        <v>1925</v>
      </c>
      <c r="C1247" s="173">
        <v>150169</v>
      </c>
      <c r="D1247" s="176">
        <v>44942</v>
      </c>
      <c r="E1247" s="177">
        <v>36.4343</v>
      </c>
      <c r="F1247" s="177">
        <v>5.5792999999999999</v>
      </c>
      <c r="G1247" s="177">
        <v>5.5792999999999999</v>
      </c>
      <c r="H1247" s="177">
        <v>6.0178000000000003</v>
      </c>
      <c r="I1247" s="177">
        <v>6.0678000000000001</v>
      </c>
      <c r="J1247" s="177">
        <v>6.0384000000000002</v>
      </c>
      <c r="K1247" s="177">
        <v>6.8125</v>
      </c>
      <c r="L1247" s="177">
        <v>5.8494999999999999</v>
      </c>
      <c r="M1247" s="177">
        <v>4.8472</v>
      </c>
      <c r="N1247" s="177">
        <v>4.5571000000000002</v>
      </c>
      <c r="O1247" s="177">
        <v>5.6138000000000003</v>
      </c>
      <c r="P1247" s="177">
        <v>6.5119999999999996</v>
      </c>
      <c r="Q1247" s="177">
        <v>7.6010999999999997</v>
      </c>
      <c r="R1247" s="177">
        <v>4.4960000000000004</v>
      </c>
      <c r="S1247" t="s">
        <v>1808</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73" t="s">
        <v>939</v>
      </c>
      <c r="B1248" s="173" t="s">
        <v>944</v>
      </c>
      <c r="C1248" s="173">
        <v>112029</v>
      </c>
      <c r="D1248" s="176"/>
      <c r="E1248" s="177"/>
      <c r="F1248" s="177"/>
      <c r="G1248" s="177"/>
      <c r="H1248" s="177"/>
      <c r="I1248" s="177"/>
      <c r="J1248" s="177"/>
      <c r="K1248" s="177"/>
      <c r="L1248" s="177"/>
      <c r="M1248" s="177"/>
      <c r="N1248" s="177"/>
      <c r="O1248" s="177"/>
      <c r="P1248" s="177"/>
      <c r="Q1248" s="177"/>
      <c r="R1248" s="177"/>
      <c r="S1248" t="s">
        <v>1808</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73" t="s">
        <v>939</v>
      </c>
      <c r="B1249" s="173" t="s">
        <v>945</v>
      </c>
      <c r="C1249" s="173">
        <v>119410</v>
      </c>
      <c r="D1249" s="176"/>
      <c r="E1249" s="177"/>
      <c r="F1249" s="177"/>
      <c r="G1249" s="177"/>
      <c r="H1249" s="177"/>
      <c r="I1249" s="177"/>
      <c r="J1249" s="177"/>
      <c r="K1249" s="177"/>
      <c r="L1249" s="177"/>
      <c r="M1249" s="177"/>
      <c r="N1249" s="177"/>
      <c r="O1249" s="177"/>
      <c r="P1249" s="177"/>
      <c r="Q1249" s="177"/>
      <c r="R1249" s="177"/>
      <c r="S1249" t="s">
        <v>1808</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73" t="s">
        <v>939</v>
      </c>
      <c r="B1250" s="173" t="s">
        <v>946</v>
      </c>
      <c r="C1250" s="173">
        <v>118291</v>
      </c>
      <c r="D1250" s="176">
        <v>44942</v>
      </c>
      <c r="E1250" s="177">
        <v>36.117199999999997</v>
      </c>
      <c r="F1250" s="177">
        <v>5.9992000000000001</v>
      </c>
      <c r="G1250" s="177">
        <v>5.9992000000000001</v>
      </c>
      <c r="H1250" s="177">
        <v>5.8247</v>
      </c>
      <c r="I1250" s="177">
        <v>6.1284999999999998</v>
      </c>
      <c r="J1250" s="177">
        <v>6.4969999999999999</v>
      </c>
      <c r="K1250" s="177">
        <v>7.0772000000000004</v>
      </c>
      <c r="L1250" s="177">
        <v>5.5373999999999999</v>
      </c>
      <c r="M1250" s="177">
        <v>4.7690000000000001</v>
      </c>
      <c r="N1250" s="177">
        <v>4.4505999999999997</v>
      </c>
      <c r="O1250" s="177">
        <v>4.7826000000000004</v>
      </c>
      <c r="P1250" s="177">
        <v>5.9698000000000002</v>
      </c>
      <c r="Q1250" s="177">
        <v>7.2168000000000001</v>
      </c>
      <c r="R1250" s="177">
        <v>4.0250000000000004</v>
      </c>
      <c r="S1250" t="s">
        <v>1808</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73" t="s">
        <v>939</v>
      </c>
      <c r="B1251" s="173" t="s">
        <v>947</v>
      </c>
      <c r="C1251" s="173">
        <v>102913</v>
      </c>
      <c r="D1251" s="176">
        <v>44942</v>
      </c>
      <c r="E1251" s="177">
        <v>35.394799999999996</v>
      </c>
      <c r="F1251" s="177">
        <v>5.7431999999999999</v>
      </c>
      <c r="G1251" s="177">
        <v>5.7431999999999999</v>
      </c>
      <c r="H1251" s="177">
        <v>5.5598000000000001</v>
      </c>
      <c r="I1251" s="177">
        <v>5.8616999999999999</v>
      </c>
      <c r="J1251" s="177">
        <v>6.2233999999999998</v>
      </c>
      <c r="K1251" s="177">
        <v>6.8105000000000002</v>
      </c>
      <c r="L1251" s="177">
        <v>5.2732999999999999</v>
      </c>
      <c r="M1251" s="177">
        <v>4.5023</v>
      </c>
      <c r="N1251" s="177">
        <v>4.1890999999999998</v>
      </c>
      <c r="O1251" s="177">
        <v>4.5204000000000004</v>
      </c>
      <c r="P1251" s="177">
        <v>5.7176</v>
      </c>
      <c r="Q1251" s="177">
        <v>7.3242000000000003</v>
      </c>
      <c r="R1251" s="177">
        <v>3.7566999999999999</v>
      </c>
      <c r="S1251" t="s">
        <v>1808</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73" t="s">
        <v>939</v>
      </c>
      <c r="B1252" s="173" t="s">
        <v>948</v>
      </c>
      <c r="C1252" s="173">
        <v>133925</v>
      </c>
      <c r="D1252" s="176">
        <v>44942</v>
      </c>
      <c r="E1252" s="177">
        <v>17.066099999999999</v>
      </c>
      <c r="F1252" s="177">
        <v>5.6345999999999998</v>
      </c>
      <c r="G1252" s="177">
        <v>5.6345999999999998</v>
      </c>
      <c r="H1252" s="177">
        <v>5.8116000000000003</v>
      </c>
      <c r="I1252" s="177">
        <v>5.8487999999999998</v>
      </c>
      <c r="J1252" s="177">
        <v>6.6467000000000001</v>
      </c>
      <c r="K1252" s="177">
        <v>6.8936999999999999</v>
      </c>
      <c r="L1252" s="177">
        <v>5.5495999999999999</v>
      </c>
      <c r="M1252" s="177">
        <v>4.8320999999999996</v>
      </c>
      <c r="N1252" s="177">
        <v>4.5602</v>
      </c>
      <c r="O1252" s="177">
        <v>5.0448000000000004</v>
      </c>
      <c r="P1252" s="177">
        <v>6.3548999999999998</v>
      </c>
      <c r="Q1252" s="177">
        <v>7.0366999999999997</v>
      </c>
      <c r="R1252" s="177">
        <v>4.2758000000000003</v>
      </c>
      <c r="S1252" t="s">
        <v>1808</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73" t="s">
        <v>939</v>
      </c>
      <c r="B1253" s="173" t="s">
        <v>949</v>
      </c>
      <c r="C1253" s="173">
        <v>133926</v>
      </c>
      <c r="D1253" s="176">
        <v>44942</v>
      </c>
      <c r="E1253" s="177">
        <v>16.654499999999999</v>
      </c>
      <c r="F1253" s="177">
        <v>5.3352000000000004</v>
      </c>
      <c r="G1253" s="177">
        <v>5.3352000000000004</v>
      </c>
      <c r="H1253" s="177">
        <v>5.5160999999999998</v>
      </c>
      <c r="I1253" s="177">
        <v>5.5533999999999999</v>
      </c>
      <c r="J1253" s="177">
        <v>6.3544</v>
      </c>
      <c r="K1253" s="177">
        <v>6.5915999999999997</v>
      </c>
      <c r="L1253" s="177">
        <v>5.2377000000000002</v>
      </c>
      <c r="M1253" s="177">
        <v>4.5168999999999997</v>
      </c>
      <c r="N1253" s="177">
        <v>4.2453000000000003</v>
      </c>
      <c r="O1253" s="177">
        <v>4.7464000000000004</v>
      </c>
      <c r="P1253" s="177">
        <v>6.0477999999999996</v>
      </c>
      <c r="Q1253" s="177">
        <v>6.7046999999999999</v>
      </c>
      <c r="R1253" s="177">
        <v>3.9706000000000001</v>
      </c>
      <c r="S1253" t="s">
        <v>1808</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73" t="s">
        <v>939</v>
      </c>
      <c r="B1254" s="173" t="s">
        <v>950</v>
      </c>
      <c r="C1254" s="173">
        <v>140220</v>
      </c>
      <c r="D1254" s="176"/>
      <c r="E1254" s="177"/>
      <c r="F1254" s="177"/>
      <c r="G1254" s="177"/>
      <c r="H1254" s="177"/>
      <c r="I1254" s="177"/>
      <c r="J1254" s="177"/>
      <c r="K1254" s="177"/>
      <c r="L1254" s="177"/>
      <c r="M1254" s="177"/>
      <c r="N1254" s="177"/>
      <c r="O1254" s="177"/>
      <c r="P1254" s="177"/>
      <c r="Q1254" s="177"/>
      <c r="R1254" s="177"/>
      <c r="S1254" t="s">
        <v>1808</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73" t="s">
        <v>939</v>
      </c>
      <c r="B1255" s="173" t="s">
        <v>951</v>
      </c>
      <c r="C1255" s="173">
        <v>140207</v>
      </c>
      <c r="D1255" s="176"/>
      <c r="E1255" s="177"/>
      <c r="F1255" s="177"/>
      <c r="G1255" s="177"/>
      <c r="H1255" s="177"/>
      <c r="I1255" s="177"/>
      <c r="J1255" s="177"/>
      <c r="K1255" s="177"/>
      <c r="L1255" s="177"/>
      <c r="M1255" s="177"/>
      <c r="N1255" s="177"/>
      <c r="O1255" s="177"/>
      <c r="P1255" s="177"/>
      <c r="Q1255" s="177"/>
      <c r="R1255" s="177"/>
      <c r="S1255" t="s">
        <v>1808</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73" t="s">
        <v>939</v>
      </c>
      <c r="B1256" s="173" t="s">
        <v>1741</v>
      </c>
      <c r="C1256" s="173">
        <v>113135</v>
      </c>
      <c r="D1256" s="176"/>
      <c r="E1256" s="177"/>
      <c r="F1256" s="177"/>
      <c r="G1256" s="177"/>
      <c r="H1256" s="177"/>
      <c r="I1256" s="177"/>
      <c r="J1256" s="177"/>
      <c r="K1256" s="177"/>
      <c r="L1256" s="177"/>
      <c r="M1256" s="177"/>
      <c r="N1256" s="177"/>
      <c r="O1256" s="177"/>
      <c r="P1256" s="177"/>
      <c r="Q1256" s="177"/>
      <c r="R1256" s="177"/>
      <c r="S1256" t="s">
        <v>1808</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73" t="s">
        <v>939</v>
      </c>
      <c r="B1257" s="173" t="s">
        <v>1742</v>
      </c>
      <c r="C1257" s="173">
        <v>118530</v>
      </c>
      <c r="D1257" s="176"/>
      <c r="E1257" s="177"/>
      <c r="F1257" s="177"/>
      <c r="G1257" s="177"/>
      <c r="H1257" s="177"/>
      <c r="I1257" s="177"/>
      <c r="J1257" s="177"/>
      <c r="K1257" s="177"/>
      <c r="L1257" s="177"/>
      <c r="M1257" s="177"/>
      <c r="N1257" s="177"/>
      <c r="O1257" s="177"/>
      <c r="P1257" s="177"/>
      <c r="Q1257" s="177"/>
      <c r="R1257" s="177"/>
      <c r="S1257" t="s">
        <v>1808</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73" t="s">
        <v>939</v>
      </c>
      <c r="B1258" s="173" t="s">
        <v>1798</v>
      </c>
      <c r="C1258" s="173">
        <v>100503</v>
      </c>
      <c r="D1258" s="176"/>
      <c r="E1258" s="177"/>
      <c r="F1258" s="177"/>
      <c r="G1258" s="177"/>
      <c r="H1258" s="177"/>
      <c r="I1258" s="177"/>
      <c r="J1258" s="177"/>
      <c r="K1258" s="177"/>
      <c r="L1258" s="177"/>
      <c r="M1258" s="177"/>
      <c r="N1258" s="177"/>
      <c r="O1258" s="177"/>
      <c r="P1258" s="177"/>
      <c r="Q1258" s="177"/>
      <c r="R1258" s="177"/>
      <c r="S1258" t="s">
        <v>1808</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73" t="s">
        <v>939</v>
      </c>
      <c r="B1259" s="173" t="s">
        <v>1799</v>
      </c>
      <c r="C1259" s="173">
        <v>118528</v>
      </c>
      <c r="D1259" s="176"/>
      <c r="E1259" s="177"/>
      <c r="F1259" s="177"/>
      <c r="G1259" s="177"/>
      <c r="H1259" s="177"/>
      <c r="I1259" s="177"/>
      <c r="J1259" s="177"/>
      <c r="K1259" s="177"/>
      <c r="L1259" s="177"/>
      <c r="M1259" s="177"/>
      <c r="N1259" s="177"/>
      <c r="O1259" s="177"/>
      <c r="P1259" s="177"/>
      <c r="Q1259" s="177"/>
      <c r="R1259" s="177"/>
      <c r="S1259" t="s">
        <v>1808</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73" t="s">
        <v>939</v>
      </c>
      <c r="B1260" s="173" t="s">
        <v>952</v>
      </c>
      <c r="C1260" s="173">
        <v>147990</v>
      </c>
      <c r="D1260" s="176"/>
      <c r="E1260" s="177"/>
      <c r="F1260" s="177"/>
      <c r="G1260" s="177"/>
      <c r="H1260" s="177"/>
      <c r="I1260" s="177"/>
      <c r="J1260" s="177"/>
      <c r="K1260" s="177"/>
      <c r="L1260" s="177"/>
      <c r="M1260" s="177"/>
      <c r="N1260" s="177"/>
      <c r="O1260" s="177"/>
      <c r="P1260" s="177"/>
      <c r="Q1260" s="177"/>
      <c r="R1260" s="177"/>
      <c r="S1260" t="s">
        <v>1808</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73" t="s">
        <v>939</v>
      </c>
      <c r="B1261" s="173" t="s">
        <v>953</v>
      </c>
      <c r="C1261" s="173">
        <v>147991</v>
      </c>
      <c r="D1261" s="176"/>
      <c r="E1261" s="177"/>
      <c r="F1261" s="177"/>
      <c r="G1261" s="177"/>
      <c r="H1261" s="177"/>
      <c r="I1261" s="177"/>
      <c r="J1261" s="177"/>
      <c r="K1261" s="177"/>
      <c r="L1261" s="177"/>
      <c r="M1261" s="177"/>
      <c r="N1261" s="177"/>
      <c r="O1261" s="177"/>
      <c r="P1261" s="177"/>
      <c r="Q1261" s="177"/>
      <c r="R1261" s="177"/>
      <c r="S1261" t="s">
        <v>1808</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73" t="s">
        <v>939</v>
      </c>
      <c r="B1262" s="173" t="s">
        <v>1743</v>
      </c>
      <c r="C1262" s="173">
        <v>148000</v>
      </c>
      <c r="D1262" s="176">
        <v>44942</v>
      </c>
      <c r="E1262" s="177">
        <v>0.35070000000000001</v>
      </c>
      <c r="F1262" s="177">
        <v>17.370999999999999</v>
      </c>
      <c r="G1262" s="177">
        <v>17.370999999999999</v>
      </c>
      <c r="H1262" s="177">
        <v>14.9107</v>
      </c>
      <c r="I1262" s="177">
        <v>14.9535</v>
      </c>
      <c r="J1262" s="177">
        <v>14.6158</v>
      </c>
      <c r="K1262" s="177">
        <v>15.0672</v>
      </c>
      <c r="L1262" s="177">
        <v>5.6300000000000003E-2</v>
      </c>
      <c r="M1262" s="177">
        <v>3.7744</v>
      </c>
      <c r="N1262" s="177"/>
      <c r="O1262" s="177"/>
      <c r="P1262" s="177"/>
      <c r="Q1262" s="177">
        <v>4.7779999999999996</v>
      </c>
      <c r="R1262" s="177"/>
      <c r="S1262" t="s">
        <v>1808</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73" t="s">
        <v>939</v>
      </c>
      <c r="B1263" s="173" t="s">
        <v>1744</v>
      </c>
      <c r="C1263" s="173">
        <v>147999</v>
      </c>
      <c r="D1263" s="176">
        <v>44942</v>
      </c>
      <c r="E1263" s="177">
        <v>0.35859999999999997</v>
      </c>
      <c r="F1263" s="177">
        <v>13.586499999999999</v>
      </c>
      <c r="G1263" s="177">
        <v>13.586499999999999</v>
      </c>
      <c r="H1263" s="177">
        <v>14.581300000000001</v>
      </c>
      <c r="I1263" s="177">
        <v>14.622199999999999</v>
      </c>
      <c r="J1263" s="177">
        <v>14.626300000000001</v>
      </c>
      <c r="K1263" s="177">
        <v>14.956200000000001</v>
      </c>
      <c r="L1263" s="177">
        <v>5.5E-2</v>
      </c>
      <c r="M1263" s="177">
        <v>3.7275999999999998</v>
      </c>
      <c r="N1263" s="177"/>
      <c r="O1263" s="177"/>
      <c r="P1263" s="177"/>
      <c r="Q1263" s="177">
        <v>4.7718999999999996</v>
      </c>
      <c r="R1263" s="177"/>
      <c r="S1263" t="s">
        <v>1808</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73" t="s">
        <v>939</v>
      </c>
      <c r="B1264" s="173" t="s">
        <v>1800</v>
      </c>
      <c r="C1264" s="173">
        <v>147995</v>
      </c>
      <c r="D1264" s="176">
        <v>44942</v>
      </c>
      <c r="E1264" s="177">
        <v>0.16170000000000001</v>
      </c>
      <c r="F1264" s="177">
        <v>15.0671</v>
      </c>
      <c r="G1264" s="177">
        <v>15.0671</v>
      </c>
      <c r="H1264" s="177">
        <v>16.173300000000001</v>
      </c>
      <c r="I1264" s="177">
        <v>14.5922</v>
      </c>
      <c r="J1264" s="177">
        <v>14.7454</v>
      </c>
      <c r="K1264" s="177">
        <v>14.9633</v>
      </c>
      <c r="L1264" s="177">
        <v>0.1221</v>
      </c>
      <c r="M1264" s="177">
        <v>3.7584</v>
      </c>
      <c r="N1264" s="177"/>
      <c r="O1264" s="177"/>
      <c r="P1264" s="177"/>
      <c r="Q1264" s="177">
        <v>4.7770999999999999</v>
      </c>
      <c r="R1264" s="177"/>
      <c r="S1264" t="s">
        <v>1808</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73" t="s">
        <v>939</v>
      </c>
      <c r="B1265" s="173" t="s">
        <v>1801</v>
      </c>
      <c r="C1265" s="173">
        <v>147996</v>
      </c>
      <c r="D1265" s="176">
        <v>44942</v>
      </c>
      <c r="E1265" s="177">
        <v>0.16669999999999999</v>
      </c>
      <c r="F1265" s="177">
        <v>14.614599999999999</v>
      </c>
      <c r="G1265" s="177">
        <v>14.614599999999999</v>
      </c>
      <c r="H1265" s="177">
        <v>15.6868</v>
      </c>
      <c r="I1265" s="177">
        <v>15.7341</v>
      </c>
      <c r="J1265" s="177">
        <v>15.021800000000001</v>
      </c>
      <c r="K1265" s="177">
        <v>14.999700000000001</v>
      </c>
      <c r="L1265" s="177">
        <v>0.11840000000000001</v>
      </c>
      <c r="M1265" s="177">
        <v>3.8092000000000001</v>
      </c>
      <c r="N1265" s="177"/>
      <c r="O1265" s="177"/>
      <c r="P1265" s="177"/>
      <c r="Q1265" s="177">
        <v>4.7763999999999998</v>
      </c>
      <c r="R1265" s="177"/>
      <c r="S1265" t="s">
        <v>1808</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73" t="s">
        <v>939</v>
      </c>
      <c r="B1266" s="173" t="s">
        <v>954</v>
      </c>
      <c r="C1266" s="173">
        <v>102452</v>
      </c>
      <c r="D1266" s="176">
        <v>44942</v>
      </c>
      <c r="E1266" s="177">
        <v>48.432699999999997</v>
      </c>
      <c r="F1266" s="177">
        <v>5.9314</v>
      </c>
      <c r="G1266" s="177">
        <v>5.9314</v>
      </c>
      <c r="H1266" s="177">
        <v>6.2842000000000002</v>
      </c>
      <c r="I1266" s="177">
        <v>6.0915999999999997</v>
      </c>
      <c r="J1266" s="177">
        <v>5.9543999999999997</v>
      </c>
      <c r="K1266" s="177">
        <v>6.4329000000000001</v>
      </c>
      <c r="L1266" s="177">
        <v>5.7442000000000002</v>
      </c>
      <c r="M1266" s="177">
        <v>4.6208</v>
      </c>
      <c r="N1266" s="177">
        <v>4.2272999999999996</v>
      </c>
      <c r="O1266" s="177">
        <v>5.2895000000000003</v>
      </c>
      <c r="P1266" s="177">
        <v>6.0811000000000002</v>
      </c>
      <c r="Q1266" s="177">
        <v>7.0434000000000001</v>
      </c>
      <c r="R1266" s="177">
        <v>3.9590000000000001</v>
      </c>
      <c r="S1266" t="s">
        <v>1808</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73" t="s">
        <v>939</v>
      </c>
      <c r="B1267" s="173" t="s">
        <v>955</v>
      </c>
      <c r="C1267" s="173">
        <v>118942</v>
      </c>
      <c r="D1267" s="176">
        <v>44942</v>
      </c>
      <c r="E1267" s="177">
        <v>51.762099999999997</v>
      </c>
      <c r="F1267" s="177">
        <v>6.5378999999999996</v>
      </c>
      <c r="G1267" s="177">
        <v>6.5378999999999996</v>
      </c>
      <c r="H1267" s="177">
        <v>6.8994</v>
      </c>
      <c r="I1267" s="177">
        <v>6.7060000000000004</v>
      </c>
      <c r="J1267" s="177">
        <v>6.5670000000000002</v>
      </c>
      <c r="K1267" s="177">
        <v>7.0542999999999996</v>
      </c>
      <c r="L1267" s="177">
        <v>6.3731</v>
      </c>
      <c r="M1267" s="177">
        <v>5.2571000000000003</v>
      </c>
      <c r="N1267" s="177">
        <v>4.8780000000000001</v>
      </c>
      <c r="O1267" s="177">
        <v>5.9328000000000003</v>
      </c>
      <c r="P1267" s="177">
        <v>6.7327000000000004</v>
      </c>
      <c r="Q1267" s="177">
        <v>7.6623999999999999</v>
      </c>
      <c r="R1267" s="177">
        <v>4.5994000000000002</v>
      </c>
      <c r="S1267" t="s">
        <v>1808</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73" t="s">
        <v>939</v>
      </c>
      <c r="B1268" s="173" t="s">
        <v>2038</v>
      </c>
      <c r="C1268" s="173">
        <v>104344</v>
      </c>
      <c r="D1268" s="176"/>
      <c r="E1268" s="177"/>
      <c r="F1268" s="177"/>
      <c r="G1268" s="177"/>
      <c r="H1268" s="177"/>
      <c r="I1268" s="177"/>
      <c r="J1268" s="177"/>
      <c r="K1268" s="177"/>
      <c r="L1268" s="177"/>
      <c r="M1268" s="177"/>
      <c r="N1268" s="177"/>
      <c r="O1268" s="177"/>
      <c r="P1268" s="177"/>
      <c r="Q1268" s="177"/>
      <c r="R1268" s="177"/>
      <c r="S1268" t="s">
        <v>1808</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73" t="s">
        <v>939</v>
      </c>
      <c r="B1269" s="173" t="s">
        <v>956</v>
      </c>
      <c r="C1269" s="173">
        <v>151117</v>
      </c>
      <c r="D1269" s="176">
        <v>44942</v>
      </c>
      <c r="E1269" s="177">
        <v>24.769400000000001</v>
      </c>
      <c r="F1269" s="177">
        <v>5.5530999999999997</v>
      </c>
      <c r="G1269" s="177">
        <v>5.5530999999999997</v>
      </c>
      <c r="H1269" s="177">
        <v>6.1963999999999997</v>
      </c>
      <c r="I1269" s="177">
        <v>6.2461000000000002</v>
      </c>
      <c r="J1269" s="177">
        <v>6.5629999999999997</v>
      </c>
      <c r="K1269" s="177">
        <v>7.1492000000000004</v>
      </c>
      <c r="L1269" s="177">
        <v>5.7538999999999998</v>
      </c>
      <c r="M1269" s="177">
        <v>4.9555999999999996</v>
      </c>
      <c r="N1269" s="177">
        <v>4.6999000000000004</v>
      </c>
      <c r="O1269" s="177">
        <v>5.3396999999999997</v>
      </c>
      <c r="P1269" s="177">
        <v>5.7821999999999996</v>
      </c>
      <c r="Q1269" s="177">
        <v>7.5090000000000003</v>
      </c>
      <c r="R1269" s="177">
        <v>4.5030999999999999</v>
      </c>
      <c r="S1269" t="s">
        <v>1807</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73" t="s">
        <v>939</v>
      </c>
      <c r="B1270" s="173" t="s">
        <v>2039</v>
      </c>
      <c r="C1270" s="173">
        <v>120066</v>
      </c>
      <c r="D1270" s="176"/>
      <c r="E1270" s="177"/>
      <c r="F1270" s="177"/>
      <c r="G1270" s="177"/>
      <c r="H1270" s="177"/>
      <c r="I1270" s="177"/>
      <c r="J1270" s="177"/>
      <c r="K1270" s="177"/>
      <c r="L1270" s="177"/>
      <c r="M1270" s="177"/>
      <c r="N1270" s="177"/>
      <c r="O1270" s="177"/>
      <c r="P1270" s="177"/>
      <c r="Q1270" s="177"/>
      <c r="R1270" s="177"/>
      <c r="S1270" t="s">
        <v>1807</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73" t="s">
        <v>939</v>
      </c>
      <c r="B1271" s="173" t="s">
        <v>2040</v>
      </c>
      <c r="C1271" s="173">
        <v>151114</v>
      </c>
      <c r="D1271" s="176">
        <v>44942</v>
      </c>
      <c r="E1271" s="177">
        <v>23.726500000000001</v>
      </c>
      <c r="F1271" s="177">
        <v>5.2327000000000004</v>
      </c>
      <c r="G1271" s="177">
        <v>5.2327000000000004</v>
      </c>
      <c r="H1271" s="177">
        <v>5.8083</v>
      </c>
      <c r="I1271" s="177">
        <v>5.8368000000000002</v>
      </c>
      <c r="J1271" s="177">
        <v>6.0252999999999997</v>
      </c>
      <c r="K1271" s="177">
        <v>6.5247999999999999</v>
      </c>
      <c r="L1271" s="177">
        <v>5.1039000000000003</v>
      </c>
      <c r="M1271" s="177">
        <v>4.2946</v>
      </c>
      <c r="N1271" s="177">
        <v>4.0346000000000002</v>
      </c>
      <c r="O1271" s="177">
        <v>4.6856999999999998</v>
      </c>
      <c r="P1271" s="177">
        <v>5.1862000000000004</v>
      </c>
      <c r="Q1271" s="177">
        <v>7.3852000000000002</v>
      </c>
      <c r="R1271" s="177">
        <v>3.8325999999999998</v>
      </c>
      <c r="S1271" t="s">
        <v>1808</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73" t="s">
        <v>939</v>
      </c>
      <c r="B1272" s="173" t="s">
        <v>957</v>
      </c>
      <c r="C1272" s="173">
        <v>101619</v>
      </c>
      <c r="D1272" s="176">
        <v>44942</v>
      </c>
      <c r="E1272" s="177">
        <v>450.61579999999998</v>
      </c>
      <c r="F1272" s="177">
        <v>3.4327000000000001</v>
      </c>
      <c r="G1272" s="177">
        <v>3.4327000000000001</v>
      </c>
      <c r="H1272" s="177">
        <v>4.6002000000000001</v>
      </c>
      <c r="I1272" s="177">
        <v>6.1439000000000004</v>
      </c>
      <c r="J1272" s="177">
        <v>5.8644999999999996</v>
      </c>
      <c r="K1272" s="177">
        <v>6.6501999999999999</v>
      </c>
      <c r="L1272" s="177">
        <v>7.2439</v>
      </c>
      <c r="M1272" s="177">
        <v>5.2659000000000002</v>
      </c>
      <c r="N1272" s="177">
        <v>4.6708999999999996</v>
      </c>
      <c r="O1272" s="177">
        <v>5.5716000000000001</v>
      </c>
      <c r="P1272" s="177">
        <v>6.5670000000000002</v>
      </c>
      <c r="Q1272" s="177">
        <v>7.6909000000000001</v>
      </c>
      <c r="R1272" s="177">
        <v>4.2046000000000001</v>
      </c>
      <c r="S1272" t="s">
        <v>1808</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73" t="s">
        <v>939</v>
      </c>
      <c r="B1273" s="173" t="s">
        <v>958</v>
      </c>
      <c r="C1273" s="173">
        <v>120398</v>
      </c>
      <c r="D1273" s="176">
        <v>44942</v>
      </c>
      <c r="E1273" s="177">
        <v>455.56099999999998</v>
      </c>
      <c r="F1273" s="177">
        <v>3.5236999999999998</v>
      </c>
      <c r="G1273" s="177">
        <v>3.5236999999999998</v>
      </c>
      <c r="H1273" s="177">
        <v>4.6913</v>
      </c>
      <c r="I1273" s="177">
        <v>6.2346000000000004</v>
      </c>
      <c r="J1273" s="177">
        <v>5.9550000000000001</v>
      </c>
      <c r="K1273" s="177">
        <v>6.7610000000000001</v>
      </c>
      <c r="L1273" s="177">
        <v>7.3624999999999998</v>
      </c>
      <c r="M1273" s="177">
        <v>5.3868999999999998</v>
      </c>
      <c r="N1273" s="177">
        <v>4.7937000000000003</v>
      </c>
      <c r="O1273" s="177">
        <v>5.6886000000000001</v>
      </c>
      <c r="P1273" s="177">
        <v>6.6932</v>
      </c>
      <c r="Q1273" s="177">
        <v>7.7862</v>
      </c>
      <c r="R1273" s="177">
        <v>4.3254000000000001</v>
      </c>
      <c r="S1273" t="s">
        <v>1808</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73" t="s">
        <v>939</v>
      </c>
      <c r="B1274" s="173" t="s">
        <v>959</v>
      </c>
      <c r="C1274" s="173">
        <v>118371</v>
      </c>
      <c r="D1274" s="176">
        <v>44942</v>
      </c>
      <c r="E1274" s="177">
        <v>32.999200000000002</v>
      </c>
      <c r="F1274" s="177">
        <v>4.3521999999999998</v>
      </c>
      <c r="G1274" s="177">
        <v>4.3521999999999998</v>
      </c>
      <c r="H1274" s="177">
        <v>6.6449999999999996</v>
      </c>
      <c r="I1274" s="177">
        <v>6.6295999999999999</v>
      </c>
      <c r="J1274" s="177">
        <v>6.7138</v>
      </c>
      <c r="K1274" s="177">
        <v>7.258</v>
      </c>
      <c r="L1274" s="177">
        <v>5.6646000000000001</v>
      </c>
      <c r="M1274" s="177">
        <v>4.8284000000000002</v>
      </c>
      <c r="N1274" s="177">
        <v>4.4386000000000001</v>
      </c>
      <c r="O1274" s="177">
        <v>5.0476000000000001</v>
      </c>
      <c r="P1274" s="177">
        <v>6.2286000000000001</v>
      </c>
      <c r="Q1274" s="177">
        <v>7.4974999999999996</v>
      </c>
      <c r="R1274" s="177">
        <v>4.1722000000000001</v>
      </c>
      <c r="S1274" t="s">
        <v>1808</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73" t="s">
        <v>939</v>
      </c>
      <c r="B1275" s="173" t="s">
        <v>960</v>
      </c>
      <c r="C1275" s="173">
        <v>108632</v>
      </c>
      <c r="D1275" s="176">
        <v>44942</v>
      </c>
      <c r="E1275" s="177">
        <v>32.413699999999999</v>
      </c>
      <c r="F1275" s="177">
        <v>4.0928000000000004</v>
      </c>
      <c r="G1275" s="177">
        <v>4.0928000000000004</v>
      </c>
      <c r="H1275" s="177">
        <v>6.3941999999999997</v>
      </c>
      <c r="I1275" s="177">
        <v>6.3777999999999997</v>
      </c>
      <c r="J1275" s="177">
        <v>6.4573999999999998</v>
      </c>
      <c r="K1275" s="177">
        <v>7.0014000000000003</v>
      </c>
      <c r="L1275" s="177">
        <v>5.4081999999999999</v>
      </c>
      <c r="M1275" s="177">
        <v>4.5701000000000001</v>
      </c>
      <c r="N1275" s="177">
        <v>4.1734</v>
      </c>
      <c r="O1275" s="177">
        <v>4.8048000000000002</v>
      </c>
      <c r="P1275" s="177">
        <v>5.9878</v>
      </c>
      <c r="Q1275" s="177">
        <v>7.1589</v>
      </c>
      <c r="R1275" s="177">
        <v>3.9257</v>
      </c>
      <c r="S1275" t="s">
        <v>1808</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73" t="s">
        <v>939</v>
      </c>
      <c r="B1276" s="173" t="s">
        <v>961</v>
      </c>
      <c r="C1276" s="173">
        <v>104726</v>
      </c>
      <c r="D1276" s="176">
        <v>44942</v>
      </c>
      <c r="E1276" s="177">
        <v>3175.8622</v>
      </c>
      <c r="F1276" s="177">
        <v>4.3841999999999999</v>
      </c>
      <c r="G1276" s="177">
        <v>4.3841999999999999</v>
      </c>
      <c r="H1276" s="177">
        <v>6.1765999999999996</v>
      </c>
      <c r="I1276" s="177">
        <v>6.3669000000000002</v>
      </c>
      <c r="J1276" s="177">
        <v>6.2957999999999998</v>
      </c>
      <c r="K1276" s="177">
        <v>6.6508000000000003</v>
      </c>
      <c r="L1276" s="177">
        <v>5.1204000000000001</v>
      </c>
      <c r="M1276" s="177">
        <v>4.4038000000000004</v>
      </c>
      <c r="N1276" s="177">
        <v>4.1223999999999998</v>
      </c>
      <c r="O1276" s="177">
        <v>4.8329000000000004</v>
      </c>
      <c r="P1276" s="177">
        <v>6.0932000000000004</v>
      </c>
      <c r="Q1276" s="177">
        <v>7.4855999999999998</v>
      </c>
      <c r="R1276" s="177">
        <v>3.8883000000000001</v>
      </c>
      <c r="S1276" t="s">
        <v>1808</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73" t="s">
        <v>939</v>
      </c>
      <c r="B1277" s="173" t="s">
        <v>962</v>
      </c>
      <c r="C1277" s="173">
        <v>120570</v>
      </c>
      <c r="D1277" s="176">
        <v>44942</v>
      </c>
      <c r="E1277" s="177">
        <v>3287.7813000000001</v>
      </c>
      <c r="F1277" s="177">
        <v>4.7149000000000001</v>
      </c>
      <c r="G1277" s="177">
        <v>4.7149000000000001</v>
      </c>
      <c r="H1277" s="177">
        <v>6.5071000000000003</v>
      </c>
      <c r="I1277" s="177">
        <v>6.6978999999999997</v>
      </c>
      <c r="J1277" s="177">
        <v>6.6276000000000002</v>
      </c>
      <c r="K1277" s="177">
        <v>6.9866000000000001</v>
      </c>
      <c r="L1277" s="177">
        <v>5.4591000000000003</v>
      </c>
      <c r="M1277" s="177">
        <v>4.7431999999999999</v>
      </c>
      <c r="N1277" s="177">
        <v>4.4650999999999996</v>
      </c>
      <c r="O1277" s="177">
        <v>5.1734</v>
      </c>
      <c r="P1277" s="177">
        <v>6.4269999999999996</v>
      </c>
      <c r="Q1277" s="177">
        <v>7.5044000000000004</v>
      </c>
      <c r="R1277" s="177">
        <v>4.2309000000000001</v>
      </c>
      <c r="S1277" t="s">
        <v>1808</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73" t="s">
        <v>939</v>
      </c>
      <c r="B1278" s="173" t="s">
        <v>963</v>
      </c>
      <c r="C1278" s="173">
        <v>143607</v>
      </c>
      <c r="D1278" s="176">
        <v>44942</v>
      </c>
      <c r="E1278" s="177">
        <v>31.242100000000001</v>
      </c>
      <c r="F1278" s="177">
        <v>4.5580999999999996</v>
      </c>
      <c r="G1278" s="177">
        <v>4.5580999999999996</v>
      </c>
      <c r="H1278" s="177">
        <v>5.4466000000000001</v>
      </c>
      <c r="I1278" s="177">
        <v>5.5696000000000003</v>
      </c>
      <c r="J1278" s="177">
        <v>6.2057000000000002</v>
      </c>
      <c r="K1278" s="177">
        <v>6.1717000000000004</v>
      </c>
      <c r="L1278" s="177">
        <v>5.0559000000000003</v>
      </c>
      <c r="M1278" s="177">
        <v>4.3895</v>
      </c>
      <c r="N1278" s="177">
        <v>4.1603000000000003</v>
      </c>
      <c r="O1278" s="177">
        <v>10.812099999999999</v>
      </c>
      <c r="P1278" s="177">
        <v>5.0784000000000002</v>
      </c>
      <c r="Q1278" s="177">
        <v>7.2319000000000004</v>
      </c>
      <c r="R1278" s="177">
        <v>3.7435999999999998</v>
      </c>
      <c r="S1278" t="s">
        <v>1808</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73" t="s">
        <v>939</v>
      </c>
      <c r="B1279" s="173" t="s">
        <v>964</v>
      </c>
      <c r="C1279" s="173">
        <v>143612</v>
      </c>
      <c r="D1279" s="176">
        <v>44942</v>
      </c>
      <c r="E1279" s="177">
        <v>31.763500000000001</v>
      </c>
      <c r="F1279" s="177">
        <v>5.0198999999999998</v>
      </c>
      <c r="G1279" s="177">
        <v>5.0198999999999998</v>
      </c>
      <c r="H1279" s="177">
        <v>5.9165000000000001</v>
      </c>
      <c r="I1279" s="177">
        <v>6.0221</v>
      </c>
      <c r="J1279" s="177">
        <v>6.6616</v>
      </c>
      <c r="K1279" s="177">
        <v>6.6295000000000002</v>
      </c>
      <c r="L1279" s="177">
        <v>5.4687999999999999</v>
      </c>
      <c r="M1279" s="177">
        <v>4.8742999999999999</v>
      </c>
      <c r="N1279" s="177">
        <v>4.6604000000000001</v>
      </c>
      <c r="O1279" s="177">
        <v>11.1447</v>
      </c>
      <c r="P1279" s="177">
        <v>5.3102999999999998</v>
      </c>
      <c r="Q1279" s="177">
        <v>6.8765999999999998</v>
      </c>
      <c r="R1279" s="177">
        <v>4.1542000000000003</v>
      </c>
      <c r="S1279" t="s">
        <v>1808</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73" t="s">
        <v>939</v>
      </c>
      <c r="B1280" s="173" t="s">
        <v>965</v>
      </c>
      <c r="C1280" s="173">
        <v>133805</v>
      </c>
      <c r="D1280" s="176">
        <v>44942</v>
      </c>
      <c r="E1280" s="177">
        <v>2816.1327999999999</v>
      </c>
      <c r="F1280" s="177">
        <v>4.085</v>
      </c>
      <c r="G1280" s="177">
        <v>4.085</v>
      </c>
      <c r="H1280" s="177">
        <v>4.6673999999999998</v>
      </c>
      <c r="I1280" s="177">
        <v>5.2606000000000002</v>
      </c>
      <c r="J1280" s="177">
        <v>5.3640999999999996</v>
      </c>
      <c r="K1280" s="177">
        <v>6.2919</v>
      </c>
      <c r="L1280" s="177">
        <v>5.5328999999999997</v>
      </c>
      <c r="M1280" s="177">
        <v>4.3628</v>
      </c>
      <c r="N1280" s="177">
        <v>3.9449000000000001</v>
      </c>
      <c r="O1280" s="177">
        <v>5.0248999999999997</v>
      </c>
      <c r="P1280" s="177">
        <v>6.1543000000000001</v>
      </c>
      <c r="Q1280" s="177">
        <v>7.2088999999999999</v>
      </c>
      <c r="R1280" s="177">
        <v>3.7749999999999999</v>
      </c>
      <c r="S1280" t="s">
        <v>1808</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73" t="s">
        <v>939</v>
      </c>
      <c r="B1281" s="173" t="s">
        <v>966</v>
      </c>
      <c r="C1281" s="173">
        <v>133810</v>
      </c>
      <c r="D1281" s="176">
        <v>44942</v>
      </c>
      <c r="E1281" s="177">
        <v>3013.2811999999999</v>
      </c>
      <c r="F1281" s="177">
        <v>4.8661000000000003</v>
      </c>
      <c r="G1281" s="177">
        <v>4.8661000000000003</v>
      </c>
      <c r="H1281" s="177">
        <v>5.4451000000000001</v>
      </c>
      <c r="I1281" s="177">
        <v>6.0378999999999996</v>
      </c>
      <c r="J1281" s="177">
        <v>6.1471</v>
      </c>
      <c r="K1281" s="177">
        <v>7.0772000000000004</v>
      </c>
      <c r="L1281" s="177">
        <v>6.3213999999999997</v>
      </c>
      <c r="M1281" s="177">
        <v>5.1520999999999999</v>
      </c>
      <c r="N1281" s="177">
        <v>4.7363</v>
      </c>
      <c r="O1281" s="177">
        <v>5.8284000000000002</v>
      </c>
      <c r="P1281" s="177">
        <v>6.9572000000000003</v>
      </c>
      <c r="Q1281" s="177">
        <v>7.9660000000000002</v>
      </c>
      <c r="R1281" s="177">
        <v>4.5723000000000003</v>
      </c>
      <c r="S1281" t="s">
        <v>1808</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73" t="s">
        <v>939</v>
      </c>
      <c r="B1282" s="173" t="s">
        <v>967</v>
      </c>
      <c r="C1282" s="173">
        <v>101830</v>
      </c>
      <c r="D1282" s="176">
        <v>44942</v>
      </c>
      <c r="E1282" s="177">
        <v>33.453800000000001</v>
      </c>
      <c r="F1282" s="177">
        <v>3.8199000000000001</v>
      </c>
      <c r="G1282" s="177">
        <v>3.8199000000000001</v>
      </c>
      <c r="H1282" s="177">
        <v>4.9611999999999998</v>
      </c>
      <c r="I1282" s="177">
        <v>5.2789000000000001</v>
      </c>
      <c r="J1282" s="177">
        <v>5.4273999999999996</v>
      </c>
      <c r="K1282" s="177">
        <v>5.9645000000000001</v>
      </c>
      <c r="L1282" s="177">
        <v>4.8547000000000002</v>
      </c>
      <c r="M1282" s="177">
        <v>4.2154999999999996</v>
      </c>
      <c r="N1282" s="177">
        <v>3.8973</v>
      </c>
      <c r="O1282" s="177">
        <v>4.8265000000000002</v>
      </c>
      <c r="P1282" s="177">
        <v>5.0354999999999999</v>
      </c>
      <c r="Q1282" s="177">
        <v>6.3438999999999997</v>
      </c>
      <c r="R1282" s="177">
        <v>3.5686</v>
      </c>
      <c r="S1282" t="s">
        <v>1808</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73" t="s">
        <v>939</v>
      </c>
      <c r="B1283" s="173" t="s">
        <v>968</v>
      </c>
      <c r="C1283" s="173">
        <v>120315</v>
      </c>
      <c r="D1283" s="176">
        <v>44942</v>
      </c>
      <c r="E1283" s="177">
        <v>35.684100000000001</v>
      </c>
      <c r="F1283" s="177">
        <v>4.3658000000000001</v>
      </c>
      <c r="G1283" s="177">
        <v>4.3658000000000001</v>
      </c>
      <c r="H1283" s="177">
        <v>5.5293000000000001</v>
      </c>
      <c r="I1283" s="177">
        <v>5.8361000000000001</v>
      </c>
      <c r="J1283" s="177">
        <v>5.9927000000000001</v>
      </c>
      <c r="K1283" s="177">
        <v>6.5347999999999997</v>
      </c>
      <c r="L1283" s="177">
        <v>5.4212999999999996</v>
      </c>
      <c r="M1283" s="177">
        <v>4.782</v>
      </c>
      <c r="N1283" s="177">
        <v>4.4653</v>
      </c>
      <c r="O1283" s="177">
        <v>5.3978999999999999</v>
      </c>
      <c r="P1283" s="177">
        <v>5.5909000000000004</v>
      </c>
      <c r="Q1283" s="177">
        <v>7.1172000000000004</v>
      </c>
      <c r="R1283" s="177">
        <v>4.1303999999999998</v>
      </c>
      <c r="S1283" t="s">
        <v>1808</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73" t="s">
        <v>939</v>
      </c>
      <c r="B1284" s="173" t="s">
        <v>969</v>
      </c>
      <c r="C1284" s="173">
        <v>140613</v>
      </c>
      <c r="D1284" s="176">
        <v>44942</v>
      </c>
      <c r="E1284" s="177">
        <v>1452.9335000000001</v>
      </c>
      <c r="F1284" s="177">
        <v>5.2568999999999999</v>
      </c>
      <c r="G1284" s="177">
        <v>5.2568999999999999</v>
      </c>
      <c r="H1284" s="177">
        <v>6.1268000000000002</v>
      </c>
      <c r="I1284" s="177">
        <v>6.2226999999999997</v>
      </c>
      <c r="J1284" s="177">
        <v>6.6401000000000003</v>
      </c>
      <c r="K1284" s="177">
        <v>7.0290999999999997</v>
      </c>
      <c r="L1284" s="177">
        <v>5.8567</v>
      </c>
      <c r="M1284" s="177">
        <v>5.0491999999999999</v>
      </c>
      <c r="N1284" s="177">
        <v>4.6542000000000003</v>
      </c>
      <c r="O1284" s="177">
        <v>5.2314999999999996</v>
      </c>
      <c r="P1284" s="177">
        <v>6.4051</v>
      </c>
      <c r="Q1284" s="177">
        <v>6.5133000000000001</v>
      </c>
      <c r="R1284" s="177">
        <v>4.4027000000000003</v>
      </c>
      <c r="S1284" t="s">
        <v>1808</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73" t="s">
        <v>939</v>
      </c>
      <c r="B1285" s="173" t="s">
        <v>970</v>
      </c>
      <c r="C1285" s="173">
        <v>140620</v>
      </c>
      <c r="D1285" s="176">
        <v>44942</v>
      </c>
      <c r="E1285" s="177">
        <v>1380.825</v>
      </c>
      <c r="F1285" s="177">
        <v>4.4557000000000002</v>
      </c>
      <c r="G1285" s="177">
        <v>4.4557000000000002</v>
      </c>
      <c r="H1285" s="177">
        <v>5.3257000000000003</v>
      </c>
      <c r="I1285" s="177">
        <v>5.4210000000000003</v>
      </c>
      <c r="J1285" s="177">
        <v>5.8356000000000003</v>
      </c>
      <c r="K1285" s="177">
        <v>6.2161999999999997</v>
      </c>
      <c r="L1285" s="177">
        <v>5.0347999999999997</v>
      </c>
      <c r="M1285" s="177">
        <v>4.2206999999999999</v>
      </c>
      <c r="N1285" s="177">
        <v>3.82</v>
      </c>
      <c r="O1285" s="177">
        <v>4.3840000000000003</v>
      </c>
      <c r="P1285" s="177">
        <v>5.5174000000000003</v>
      </c>
      <c r="Q1285" s="177">
        <v>5.6013999999999999</v>
      </c>
      <c r="R1285" s="177">
        <v>3.5672000000000001</v>
      </c>
      <c r="S1285" t="s">
        <v>1808</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73" t="s">
        <v>939</v>
      </c>
      <c r="B1286" s="173" t="s">
        <v>971</v>
      </c>
      <c r="C1286" s="173">
        <v>118840</v>
      </c>
      <c r="D1286" s="176">
        <v>44942</v>
      </c>
      <c r="E1286" s="177">
        <v>2041.7173</v>
      </c>
      <c r="F1286" s="177">
        <v>5.1364999999999998</v>
      </c>
      <c r="G1286" s="177">
        <v>5.1364999999999998</v>
      </c>
      <c r="H1286" s="177">
        <v>6.1981999999999999</v>
      </c>
      <c r="I1286" s="177">
        <v>6.4074999999999998</v>
      </c>
      <c r="J1286" s="177">
        <v>6.3787000000000003</v>
      </c>
      <c r="K1286" s="177">
        <v>6.7731000000000003</v>
      </c>
      <c r="L1286" s="177">
        <v>5.8478000000000003</v>
      </c>
      <c r="M1286" s="177">
        <v>5.0972999999999997</v>
      </c>
      <c r="N1286" s="177">
        <v>4.7244000000000002</v>
      </c>
      <c r="O1286" s="177">
        <v>5.1931000000000003</v>
      </c>
      <c r="P1286" s="177">
        <v>5.8897000000000004</v>
      </c>
      <c r="Q1286" s="177">
        <v>6.8966000000000003</v>
      </c>
      <c r="R1286" s="177">
        <v>4.3033999999999999</v>
      </c>
      <c r="S1286" t="s">
        <v>1808</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73" t="s">
        <v>939</v>
      </c>
      <c r="B1287" s="173" t="s">
        <v>972</v>
      </c>
      <c r="C1287" s="173">
        <v>107705</v>
      </c>
      <c r="D1287" s="176">
        <v>44942</v>
      </c>
      <c r="E1287" s="177">
        <v>1903.7406000000001</v>
      </c>
      <c r="F1287" s="177">
        <v>4.2662000000000004</v>
      </c>
      <c r="G1287" s="177">
        <v>4.2662000000000004</v>
      </c>
      <c r="H1287" s="177">
        <v>5.4313000000000002</v>
      </c>
      <c r="I1287" s="177">
        <v>5.6803999999999997</v>
      </c>
      <c r="J1287" s="177">
        <v>5.6712999999999996</v>
      </c>
      <c r="K1287" s="177">
        <v>6.1420000000000003</v>
      </c>
      <c r="L1287" s="177">
        <v>5.2161999999999997</v>
      </c>
      <c r="M1287" s="177">
        <v>4.4576000000000002</v>
      </c>
      <c r="N1287" s="177">
        <v>4.0782999999999996</v>
      </c>
      <c r="O1287" s="177">
        <v>4.5444000000000004</v>
      </c>
      <c r="P1287" s="177">
        <v>5.2140000000000004</v>
      </c>
      <c r="Q1287" s="177">
        <v>4.4226999999999999</v>
      </c>
      <c r="R1287" s="177">
        <v>3.6456</v>
      </c>
      <c r="S1287" t="s">
        <v>1808</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73" t="s">
        <v>939</v>
      </c>
      <c r="B1288" s="173" t="s">
        <v>973</v>
      </c>
      <c r="C1288" s="173">
        <v>111753</v>
      </c>
      <c r="D1288" s="176">
        <v>44942</v>
      </c>
      <c r="E1288" s="177">
        <v>3149.5596</v>
      </c>
      <c r="F1288" s="177">
        <v>5.8367000000000004</v>
      </c>
      <c r="G1288" s="177">
        <v>5.8367000000000004</v>
      </c>
      <c r="H1288" s="177">
        <v>5.6555999999999997</v>
      </c>
      <c r="I1288" s="177">
        <v>5.7081999999999997</v>
      </c>
      <c r="J1288" s="177">
        <v>5.8209999999999997</v>
      </c>
      <c r="K1288" s="177">
        <v>6.6013000000000002</v>
      </c>
      <c r="L1288" s="177">
        <v>5.1912000000000003</v>
      </c>
      <c r="M1288" s="177">
        <v>4.5004999999999997</v>
      </c>
      <c r="N1288" s="177">
        <v>4.2222999999999997</v>
      </c>
      <c r="O1288" s="177">
        <v>5.1332000000000004</v>
      </c>
      <c r="P1288" s="177">
        <v>5.9710000000000001</v>
      </c>
      <c r="Q1288" s="177">
        <v>7.5124000000000004</v>
      </c>
      <c r="R1288" s="177">
        <v>4.2378999999999998</v>
      </c>
      <c r="S1288" t="s">
        <v>1808</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73" t="s">
        <v>939</v>
      </c>
      <c r="B1289" s="173" t="s">
        <v>974</v>
      </c>
      <c r="C1289" s="173">
        <v>118709</v>
      </c>
      <c r="D1289" s="176">
        <v>44942</v>
      </c>
      <c r="E1289" s="177">
        <v>3293.0446000000002</v>
      </c>
      <c r="F1289" s="177">
        <v>6.4965000000000002</v>
      </c>
      <c r="G1289" s="177">
        <v>6.4965000000000002</v>
      </c>
      <c r="H1289" s="177">
        <v>6.3154000000000003</v>
      </c>
      <c r="I1289" s="177">
        <v>6.3695000000000004</v>
      </c>
      <c r="J1289" s="177">
        <v>6.4842000000000004</v>
      </c>
      <c r="K1289" s="177">
        <v>7.2725999999999997</v>
      </c>
      <c r="L1289" s="177">
        <v>5.8693999999999997</v>
      </c>
      <c r="M1289" s="177">
        <v>5.1844999999999999</v>
      </c>
      <c r="N1289" s="177">
        <v>4.9122000000000003</v>
      </c>
      <c r="O1289" s="177">
        <v>5.8533999999999997</v>
      </c>
      <c r="P1289" s="177">
        <v>6.5433000000000003</v>
      </c>
      <c r="Q1289" s="177">
        <v>7.649</v>
      </c>
      <c r="R1289" s="177">
        <v>4.9425999999999997</v>
      </c>
      <c r="S1289" t="s">
        <v>1808</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73" t="s">
        <v>939</v>
      </c>
      <c r="B1290" s="173" t="s">
        <v>975</v>
      </c>
      <c r="C1290" s="173">
        <v>138423</v>
      </c>
      <c r="D1290" s="176">
        <v>44942</v>
      </c>
      <c r="E1290" s="177">
        <v>24.921600000000002</v>
      </c>
      <c r="F1290" s="177">
        <v>4.6395999999999997</v>
      </c>
      <c r="G1290" s="177">
        <v>4.6395999999999997</v>
      </c>
      <c r="H1290" s="177">
        <v>5.173</v>
      </c>
      <c r="I1290" s="177">
        <v>5.8821000000000003</v>
      </c>
      <c r="J1290" s="177">
        <v>5.9306000000000001</v>
      </c>
      <c r="K1290" s="177">
        <v>6.1795</v>
      </c>
      <c r="L1290" s="177">
        <v>5.0952000000000002</v>
      </c>
      <c r="M1290" s="177">
        <v>4.4484000000000004</v>
      </c>
      <c r="N1290" s="177">
        <v>4.1631999999999998</v>
      </c>
      <c r="O1290" s="177">
        <v>3.1726999999999999</v>
      </c>
      <c r="P1290" s="177">
        <v>1.2964</v>
      </c>
      <c r="Q1290" s="177">
        <v>6.0358999999999998</v>
      </c>
      <c r="R1290" s="177">
        <v>3.7465999999999999</v>
      </c>
      <c r="S1290" t="s">
        <v>1808</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73" t="s">
        <v>939</v>
      </c>
      <c r="B1291" s="173" t="s">
        <v>976</v>
      </c>
      <c r="C1291" s="173">
        <v>138443</v>
      </c>
      <c r="D1291" s="176">
        <v>44942</v>
      </c>
      <c r="E1291" s="177">
        <v>26.593299999999999</v>
      </c>
      <c r="F1291" s="177">
        <v>5.4467999999999996</v>
      </c>
      <c r="G1291" s="177">
        <v>5.4467999999999996</v>
      </c>
      <c r="H1291" s="177">
        <v>6.0068000000000001</v>
      </c>
      <c r="I1291" s="177">
        <v>6.7034000000000002</v>
      </c>
      <c r="J1291" s="177">
        <v>6.7595000000000001</v>
      </c>
      <c r="K1291" s="177">
        <v>7.0769000000000002</v>
      </c>
      <c r="L1291" s="177">
        <v>6.0090000000000003</v>
      </c>
      <c r="M1291" s="177">
        <v>5.3697999999999997</v>
      </c>
      <c r="N1291" s="177">
        <v>5.0861000000000001</v>
      </c>
      <c r="O1291" s="177">
        <v>3.97</v>
      </c>
      <c r="P1291" s="177">
        <v>2.0527000000000002</v>
      </c>
      <c r="Q1291" s="177">
        <v>5.6474000000000002</v>
      </c>
      <c r="R1291" s="177">
        <v>4.5692000000000004</v>
      </c>
      <c r="S1291" t="s">
        <v>1808</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73" t="s">
        <v>939</v>
      </c>
      <c r="B1292" s="173" t="s">
        <v>1897</v>
      </c>
      <c r="C1292" s="173">
        <v>149806</v>
      </c>
      <c r="D1292" s="176"/>
      <c r="E1292" s="177"/>
      <c r="F1292" s="177"/>
      <c r="G1292" s="177"/>
      <c r="H1292" s="177"/>
      <c r="I1292" s="177"/>
      <c r="J1292" s="177"/>
      <c r="K1292" s="177"/>
      <c r="L1292" s="177"/>
      <c r="M1292" s="177"/>
      <c r="N1292" s="177"/>
      <c r="O1292" s="177"/>
      <c r="P1292" s="177"/>
      <c r="Q1292" s="177"/>
      <c r="R1292" s="177"/>
      <c r="S1292" t="s">
        <v>1808</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73" t="s">
        <v>939</v>
      </c>
      <c r="B1293" s="173" t="s">
        <v>1898</v>
      </c>
      <c r="C1293" s="173">
        <v>149810</v>
      </c>
      <c r="D1293" s="176"/>
      <c r="E1293" s="177"/>
      <c r="F1293" s="177"/>
      <c r="G1293" s="177"/>
      <c r="H1293" s="177"/>
      <c r="I1293" s="177"/>
      <c r="J1293" s="177"/>
      <c r="K1293" s="177"/>
      <c r="L1293" s="177"/>
      <c r="M1293" s="177"/>
      <c r="N1293" s="177"/>
      <c r="O1293" s="177"/>
      <c r="P1293" s="177"/>
      <c r="Q1293" s="177"/>
      <c r="R1293" s="177"/>
      <c r="S1293" t="s">
        <v>1808</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73" t="s">
        <v>939</v>
      </c>
      <c r="B1294" s="173" t="s">
        <v>977</v>
      </c>
      <c r="C1294" s="173">
        <v>119812</v>
      </c>
      <c r="D1294" s="176">
        <v>44942</v>
      </c>
      <c r="E1294" s="177">
        <v>3020.7134999999998</v>
      </c>
      <c r="F1294" s="177">
        <v>5.6369999999999996</v>
      </c>
      <c r="G1294" s="177">
        <v>5.6369999999999996</v>
      </c>
      <c r="H1294" s="177">
        <v>6.57</v>
      </c>
      <c r="I1294" s="177">
        <v>6.5201000000000002</v>
      </c>
      <c r="J1294" s="177">
        <v>6.6936999999999998</v>
      </c>
      <c r="K1294" s="177">
        <v>7.2527999999999997</v>
      </c>
      <c r="L1294" s="177">
        <v>5.9062999999999999</v>
      </c>
      <c r="M1294" s="177">
        <v>5.0247000000000002</v>
      </c>
      <c r="N1294" s="177">
        <v>4.7058999999999997</v>
      </c>
      <c r="O1294" s="177">
        <v>5.2081999999999997</v>
      </c>
      <c r="P1294" s="177">
        <v>6.3884999999999996</v>
      </c>
      <c r="Q1294" s="177">
        <v>7.3940999999999999</v>
      </c>
      <c r="R1294" s="177">
        <v>4.2789000000000001</v>
      </c>
      <c r="S1294" t="s">
        <v>1808</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73" t="s">
        <v>939</v>
      </c>
      <c r="B1295" s="173" t="s">
        <v>1980</v>
      </c>
      <c r="C1295" s="173">
        <v>106212</v>
      </c>
      <c r="D1295" s="176">
        <v>44942</v>
      </c>
      <c r="E1295" s="177">
        <v>2942.9789000000001</v>
      </c>
      <c r="F1295" s="177">
        <v>5.0763999999999996</v>
      </c>
      <c r="G1295" s="177">
        <v>5.0763999999999996</v>
      </c>
      <c r="H1295" s="177">
        <v>6.0084</v>
      </c>
      <c r="I1295" s="177">
        <v>5.9584000000000001</v>
      </c>
      <c r="J1295" s="177">
        <v>6.1299000000000001</v>
      </c>
      <c r="K1295" s="177">
        <v>6.6829000000000001</v>
      </c>
      <c r="L1295" s="177">
        <v>5.3300999999999998</v>
      </c>
      <c r="M1295" s="177">
        <v>4.4443999999999999</v>
      </c>
      <c r="N1295" s="177">
        <v>4.1371000000000002</v>
      </c>
      <c r="O1295" s="177">
        <v>4.6262999999999996</v>
      </c>
      <c r="P1295" s="177">
        <v>5.9264000000000001</v>
      </c>
      <c r="Q1295" s="177">
        <v>7.2182000000000004</v>
      </c>
      <c r="R1295" s="177">
        <v>3.7320000000000002</v>
      </c>
      <c r="S1295" t="s">
        <v>1808</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73" t="s">
        <v>939</v>
      </c>
      <c r="B1296" s="173" t="s">
        <v>1865</v>
      </c>
      <c r="C1296" s="173">
        <v>149519</v>
      </c>
      <c r="D1296" s="176">
        <v>44942</v>
      </c>
      <c r="E1296" s="177">
        <v>2926.5246000000002</v>
      </c>
      <c r="F1296" s="177">
        <v>-6.5299999999999997E-2</v>
      </c>
      <c r="G1296" s="177">
        <v>-6.5299999999999997E-2</v>
      </c>
      <c r="H1296" s="177">
        <v>3.6450999999999998</v>
      </c>
      <c r="I1296" s="177">
        <v>5.0894000000000004</v>
      </c>
      <c r="J1296" s="177">
        <v>5.8076999999999996</v>
      </c>
      <c r="K1296" s="177">
        <v>6.3396999999999997</v>
      </c>
      <c r="L1296" s="177">
        <v>5.2866999999999997</v>
      </c>
      <c r="M1296" s="177">
        <v>4.5263999999999998</v>
      </c>
      <c r="N1296" s="177">
        <v>4.2602000000000002</v>
      </c>
      <c r="O1296" s="177">
        <v>4.5242000000000004</v>
      </c>
      <c r="P1296" s="177">
        <v>1.4520999999999999</v>
      </c>
      <c r="Q1296" s="177">
        <v>6.0262000000000002</v>
      </c>
      <c r="R1296" s="177">
        <v>3.8858999999999999</v>
      </c>
      <c r="S1296" t="s">
        <v>1808</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73" t="s">
        <v>939</v>
      </c>
      <c r="B1297" s="173" t="s">
        <v>978</v>
      </c>
      <c r="C1297" s="173">
        <v>149526</v>
      </c>
      <c r="D1297" s="176">
        <v>44942</v>
      </c>
      <c r="E1297" s="177">
        <v>3079.9254000000001</v>
      </c>
      <c r="F1297" s="177">
        <v>0.88449999999999995</v>
      </c>
      <c r="G1297" s="177">
        <v>0.88449999999999995</v>
      </c>
      <c r="H1297" s="177">
        <v>4.5956000000000001</v>
      </c>
      <c r="I1297" s="177">
        <v>6.0415999999999999</v>
      </c>
      <c r="J1297" s="177">
        <v>6.7628000000000004</v>
      </c>
      <c r="K1297" s="177">
        <v>7.1765999999999996</v>
      </c>
      <c r="L1297" s="177">
        <v>6.0490000000000004</v>
      </c>
      <c r="M1297" s="177">
        <v>5.2636000000000003</v>
      </c>
      <c r="N1297" s="177">
        <v>4.9904999999999999</v>
      </c>
      <c r="O1297" s="177">
        <v>4.9814999999999996</v>
      </c>
      <c r="P1297" s="177">
        <v>1.841</v>
      </c>
      <c r="Q1297" s="177">
        <v>5.3491999999999997</v>
      </c>
      <c r="R1297" s="177">
        <v>4.4261999999999997</v>
      </c>
      <c r="S1297" t="s">
        <v>1808</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73" t="s">
        <v>939</v>
      </c>
      <c r="B1298" s="173" t="s">
        <v>1866</v>
      </c>
      <c r="C1298" s="173">
        <v>119680</v>
      </c>
      <c r="D1298" s="176"/>
      <c r="E1298" s="177"/>
      <c r="F1298" s="177"/>
      <c r="G1298" s="177"/>
      <c r="H1298" s="177"/>
      <c r="I1298" s="177"/>
      <c r="J1298" s="177"/>
      <c r="K1298" s="177"/>
      <c r="L1298" s="177"/>
      <c r="M1298" s="177"/>
      <c r="N1298" s="177"/>
      <c r="O1298" s="177"/>
      <c r="P1298" s="177"/>
      <c r="Q1298" s="177"/>
      <c r="R1298" s="177"/>
      <c r="S1298" t="s">
        <v>1808</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73" t="s">
        <v>939</v>
      </c>
      <c r="B1299" s="173" t="s">
        <v>1867</v>
      </c>
      <c r="C1299" s="173">
        <v>105563</v>
      </c>
      <c r="D1299" s="176"/>
      <c r="E1299" s="177"/>
      <c r="F1299" s="177"/>
      <c r="G1299" s="177"/>
      <c r="H1299" s="177"/>
      <c r="I1299" s="177"/>
      <c r="J1299" s="177"/>
      <c r="K1299" s="177"/>
      <c r="L1299" s="177"/>
      <c r="M1299" s="177"/>
      <c r="N1299" s="177"/>
      <c r="O1299" s="177"/>
      <c r="P1299" s="177"/>
      <c r="Q1299" s="177"/>
      <c r="R1299" s="177"/>
      <c r="S1299" t="s">
        <v>1808</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73" t="s">
        <v>939</v>
      </c>
      <c r="B1300" s="173" t="s">
        <v>979</v>
      </c>
      <c r="C1300" s="173">
        <v>147399</v>
      </c>
      <c r="D1300" s="176"/>
      <c r="E1300" s="177"/>
      <c r="F1300" s="177"/>
      <c r="G1300" s="177"/>
      <c r="H1300" s="177"/>
      <c r="I1300" s="177"/>
      <c r="J1300" s="177"/>
      <c r="K1300" s="177"/>
      <c r="L1300" s="177"/>
      <c r="M1300" s="177"/>
      <c r="N1300" s="177"/>
      <c r="O1300" s="177"/>
      <c r="P1300" s="177"/>
      <c r="Q1300" s="177"/>
      <c r="R1300" s="177"/>
      <c r="S1300" t="s">
        <v>1808</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73" t="s">
        <v>939</v>
      </c>
      <c r="B1301" s="173" t="s">
        <v>980</v>
      </c>
      <c r="C1301" s="173">
        <v>119863</v>
      </c>
      <c r="D1301" s="176">
        <v>44942</v>
      </c>
      <c r="E1301" s="177">
        <v>3365.7107000000001</v>
      </c>
      <c r="F1301" s="177">
        <v>6.4143999999999997</v>
      </c>
      <c r="G1301" s="177">
        <v>6.4143999999999997</v>
      </c>
      <c r="H1301" s="177">
        <v>5.4298000000000002</v>
      </c>
      <c r="I1301" s="177">
        <v>5.6601999999999997</v>
      </c>
      <c r="J1301" s="177">
        <v>6.3387000000000002</v>
      </c>
      <c r="K1301" s="177">
        <v>6.4425999999999997</v>
      </c>
      <c r="L1301" s="177">
        <v>5.4265999999999996</v>
      </c>
      <c r="M1301" s="177">
        <v>4.7396000000000003</v>
      </c>
      <c r="N1301" s="177">
        <v>4.4363999999999999</v>
      </c>
      <c r="O1301" s="177">
        <v>5.2683</v>
      </c>
      <c r="P1301" s="177">
        <v>5.1767000000000003</v>
      </c>
      <c r="Q1301" s="177">
        <v>6.9043000000000001</v>
      </c>
      <c r="R1301" s="177">
        <v>4.2706</v>
      </c>
      <c r="S1301" t="s">
        <v>1808</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73" t="s">
        <v>939</v>
      </c>
      <c r="B1302" s="173" t="s">
        <v>981</v>
      </c>
      <c r="C1302" s="173">
        <v>147396</v>
      </c>
      <c r="D1302" s="176"/>
      <c r="E1302" s="177"/>
      <c r="F1302" s="177"/>
      <c r="G1302" s="177"/>
      <c r="H1302" s="177"/>
      <c r="I1302" s="177"/>
      <c r="J1302" s="177"/>
      <c r="K1302" s="177"/>
      <c r="L1302" s="177"/>
      <c r="M1302" s="177"/>
      <c r="N1302" s="177"/>
      <c r="O1302" s="177"/>
      <c r="P1302" s="177"/>
      <c r="Q1302" s="177"/>
      <c r="R1302" s="177"/>
      <c r="S1302" t="s">
        <v>1808</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73" t="s">
        <v>939</v>
      </c>
      <c r="B1303" s="173" t="s">
        <v>2066</v>
      </c>
      <c r="C1303" s="173">
        <v>103159</v>
      </c>
      <c r="D1303" s="176">
        <v>44942</v>
      </c>
      <c r="E1303" s="177">
        <v>3301.3715000000002</v>
      </c>
      <c r="F1303" s="177">
        <v>6.0385</v>
      </c>
      <c r="G1303" s="177">
        <v>6.0385</v>
      </c>
      <c r="H1303" s="177">
        <v>5.0983000000000001</v>
      </c>
      <c r="I1303" s="177">
        <v>5.3453999999999997</v>
      </c>
      <c r="J1303" s="177">
        <v>6.0317999999999996</v>
      </c>
      <c r="K1303" s="177">
        <v>6.1406000000000001</v>
      </c>
      <c r="L1303" s="177">
        <v>5.1288</v>
      </c>
      <c r="M1303" s="177">
        <v>4.4396000000000004</v>
      </c>
      <c r="N1303" s="177">
        <v>4.1288</v>
      </c>
      <c r="O1303" s="177">
        <v>5.0189000000000004</v>
      </c>
      <c r="P1303" s="177">
        <v>4.9443999999999999</v>
      </c>
      <c r="Q1303" s="177">
        <v>7.1166999999999998</v>
      </c>
      <c r="R1303" s="177">
        <v>3.9830000000000001</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73" t="s">
        <v>939</v>
      </c>
      <c r="B1304" s="173" t="s">
        <v>982</v>
      </c>
      <c r="C1304" s="173">
        <v>120735</v>
      </c>
      <c r="D1304" s="176">
        <v>44942</v>
      </c>
      <c r="E1304" s="177">
        <v>3002.7918</v>
      </c>
      <c r="F1304" s="177">
        <v>5.4744000000000002</v>
      </c>
      <c r="G1304" s="177">
        <v>5.4744000000000002</v>
      </c>
      <c r="H1304" s="177">
        <v>5.7457000000000003</v>
      </c>
      <c r="I1304" s="177">
        <v>6.4071999999999996</v>
      </c>
      <c r="J1304" s="177">
        <v>6.6272000000000002</v>
      </c>
      <c r="K1304" s="177">
        <v>6.6730999999999998</v>
      </c>
      <c r="L1304" s="177">
        <v>5.6200999999999999</v>
      </c>
      <c r="M1304" s="177">
        <v>5.0575000000000001</v>
      </c>
      <c r="N1304" s="177">
        <v>4.7243000000000004</v>
      </c>
      <c r="O1304" s="177">
        <v>6.9991000000000003</v>
      </c>
      <c r="P1304" s="177">
        <v>4.7778</v>
      </c>
      <c r="Q1304" s="177">
        <v>6.7962999999999996</v>
      </c>
      <c r="R1304" s="177">
        <v>6.9789000000000003</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73" t="s">
        <v>939</v>
      </c>
      <c r="B1305" s="173" t="s">
        <v>983</v>
      </c>
      <c r="C1305" s="173">
        <v>102544</v>
      </c>
      <c r="D1305" s="176">
        <v>44942</v>
      </c>
      <c r="E1305" s="177">
        <v>2962.5866999999998</v>
      </c>
      <c r="F1305" s="177">
        <v>5.3642000000000003</v>
      </c>
      <c r="G1305" s="177">
        <v>5.3642000000000003</v>
      </c>
      <c r="H1305" s="177">
        <v>5.6356000000000002</v>
      </c>
      <c r="I1305" s="177">
        <v>6.2968999999999999</v>
      </c>
      <c r="J1305" s="177">
        <v>6.5166000000000004</v>
      </c>
      <c r="K1305" s="177">
        <v>6.5612000000000004</v>
      </c>
      <c r="L1305" s="177">
        <v>5.5069999999999997</v>
      </c>
      <c r="M1305" s="177">
        <v>4.9337</v>
      </c>
      <c r="N1305" s="177">
        <v>4.5917000000000003</v>
      </c>
      <c r="O1305" s="177">
        <v>6.8822999999999999</v>
      </c>
      <c r="P1305" s="177">
        <v>4.6505999999999998</v>
      </c>
      <c r="Q1305" s="177">
        <v>7.1412000000000004</v>
      </c>
      <c r="R1305" s="177">
        <v>6.8476999999999997</v>
      </c>
    </row>
    <row r="1306" spans="1:34" x14ac:dyDescent="0.3">
      <c r="A1306" s="178" t="s">
        <v>27</v>
      </c>
      <c r="B1306" s="173"/>
      <c r="C1306" s="173"/>
      <c r="D1306" s="173"/>
      <c r="E1306" s="173"/>
      <c r="F1306" s="179">
        <v>5.8354499999999998</v>
      </c>
      <c r="G1306" s="179">
        <v>5.8354499999999998</v>
      </c>
      <c r="H1306" s="179">
        <v>6.5018326086956542</v>
      </c>
      <c r="I1306" s="179">
        <v>6.7609108695652171</v>
      </c>
      <c r="J1306" s="179">
        <v>6.9720239130434809</v>
      </c>
      <c r="K1306" s="179">
        <v>7.412013043478261</v>
      </c>
      <c r="L1306" s="179">
        <v>5.1328782608695658</v>
      </c>
      <c r="M1306" s="179">
        <v>4.6842391304347828</v>
      </c>
      <c r="N1306" s="179">
        <v>4.4416642857142854</v>
      </c>
      <c r="O1306" s="179">
        <v>5.4185857142857135</v>
      </c>
      <c r="P1306" s="179">
        <v>5.5331357142857156</v>
      </c>
      <c r="Q1306" s="179">
        <v>6.8331782608695644</v>
      </c>
      <c r="R1306" s="179">
        <v>4.2668523809523817</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78" t="s">
        <v>407</v>
      </c>
      <c r="B1307" s="173"/>
      <c r="C1307" s="173"/>
      <c r="D1307" s="173"/>
      <c r="E1307" s="173"/>
      <c r="F1307" s="179">
        <v>5.2960500000000001</v>
      </c>
      <c r="G1307" s="179">
        <v>5.2960500000000001</v>
      </c>
      <c r="H1307" s="179">
        <v>5.8099500000000006</v>
      </c>
      <c r="I1307" s="179">
        <v>6.0547000000000004</v>
      </c>
      <c r="J1307" s="179">
        <v>6.3665500000000002</v>
      </c>
      <c r="K1307" s="179">
        <v>6.7219499999999996</v>
      </c>
      <c r="L1307" s="179">
        <v>5.4639500000000005</v>
      </c>
      <c r="M1307" s="179">
        <v>4.7414000000000005</v>
      </c>
      <c r="N1307" s="179">
        <v>4.4455999999999998</v>
      </c>
      <c r="O1307" s="179">
        <v>5.1294000000000004</v>
      </c>
      <c r="P1307" s="179">
        <v>5.9703999999999997</v>
      </c>
      <c r="Q1307" s="179">
        <v>7.1707999999999998</v>
      </c>
      <c r="R1307" s="179">
        <v>4.17685</v>
      </c>
      <c r="T1307" s="106"/>
      <c r="U1307" s="107"/>
      <c r="V1307" s="107"/>
      <c r="W1307" s="107"/>
      <c r="X1307" s="107"/>
      <c r="Y1307" s="107"/>
      <c r="Z1307" s="107"/>
      <c r="AA1307" s="107"/>
      <c r="AB1307" s="107"/>
      <c r="AC1307" s="107"/>
      <c r="AD1307" s="107"/>
      <c r="AE1307" s="107"/>
      <c r="AF1307" s="107"/>
      <c r="AG1307" s="107"/>
      <c r="AH1307" s="107"/>
    </row>
    <row r="1308" spans="1:34" x14ac:dyDescent="0.3">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s="175" t="s">
        <v>984</v>
      </c>
      <c r="B1309" s="175"/>
      <c r="C1309" s="175"/>
      <c r="D1309" s="175"/>
      <c r="E1309" s="175"/>
      <c r="F1309" s="175"/>
      <c r="G1309" s="175"/>
      <c r="H1309" s="175"/>
      <c r="I1309" s="175"/>
      <c r="J1309" s="175"/>
      <c r="K1309" s="175"/>
      <c r="L1309" s="175"/>
      <c r="M1309" s="175"/>
      <c r="N1309" s="175"/>
      <c r="O1309" s="175"/>
      <c r="P1309" s="175"/>
      <c r="Q1309" s="175"/>
      <c r="R1309" s="175"/>
      <c r="T1309" s="106"/>
      <c r="U1309" s="107"/>
      <c r="V1309" s="107"/>
      <c r="W1309" s="107"/>
      <c r="X1309" s="107"/>
      <c r="Y1309" s="107"/>
      <c r="Z1309" s="107"/>
      <c r="AA1309" s="107"/>
      <c r="AB1309" s="107"/>
      <c r="AC1309" s="107"/>
      <c r="AD1309" s="107"/>
      <c r="AE1309" s="107"/>
      <c r="AF1309" s="107"/>
      <c r="AG1309" s="107"/>
      <c r="AH1309" s="107"/>
    </row>
    <row r="1310" spans="1:34" x14ac:dyDescent="0.3">
      <c r="A1310" s="173" t="s">
        <v>985</v>
      </c>
      <c r="B1310" s="173" t="s">
        <v>986</v>
      </c>
      <c r="C1310" s="173">
        <v>119539</v>
      </c>
      <c r="D1310" s="176">
        <v>44942</v>
      </c>
      <c r="E1310" s="177">
        <v>33.728200000000001</v>
      </c>
      <c r="F1310" s="177">
        <v>-2.0558000000000001</v>
      </c>
      <c r="G1310" s="177">
        <v>-2.0558000000000001</v>
      </c>
      <c r="H1310" s="177">
        <v>7.3381999999999996</v>
      </c>
      <c r="I1310" s="177">
        <v>5.7404000000000002</v>
      </c>
      <c r="J1310" s="177">
        <v>4.7633000000000001</v>
      </c>
      <c r="K1310" s="177">
        <v>8.6430000000000007</v>
      </c>
      <c r="L1310" s="177">
        <v>7.5808</v>
      </c>
      <c r="M1310" s="177">
        <v>27.365600000000001</v>
      </c>
      <c r="N1310" s="177">
        <v>25.7989</v>
      </c>
      <c r="O1310" s="177">
        <v>13.8154</v>
      </c>
      <c r="P1310" s="177">
        <v>8.6037999999999997</v>
      </c>
      <c r="Q1310" s="177">
        <v>9.5776000000000003</v>
      </c>
      <c r="R1310" s="177">
        <v>16.3324</v>
      </c>
      <c r="T1310" s="106"/>
      <c r="U1310" s="107"/>
      <c r="V1310" s="107"/>
      <c r="W1310" s="107"/>
      <c r="X1310" s="107"/>
      <c r="Y1310" s="107"/>
      <c r="Z1310" s="107"/>
      <c r="AA1310" s="107"/>
      <c r="AB1310" s="107"/>
      <c r="AC1310" s="107"/>
      <c r="AD1310" s="107"/>
      <c r="AE1310" s="107"/>
      <c r="AF1310" s="107"/>
      <c r="AG1310" s="107"/>
      <c r="AH1310" s="107"/>
    </row>
    <row r="1311" spans="1:34" x14ac:dyDescent="0.3">
      <c r="A1311" s="173" t="s">
        <v>985</v>
      </c>
      <c r="B1311" s="173" t="s">
        <v>987</v>
      </c>
      <c r="C1311" s="173">
        <v>111803</v>
      </c>
      <c r="D1311" s="176">
        <v>44942</v>
      </c>
      <c r="E1311" s="177">
        <v>31.563199999999998</v>
      </c>
      <c r="F1311" s="177">
        <v>-2.7362000000000002</v>
      </c>
      <c r="G1311" s="177">
        <v>-2.7362000000000002</v>
      </c>
      <c r="H1311" s="177">
        <v>6.633</v>
      </c>
      <c r="I1311" s="177">
        <v>5.0317999999999996</v>
      </c>
      <c r="J1311" s="177">
        <v>4.0613999999999999</v>
      </c>
      <c r="K1311" s="177">
        <v>7.9287999999999998</v>
      </c>
      <c r="L1311" s="177">
        <v>6.8555000000000001</v>
      </c>
      <c r="M1311" s="177">
        <v>26.521599999999999</v>
      </c>
      <c r="N1311" s="177">
        <v>24.862100000000002</v>
      </c>
      <c r="O1311" s="177">
        <v>13.037100000000001</v>
      </c>
      <c r="P1311" s="177">
        <v>7.8535000000000004</v>
      </c>
      <c r="Q1311" s="177">
        <v>8.6714000000000002</v>
      </c>
      <c r="R1311" s="177">
        <v>15.578099999999999</v>
      </c>
      <c r="T1311" s="106"/>
      <c r="U1311" s="107"/>
      <c r="V1311" s="107"/>
      <c r="W1311" s="107"/>
      <c r="X1311" s="107"/>
      <c r="Y1311" s="107"/>
      <c r="Z1311" s="107"/>
      <c r="AA1311" s="107"/>
      <c r="AB1311" s="107"/>
      <c r="AC1311" s="107"/>
      <c r="AD1311" s="107"/>
      <c r="AE1311" s="107"/>
      <c r="AF1311" s="107"/>
      <c r="AG1311" s="107"/>
      <c r="AH1311" s="107"/>
    </row>
    <row r="1312" spans="1:34" x14ac:dyDescent="0.3">
      <c r="A1312" s="173" t="s">
        <v>985</v>
      </c>
      <c r="B1312" s="173" t="s">
        <v>988</v>
      </c>
      <c r="C1312" s="173">
        <v>147816</v>
      </c>
      <c r="D1312" s="176"/>
      <c r="E1312" s="177"/>
      <c r="F1312" s="177"/>
      <c r="G1312" s="177"/>
      <c r="H1312" s="177"/>
      <c r="I1312" s="177"/>
      <c r="J1312" s="177"/>
      <c r="K1312" s="177"/>
      <c r="L1312" s="177"/>
      <c r="M1312" s="177"/>
      <c r="N1312" s="177"/>
      <c r="O1312" s="177"/>
      <c r="P1312" s="177"/>
      <c r="Q1312" s="177"/>
      <c r="R1312" s="177"/>
      <c r="T1312" s="106"/>
      <c r="U1312" s="107"/>
      <c r="V1312" s="107"/>
      <c r="W1312" s="107"/>
      <c r="X1312" s="107"/>
      <c r="Y1312" s="107"/>
      <c r="Z1312" s="107"/>
      <c r="AA1312" s="107"/>
      <c r="AB1312" s="107"/>
      <c r="AC1312" s="107"/>
      <c r="AD1312" s="107"/>
      <c r="AE1312" s="107"/>
      <c r="AF1312" s="107"/>
      <c r="AG1312" s="107"/>
      <c r="AH1312" s="107"/>
    </row>
    <row r="1313" spans="1:34" x14ac:dyDescent="0.3">
      <c r="A1313" s="173" t="s">
        <v>985</v>
      </c>
      <c r="B1313" s="173" t="s">
        <v>989</v>
      </c>
      <c r="C1313" s="173">
        <v>147820</v>
      </c>
      <c r="D1313" s="176"/>
      <c r="E1313" s="177"/>
      <c r="F1313" s="177"/>
      <c r="G1313" s="177"/>
      <c r="H1313" s="177"/>
      <c r="I1313" s="177"/>
      <c r="J1313" s="177"/>
      <c r="K1313" s="177"/>
      <c r="L1313" s="177"/>
      <c r="M1313" s="177"/>
      <c r="N1313" s="177"/>
      <c r="O1313" s="177"/>
      <c r="P1313" s="177"/>
      <c r="Q1313" s="177"/>
      <c r="R1313" s="177"/>
      <c r="T1313" s="106"/>
      <c r="U1313" s="107"/>
      <c r="V1313" s="107"/>
      <c r="W1313" s="107"/>
      <c r="X1313" s="107"/>
      <c r="Y1313" s="107"/>
      <c r="Z1313" s="107"/>
      <c r="AA1313" s="107"/>
      <c r="AB1313" s="107"/>
      <c r="AC1313" s="107"/>
      <c r="AD1313" s="107"/>
      <c r="AE1313" s="107"/>
      <c r="AF1313" s="107"/>
      <c r="AG1313" s="107"/>
      <c r="AH1313" s="107"/>
    </row>
    <row r="1314" spans="1:34" x14ac:dyDescent="0.3">
      <c r="A1314" s="173" t="s">
        <v>985</v>
      </c>
      <c r="B1314" s="173" t="s">
        <v>990</v>
      </c>
      <c r="C1314" s="173">
        <v>120475</v>
      </c>
      <c r="D1314" s="176">
        <v>44942</v>
      </c>
      <c r="E1314" s="177">
        <v>24.881599999999999</v>
      </c>
      <c r="F1314" s="177">
        <v>-1.6133999999999999</v>
      </c>
      <c r="G1314" s="177">
        <v>-1.6133999999999999</v>
      </c>
      <c r="H1314" s="177">
        <v>13.025399999999999</v>
      </c>
      <c r="I1314" s="177">
        <v>10.362</v>
      </c>
      <c r="J1314" s="177">
        <v>6.3562000000000003</v>
      </c>
      <c r="K1314" s="177">
        <v>8.6662999999999997</v>
      </c>
      <c r="L1314" s="177">
        <v>7.0014000000000003</v>
      </c>
      <c r="M1314" s="177">
        <v>5.7455999999999996</v>
      </c>
      <c r="N1314" s="177">
        <v>4.8079999999999998</v>
      </c>
      <c r="O1314" s="177">
        <v>7.2281000000000004</v>
      </c>
      <c r="P1314" s="177">
        <v>7.4031000000000002</v>
      </c>
      <c r="Q1314" s="177">
        <v>8.6173999999999999</v>
      </c>
      <c r="R1314" s="177">
        <v>5.4024999999999999</v>
      </c>
      <c r="T1314" s="106"/>
      <c r="U1314" s="107"/>
      <c r="V1314" s="107"/>
      <c r="W1314" s="107"/>
      <c r="X1314" s="107"/>
      <c r="Y1314" s="107"/>
      <c r="Z1314" s="107"/>
      <c r="AA1314" s="107"/>
      <c r="AB1314" s="107"/>
      <c r="AC1314" s="107"/>
      <c r="AD1314" s="107"/>
      <c r="AE1314" s="107"/>
      <c r="AF1314" s="107"/>
      <c r="AG1314" s="107"/>
      <c r="AH1314" s="107"/>
    </row>
    <row r="1315" spans="1:34" x14ac:dyDescent="0.3">
      <c r="A1315" s="173" t="s">
        <v>985</v>
      </c>
      <c r="B1315" s="173" t="s">
        <v>991</v>
      </c>
      <c r="C1315" s="173">
        <v>116894</v>
      </c>
      <c r="D1315" s="176">
        <v>44942</v>
      </c>
      <c r="E1315" s="177">
        <v>23.0152</v>
      </c>
      <c r="F1315" s="177">
        <v>-2.2726999999999999</v>
      </c>
      <c r="G1315" s="177">
        <v>-2.2726999999999999</v>
      </c>
      <c r="H1315" s="177">
        <v>12.353999999999999</v>
      </c>
      <c r="I1315" s="177">
        <v>9.6758000000000006</v>
      </c>
      <c r="J1315" s="177">
        <v>5.6647999999999996</v>
      </c>
      <c r="K1315" s="177">
        <v>7.9595000000000002</v>
      </c>
      <c r="L1315" s="177">
        <v>6.2866</v>
      </c>
      <c r="M1315" s="177">
        <v>5.03</v>
      </c>
      <c r="N1315" s="177">
        <v>4.0910000000000002</v>
      </c>
      <c r="O1315" s="177">
        <v>6.4831000000000003</v>
      </c>
      <c r="P1315" s="177">
        <v>6.6665999999999999</v>
      </c>
      <c r="Q1315" s="177">
        <v>8.0154999999999994</v>
      </c>
      <c r="R1315" s="177">
        <v>4.6708999999999996</v>
      </c>
      <c r="T1315" s="106"/>
      <c r="U1315" s="107"/>
      <c r="V1315" s="107"/>
      <c r="W1315" s="107"/>
      <c r="X1315" s="107"/>
      <c r="Y1315" s="107"/>
      <c r="Z1315" s="107"/>
      <c r="AA1315" s="107"/>
      <c r="AB1315" s="107"/>
      <c r="AC1315" s="107"/>
      <c r="AD1315" s="107"/>
      <c r="AE1315" s="107"/>
      <c r="AF1315" s="107"/>
      <c r="AG1315" s="107"/>
      <c r="AH1315" s="107"/>
    </row>
    <row r="1316" spans="1:34" x14ac:dyDescent="0.3">
      <c r="A1316" s="173" t="s">
        <v>985</v>
      </c>
      <c r="B1316" s="173" t="s">
        <v>1926</v>
      </c>
      <c r="C1316" s="173">
        <v>150241</v>
      </c>
      <c r="D1316" s="176">
        <v>44942</v>
      </c>
      <c r="E1316" s="177">
        <v>16.749300000000002</v>
      </c>
      <c r="F1316" s="177">
        <v>3.5604</v>
      </c>
      <c r="G1316" s="177">
        <v>3.5604</v>
      </c>
      <c r="H1316" s="177">
        <v>11.4816</v>
      </c>
      <c r="I1316" s="177">
        <v>8.3072999999999997</v>
      </c>
      <c r="J1316" s="177">
        <v>4.6863000000000001</v>
      </c>
      <c r="K1316" s="177">
        <v>8.7859999999999996</v>
      </c>
      <c r="L1316" s="177">
        <v>7.3150000000000004</v>
      </c>
      <c r="M1316" s="177">
        <v>5.2721</v>
      </c>
      <c r="N1316" s="177">
        <v>3.7059000000000002</v>
      </c>
      <c r="O1316" s="177">
        <v>4.8379000000000003</v>
      </c>
      <c r="P1316" s="177">
        <v>3.5015000000000001</v>
      </c>
      <c r="Q1316" s="177">
        <v>5.9768999999999997</v>
      </c>
      <c r="R1316" s="177">
        <v>3.3386999999999998</v>
      </c>
      <c r="T1316" s="106"/>
      <c r="U1316" s="107"/>
      <c r="V1316" s="107"/>
      <c r="W1316" s="107"/>
      <c r="X1316" s="107"/>
      <c r="Y1316" s="107"/>
      <c r="Z1316" s="107"/>
      <c r="AA1316" s="107"/>
      <c r="AB1316" s="107"/>
      <c r="AC1316" s="107"/>
      <c r="AD1316" s="107"/>
      <c r="AE1316" s="107"/>
      <c r="AF1316" s="107"/>
      <c r="AG1316" s="107"/>
      <c r="AH1316" s="107"/>
    </row>
    <row r="1317" spans="1:34" x14ac:dyDescent="0.3">
      <c r="A1317" s="173" t="s">
        <v>985</v>
      </c>
      <c r="B1317" s="173" t="s">
        <v>1946</v>
      </c>
      <c r="C1317" s="173">
        <v>150240</v>
      </c>
      <c r="D1317" s="176">
        <v>44942</v>
      </c>
      <c r="E1317" s="177">
        <v>15.7745</v>
      </c>
      <c r="F1317" s="177">
        <v>3.2403</v>
      </c>
      <c r="G1317" s="177">
        <v>3.2403</v>
      </c>
      <c r="H1317" s="177">
        <v>11.1966</v>
      </c>
      <c r="I1317" s="177">
        <v>8.0239999999999991</v>
      </c>
      <c r="J1317" s="177">
        <v>4.4053000000000004</v>
      </c>
      <c r="K1317" s="177">
        <v>8.5022000000000002</v>
      </c>
      <c r="L1317" s="177">
        <v>7.0255999999999998</v>
      </c>
      <c r="M1317" s="177">
        <v>4.9481000000000002</v>
      </c>
      <c r="N1317" s="177">
        <v>3.3315999999999999</v>
      </c>
      <c r="O1317" s="177">
        <v>4.3464999999999998</v>
      </c>
      <c r="P1317" s="177">
        <v>2.9157999999999999</v>
      </c>
      <c r="Q1317" s="177">
        <v>5.2633999999999999</v>
      </c>
      <c r="R1317" s="177">
        <v>2.8622000000000001</v>
      </c>
      <c r="T1317" s="106"/>
      <c r="U1317" s="107"/>
      <c r="V1317" s="107"/>
      <c r="W1317" s="107"/>
      <c r="X1317" s="107"/>
      <c r="Y1317" s="107"/>
      <c r="Z1317" s="107"/>
      <c r="AA1317" s="107"/>
      <c r="AB1317" s="107"/>
      <c r="AC1317" s="107"/>
      <c r="AD1317" s="107"/>
      <c r="AE1317" s="107"/>
      <c r="AF1317" s="107"/>
      <c r="AG1317" s="107"/>
      <c r="AH1317" s="107"/>
    </row>
    <row r="1318" spans="1:34" x14ac:dyDescent="0.3">
      <c r="A1318" s="173" t="s">
        <v>985</v>
      </c>
      <c r="B1318" s="173" t="s">
        <v>1944</v>
      </c>
      <c r="C1318" s="173">
        <v>150291</v>
      </c>
      <c r="D1318" s="176"/>
      <c r="E1318" s="177"/>
      <c r="F1318" s="177"/>
      <c r="G1318" s="177"/>
      <c r="H1318" s="177"/>
      <c r="I1318" s="177"/>
      <c r="J1318" s="177"/>
      <c r="K1318" s="177"/>
      <c r="L1318" s="177"/>
      <c r="M1318" s="177"/>
      <c r="N1318" s="177"/>
      <c r="O1318" s="177"/>
      <c r="P1318" s="177"/>
      <c r="Q1318" s="177"/>
      <c r="R1318" s="177"/>
      <c r="T1318" s="106"/>
      <c r="U1318" s="107"/>
      <c r="V1318" s="107"/>
      <c r="W1318" s="107"/>
      <c r="X1318" s="107"/>
      <c r="Y1318" s="107"/>
      <c r="Z1318" s="107"/>
      <c r="AA1318" s="107"/>
      <c r="AB1318" s="107"/>
      <c r="AC1318" s="107"/>
      <c r="AD1318" s="107"/>
      <c r="AE1318" s="107"/>
      <c r="AF1318" s="107"/>
      <c r="AG1318" s="107"/>
      <c r="AH1318" s="107"/>
    </row>
    <row r="1319" spans="1:34" x14ac:dyDescent="0.3">
      <c r="A1319" s="173" t="s">
        <v>985</v>
      </c>
      <c r="B1319" s="173" t="s">
        <v>1945</v>
      </c>
      <c r="C1319" s="173">
        <v>150294</v>
      </c>
      <c r="D1319" s="176"/>
      <c r="E1319" s="177"/>
      <c r="F1319" s="177"/>
      <c r="G1319" s="177"/>
      <c r="H1319" s="177"/>
      <c r="I1319" s="177"/>
      <c r="J1319" s="177"/>
      <c r="K1319" s="177"/>
      <c r="L1319" s="177"/>
      <c r="M1319" s="177"/>
      <c r="N1319" s="177"/>
      <c r="O1319" s="177"/>
      <c r="P1319" s="177"/>
      <c r="Q1319" s="177"/>
      <c r="R1319" s="177"/>
      <c r="T1319" s="106"/>
      <c r="U1319" s="107"/>
      <c r="V1319" s="107"/>
      <c r="W1319" s="107"/>
      <c r="X1319" s="107"/>
      <c r="Y1319" s="107"/>
      <c r="Z1319" s="107"/>
      <c r="AA1319" s="107"/>
      <c r="AB1319" s="107"/>
      <c r="AC1319" s="107"/>
      <c r="AD1319" s="107"/>
      <c r="AE1319" s="107"/>
      <c r="AF1319" s="107"/>
      <c r="AG1319" s="107"/>
      <c r="AH1319" s="107"/>
    </row>
    <row r="1320" spans="1:34" x14ac:dyDescent="0.3">
      <c r="A1320" s="173" t="s">
        <v>985</v>
      </c>
      <c r="B1320" s="173" t="s">
        <v>992</v>
      </c>
      <c r="C1320" s="173">
        <v>118924</v>
      </c>
      <c r="D1320" s="176">
        <v>44942</v>
      </c>
      <c r="E1320" s="177">
        <v>71.399299999999997</v>
      </c>
      <c r="F1320" s="177">
        <v>-0.5282</v>
      </c>
      <c r="G1320" s="177">
        <v>-0.5282</v>
      </c>
      <c r="H1320" s="177">
        <v>10.882199999999999</v>
      </c>
      <c r="I1320" s="177">
        <v>8.7159999999999993</v>
      </c>
      <c r="J1320" s="177">
        <v>5.4504999999999999</v>
      </c>
      <c r="K1320" s="177">
        <v>9.4611000000000001</v>
      </c>
      <c r="L1320" s="177">
        <v>6.4568000000000003</v>
      </c>
      <c r="M1320" s="177">
        <v>4.8472</v>
      </c>
      <c r="N1320" s="177">
        <v>3.6892999999999998</v>
      </c>
      <c r="O1320" s="177">
        <v>5.7728999999999999</v>
      </c>
      <c r="P1320" s="177">
        <v>5.0065</v>
      </c>
      <c r="Q1320" s="177">
        <v>6.8933999999999997</v>
      </c>
      <c r="R1320" s="177">
        <v>3.7155999999999998</v>
      </c>
      <c r="T1320" s="106"/>
      <c r="U1320" s="107"/>
      <c r="V1320" s="107"/>
      <c r="W1320" s="107"/>
      <c r="X1320" s="107"/>
      <c r="Y1320" s="107"/>
      <c r="Z1320" s="107"/>
      <c r="AA1320" s="107"/>
      <c r="AB1320" s="107"/>
      <c r="AC1320" s="107"/>
      <c r="AD1320" s="107"/>
      <c r="AE1320" s="107"/>
      <c r="AF1320" s="107"/>
      <c r="AG1320" s="107"/>
      <c r="AH1320" s="107"/>
    </row>
    <row r="1321" spans="1:34" x14ac:dyDescent="0.3">
      <c r="A1321" s="173" t="s">
        <v>985</v>
      </c>
      <c r="B1321" s="173" t="s">
        <v>993</v>
      </c>
      <c r="C1321" s="173">
        <v>100078</v>
      </c>
      <c r="D1321" s="176">
        <v>44942</v>
      </c>
      <c r="E1321" s="177">
        <v>67.830500000000001</v>
      </c>
      <c r="F1321" s="177">
        <v>-0.9506</v>
      </c>
      <c r="G1321" s="177">
        <v>-0.9506</v>
      </c>
      <c r="H1321" s="177">
        <v>10.4679</v>
      </c>
      <c r="I1321" s="177">
        <v>8.3017000000000003</v>
      </c>
      <c r="J1321" s="177">
        <v>5.0537999999999998</v>
      </c>
      <c r="K1321" s="177">
        <v>9.0954999999999995</v>
      </c>
      <c r="L1321" s="177">
        <v>6.1021999999999998</v>
      </c>
      <c r="M1321" s="177">
        <v>4.4996</v>
      </c>
      <c r="N1321" s="177">
        <v>3.3334999999999999</v>
      </c>
      <c r="O1321" s="177">
        <v>5.3952999999999998</v>
      </c>
      <c r="P1321" s="177">
        <v>4.5991</v>
      </c>
      <c r="Q1321" s="177">
        <v>7.7229000000000001</v>
      </c>
      <c r="R1321" s="177">
        <v>3.3437000000000001</v>
      </c>
      <c r="T1321" s="106"/>
      <c r="U1321" s="107"/>
      <c r="V1321" s="107"/>
      <c r="W1321" s="107"/>
      <c r="X1321" s="107"/>
      <c r="Y1321" s="107"/>
      <c r="Z1321" s="107"/>
      <c r="AA1321" s="107"/>
      <c r="AB1321" s="107"/>
      <c r="AC1321" s="107"/>
      <c r="AD1321" s="107"/>
      <c r="AE1321" s="107"/>
      <c r="AF1321" s="107"/>
      <c r="AG1321" s="107"/>
      <c r="AH1321" s="107"/>
    </row>
    <row r="1322" spans="1:34" x14ac:dyDescent="0.3">
      <c r="A1322" s="173" t="s">
        <v>985</v>
      </c>
      <c r="B1322" s="173" t="s">
        <v>1745</v>
      </c>
      <c r="C1322" s="173"/>
      <c r="D1322" s="176">
        <v>44942</v>
      </c>
      <c r="E1322" s="177">
        <v>67.830500000000001</v>
      </c>
      <c r="F1322" s="177">
        <v>-0.9506</v>
      </c>
      <c r="G1322" s="177">
        <v>-0.9506</v>
      </c>
      <c r="H1322" s="177">
        <v>10.4679</v>
      </c>
      <c r="I1322" s="177">
        <v>8.3017000000000003</v>
      </c>
      <c r="J1322" s="177">
        <v>5.0537999999999998</v>
      </c>
      <c r="K1322" s="177">
        <v>9.0954999999999995</v>
      </c>
      <c r="L1322" s="177">
        <v>6.1021999999999998</v>
      </c>
      <c r="M1322" s="177">
        <v>4.4996</v>
      </c>
      <c r="N1322" s="177">
        <v>3.3334999999999999</v>
      </c>
      <c r="O1322" s="177">
        <v>5.3952999999999998</v>
      </c>
      <c r="P1322" s="177">
        <v>4.5991</v>
      </c>
      <c r="Q1322" s="177">
        <v>7.7229000000000001</v>
      </c>
      <c r="R1322" s="177">
        <v>3.3437000000000001</v>
      </c>
      <c r="T1322" s="106"/>
      <c r="U1322" s="107"/>
      <c r="V1322" s="107"/>
      <c r="W1322" s="107"/>
      <c r="X1322" s="107"/>
      <c r="Y1322" s="107"/>
      <c r="Z1322" s="107"/>
      <c r="AA1322" s="107"/>
      <c r="AB1322" s="107"/>
      <c r="AC1322" s="107"/>
      <c r="AD1322" s="107"/>
      <c r="AE1322" s="107"/>
      <c r="AF1322" s="107"/>
      <c r="AG1322" s="107"/>
      <c r="AH1322" s="107"/>
    </row>
    <row r="1323" spans="1:34" x14ac:dyDescent="0.3">
      <c r="A1323" s="173" t="s">
        <v>985</v>
      </c>
      <c r="B1323" s="173" t="s">
        <v>994</v>
      </c>
      <c r="C1323" s="173">
        <v>147962</v>
      </c>
      <c r="D1323" s="176"/>
      <c r="E1323" s="177"/>
      <c r="F1323" s="177"/>
      <c r="G1323" s="177"/>
      <c r="H1323" s="177"/>
      <c r="I1323" s="177"/>
      <c r="J1323" s="177"/>
      <c r="K1323" s="177"/>
      <c r="L1323" s="177"/>
      <c r="M1323" s="177"/>
      <c r="N1323" s="177"/>
      <c r="O1323" s="177"/>
      <c r="P1323" s="177"/>
      <c r="Q1323" s="177"/>
      <c r="R1323" s="177"/>
      <c r="T1323" s="106"/>
      <c r="U1323" s="107"/>
      <c r="V1323" s="107"/>
      <c r="W1323" s="107"/>
      <c r="X1323" s="107"/>
      <c r="Y1323" s="107"/>
      <c r="Z1323" s="107"/>
      <c r="AA1323" s="107"/>
      <c r="AB1323" s="107"/>
      <c r="AC1323" s="107"/>
      <c r="AD1323" s="107"/>
      <c r="AE1323" s="107"/>
      <c r="AF1323" s="107"/>
      <c r="AG1323" s="107"/>
      <c r="AH1323" s="107"/>
    </row>
    <row r="1324" spans="1:34" x14ac:dyDescent="0.3">
      <c r="A1324" s="173" t="s">
        <v>985</v>
      </c>
      <c r="B1324" s="173" t="s">
        <v>995</v>
      </c>
      <c r="C1324" s="173">
        <v>147963</v>
      </c>
      <c r="D1324" s="176"/>
      <c r="E1324" s="177"/>
      <c r="F1324" s="177"/>
      <c r="G1324" s="177"/>
      <c r="H1324" s="177"/>
      <c r="I1324" s="177"/>
      <c r="J1324" s="177"/>
      <c r="K1324" s="177"/>
      <c r="L1324" s="177"/>
      <c r="M1324" s="177"/>
      <c r="N1324" s="177"/>
      <c r="O1324" s="177"/>
      <c r="P1324" s="177"/>
      <c r="Q1324" s="177"/>
      <c r="R1324" s="177"/>
      <c r="T1324" s="106"/>
      <c r="U1324" s="107"/>
      <c r="V1324" s="107"/>
      <c r="W1324" s="107"/>
      <c r="X1324" s="107"/>
      <c r="Y1324" s="107"/>
      <c r="Z1324" s="107"/>
      <c r="AA1324" s="107"/>
      <c r="AB1324" s="107"/>
      <c r="AC1324" s="107"/>
      <c r="AD1324" s="107"/>
      <c r="AE1324" s="107"/>
      <c r="AF1324" s="107"/>
      <c r="AG1324" s="107"/>
      <c r="AH1324" s="107"/>
    </row>
    <row r="1325" spans="1:34" x14ac:dyDescent="0.3">
      <c r="A1325" s="173" t="s">
        <v>985</v>
      </c>
      <c r="B1325" s="173" t="s">
        <v>1650</v>
      </c>
      <c r="C1325" s="173">
        <v>147968</v>
      </c>
      <c r="D1325" s="176">
        <v>44942</v>
      </c>
      <c r="E1325" s="177">
        <v>0.49759999999999999</v>
      </c>
      <c r="F1325" s="177">
        <v>14.6881</v>
      </c>
      <c r="G1325" s="177">
        <v>14.6881</v>
      </c>
      <c r="H1325" s="177">
        <v>14.7118</v>
      </c>
      <c r="I1325" s="177">
        <v>14.223699999999999</v>
      </c>
      <c r="J1325" s="177">
        <v>14.6129</v>
      </c>
      <c r="K1325" s="177">
        <v>14.9938</v>
      </c>
      <c r="L1325" s="177">
        <v>3.9699999999999999E-2</v>
      </c>
      <c r="M1325" s="177">
        <v>3.7450999999999999</v>
      </c>
      <c r="N1325" s="177"/>
      <c r="O1325" s="177"/>
      <c r="P1325" s="177"/>
      <c r="Q1325" s="177">
        <v>4.7515999999999998</v>
      </c>
      <c r="R1325" s="177"/>
      <c r="T1325" s="106"/>
      <c r="U1325" s="107"/>
      <c r="V1325" s="107"/>
      <c r="W1325" s="107"/>
      <c r="X1325" s="107"/>
      <c r="Y1325" s="107"/>
      <c r="Z1325" s="107"/>
      <c r="AA1325" s="107"/>
      <c r="AB1325" s="107"/>
      <c r="AC1325" s="107"/>
      <c r="AD1325" s="107"/>
      <c r="AE1325" s="107"/>
      <c r="AF1325" s="107"/>
      <c r="AG1325" s="107"/>
      <c r="AH1325" s="107"/>
    </row>
    <row r="1326" spans="1:34" x14ac:dyDescent="0.3">
      <c r="A1326" s="173" t="s">
        <v>985</v>
      </c>
      <c r="B1326" s="173" t="s">
        <v>1651</v>
      </c>
      <c r="C1326" s="173">
        <v>147966</v>
      </c>
      <c r="D1326" s="176">
        <v>44942</v>
      </c>
      <c r="E1326" s="177">
        <v>0.52610000000000001</v>
      </c>
      <c r="F1326" s="177">
        <v>13.891500000000001</v>
      </c>
      <c r="G1326" s="177">
        <v>13.891500000000001</v>
      </c>
      <c r="H1326" s="177">
        <v>13.912699999999999</v>
      </c>
      <c r="I1326" s="177">
        <v>14.450900000000001</v>
      </c>
      <c r="J1326" s="177">
        <v>14.499700000000001</v>
      </c>
      <c r="K1326" s="177">
        <v>15.0259</v>
      </c>
      <c r="L1326" s="177">
        <v>3.7499999999999999E-2</v>
      </c>
      <c r="M1326" s="177">
        <v>3.7475999999999998</v>
      </c>
      <c r="N1326" s="177"/>
      <c r="O1326" s="177"/>
      <c r="P1326" s="177"/>
      <c r="Q1326" s="177">
        <v>4.7657999999999996</v>
      </c>
      <c r="R1326" s="177"/>
      <c r="T1326" s="106"/>
      <c r="U1326" s="107"/>
      <c r="V1326" s="107"/>
      <c r="W1326" s="107"/>
      <c r="X1326" s="107"/>
      <c r="Y1326" s="107"/>
      <c r="Z1326" s="107"/>
      <c r="AA1326" s="107"/>
      <c r="AB1326" s="107"/>
      <c r="AC1326" s="107"/>
      <c r="AD1326" s="107"/>
      <c r="AE1326" s="107"/>
      <c r="AF1326" s="107"/>
      <c r="AG1326" s="107"/>
      <c r="AH1326" s="107"/>
    </row>
    <row r="1327" spans="1:34" x14ac:dyDescent="0.3">
      <c r="A1327" s="173" t="s">
        <v>985</v>
      </c>
      <c r="B1327" s="173" t="s">
        <v>996</v>
      </c>
      <c r="C1327" s="173">
        <v>112304</v>
      </c>
      <c r="D1327" s="176"/>
      <c r="E1327" s="177"/>
      <c r="F1327" s="177"/>
      <c r="G1327" s="177"/>
      <c r="H1327" s="177"/>
      <c r="I1327" s="177"/>
      <c r="J1327" s="177"/>
      <c r="K1327" s="177"/>
      <c r="L1327" s="177"/>
      <c r="M1327" s="177"/>
      <c r="N1327" s="177"/>
      <c r="O1327" s="177"/>
      <c r="P1327" s="177"/>
      <c r="Q1327" s="177"/>
      <c r="R1327" s="177"/>
      <c r="T1327" s="106"/>
      <c r="U1327" s="107"/>
      <c r="V1327" s="107"/>
      <c r="W1327" s="107"/>
      <c r="X1327" s="107"/>
      <c r="Y1327" s="107"/>
      <c r="Z1327" s="107"/>
      <c r="AA1327" s="107"/>
      <c r="AB1327" s="107"/>
      <c r="AC1327" s="107"/>
      <c r="AD1327" s="107"/>
      <c r="AE1327" s="107"/>
      <c r="AF1327" s="107"/>
      <c r="AG1327" s="107"/>
      <c r="AH1327" s="107"/>
    </row>
    <row r="1328" spans="1:34" x14ac:dyDescent="0.3">
      <c r="A1328" s="173" t="s">
        <v>985</v>
      </c>
      <c r="B1328" s="173" t="s">
        <v>997</v>
      </c>
      <c r="C1328" s="173">
        <v>118554</v>
      </c>
      <c r="D1328" s="176"/>
      <c r="E1328" s="177"/>
      <c r="F1328" s="177"/>
      <c r="G1328" s="177"/>
      <c r="H1328" s="177"/>
      <c r="I1328" s="177"/>
      <c r="J1328" s="177"/>
      <c r="K1328" s="177"/>
      <c r="L1328" s="177"/>
      <c r="M1328" s="177"/>
      <c r="N1328" s="177"/>
      <c r="O1328" s="177"/>
      <c r="P1328" s="177"/>
      <c r="Q1328" s="177"/>
      <c r="R1328" s="177"/>
      <c r="T1328" s="106"/>
      <c r="U1328" s="107"/>
      <c r="V1328" s="107"/>
      <c r="W1328" s="107"/>
      <c r="X1328" s="107"/>
      <c r="Y1328" s="107"/>
      <c r="Z1328" s="107"/>
      <c r="AA1328" s="107"/>
      <c r="AB1328" s="107"/>
      <c r="AC1328" s="107"/>
      <c r="AD1328" s="107"/>
      <c r="AE1328" s="107"/>
      <c r="AF1328" s="107"/>
      <c r="AG1328" s="107"/>
      <c r="AH1328" s="107"/>
    </row>
    <row r="1329" spans="1:34" x14ac:dyDescent="0.3">
      <c r="A1329" s="173" t="s">
        <v>985</v>
      </c>
      <c r="B1329" s="173" t="s">
        <v>998</v>
      </c>
      <c r="C1329" s="173">
        <v>101989</v>
      </c>
      <c r="D1329" s="176">
        <v>44942</v>
      </c>
      <c r="E1329" s="177">
        <v>46.8703</v>
      </c>
      <c r="F1329" s="177">
        <v>1.8693</v>
      </c>
      <c r="G1329" s="177">
        <v>1.8693</v>
      </c>
      <c r="H1329" s="177">
        <v>10.188000000000001</v>
      </c>
      <c r="I1329" s="177">
        <v>8.9527999999999999</v>
      </c>
      <c r="J1329" s="177">
        <v>5.4562999999999997</v>
      </c>
      <c r="K1329" s="177">
        <v>8.6771999999999991</v>
      </c>
      <c r="L1329" s="177">
        <v>6.3070000000000004</v>
      </c>
      <c r="M1329" s="177">
        <v>4.4560000000000004</v>
      </c>
      <c r="N1329" s="177">
        <v>3.2818000000000001</v>
      </c>
      <c r="O1329" s="177">
        <v>5.9261999999999997</v>
      </c>
      <c r="P1329" s="177">
        <v>6.5735000000000001</v>
      </c>
      <c r="Q1329" s="177">
        <v>7.6501000000000001</v>
      </c>
      <c r="R1329" s="177">
        <v>4.1353</v>
      </c>
      <c r="T1329" s="106"/>
      <c r="U1329" s="107"/>
      <c r="V1329" s="107"/>
      <c r="W1329" s="107"/>
      <c r="X1329" s="107"/>
      <c r="Y1329" s="107"/>
      <c r="Z1329" s="107"/>
      <c r="AA1329" s="107"/>
      <c r="AB1329" s="107"/>
      <c r="AC1329" s="107"/>
      <c r="AD1329" s="107"/>
      <c r="AE1329" s="107"/>
      <c r="AF1329" s="107"/>
      <c r="AG1329" s="107"/>
      <c r="AH1329" s="107"/>
    </row>
    <row r="1330" spans="1:34" x14ac:dyDescent="0.3">
      <c r="A1330" s="173" t="s">
        <v>985</v>
      </c>
      <c r="B1330" s="173" t="s">
        <v>999</v>
      </c>
      <c r="C1330" s="173">
        <v>119081</v>
      </c>
      <c r="D1330" s="176">
        <v>44942</v>
      </c>
      <c r="E1330" s="177">
        <v>50.0229</v>
      </c>
      <c r="F1330" s="177">
        <v>2.6030000000000002</v>
      </c>
      <c r="G1330" s="177">
        <v>2.6030000000000002</v>
      </c>
      <c r="H1330" s="177">
        <v>10.905200000000001</v>
      </c>
      <c r="I1330" s="177">
        <v>9.6725999999999992</v>
      </c>
      <c r="J1330" s="177">
        <v>6.1707999999999998</v>
      </c>
      <c r="K1330" s="177">
        <v>9.4093999999999998</v>
      </c>
      <c r="L1330" s="177">
        <v>7.0529999999999999</v>
      </c>
      <c r="M1330" s="177">
        <v>5.1871999999999998</v>
      </c>
      <c r="N1330" s="177">
        <v>4.0045000000000002</v>
      </c>
      <c r="O1330" s="177">
        <v>6.7374999999999998</v>
      </c>
      <c r="P1330" s="177">
        <v>7.4055999999999997</v>
      </c>
      <c r="Q1330" s="177">
        <v>8.1921999999999997</v>
      </c>
      <c r="R1330" s="177">
        <v>4.9028</v>
      </c>
      <c r="S1330" t="s">
        <v>1807</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73" t="s">
        <v>985</v>
      </c>
      <c r="B1331" s="173" t="s">
        <v>2041</v>
      </c>
      <c r="C1331" s="173">
        <v>151146</v>
      </c>
      <c r="D1331" s="176">
        <v>44942</v>
      </c>
      <c r="E1331" s="177">
        <v>18.133099999999999</v>
      </c>
      <c r="F1331" s="177">
        <v>-1.4089</v>
      </c>
      <c r="G1331" s="177">
        <v>-1.4089</v>
      </c>
      <c r="H1331" s="177">
        <v>13.2323</v>
      </c>
      <c r="I1331" s="177">
        <v>10.3643</v>
      </c>
      <c r="J1331" s="177">
        <v>6.4635999999999996</v>
      </c>
      <c r="K1331" s="177">
        <v>9.5844000000000005</v>
      </c>
      <c r="L1331" s="177">
        <v>7.0815999999999999</v>
      </c>
      <c r="M1331" s="177">
        <v>4.8221999999999996</v>
      </c>
      <c r="N1331" s="177">
        <v>3.8595000000000002</v>
      </c>
      <c r="O1331" s="177">
        <v>6.49</v>
      </c>
      <c r="P1331" s="177">
        <v>6.7003000000000004</v>
      </c>
      <c r="Q1331" s="177">
        <v>7.7645</v>
      </c>
      <c r="R1331" s="177">
        <v>4.6936</v>
      </c>
      <c r="S1331" t="s">
        <v>1807</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73" t="s">
        <v>985</v>
      </c>
      <c r="B1332" s="173" t="s">
        <v>2042</v>
      </c>
      <c r="C1332" s="173">
        <v>151149</v>
      </c>
      <c r="D1332" s="176">
        <v>44942</v>
      </c>
      <c r="E1332" s="177">
        <v>16.903300000000002</v>
      </c>
      <c r="F1332" s="177">
        <v>-2.0870000000000002</v>
      </c>
      <c r="G1332" s="177">
        <v>-2.0870000000000002</v>
      </c>
      <c r="H1332" s="177">
        <v>12.523300000000001</v>
      </c>
      <c r="I1332" s="177">
        <v>9.6446000000000005</v>
      </c>
      <c r="J1332" s="177">
        <v>5.6482000000000001</v>
      </c>
      <c r="K1332" s="177">
        <v>8.7018000000000004</v>
      </c>
      <c r="L1332" s="177">
        <v>6.1764000000000001</v>
      </c>
      <c r="M1332" s="177">
        <v>3.9131</v>
      </c>
      <c r="N1332" s="177">
        <v>2.9491000000000001</v>
      </c>
      <c r="O1332" s="177">
        <v>5.5239000000000003</v>
      </c>
      <c r="P1332" s="177">
        <v>5.7518000000000002</v>
      </c>
      <c r="Q1332" s="177">
        <v>6.8178000000000001</v>
      </c>
      <c r="R1332" s="177">
        <v>3.7664</v>
      </c>
      <c r="T1332" s="106"/>
      <c r="U1332" s="107"/>
      <c r="V1332" s="107"/>
      <c r="W1332" s="107"/>
      <c r="X1332" s="107"/>
      <c r="Y1332" s="107"/>
      <c r="Z1332" s="107"/>
      <c r="AA1332" s="107"/>
      <c r="AB1332" s="107"/>
      <c r="AC1332" s="107"/>
      <c r="AD1332" s="107"/>
      <c r="AE1332" s="107"/>
      <c r="AF1332" s="107"/>
      <c r="AG1332" s="107"/>
      <c r="AH1332" s="107"/>
    </row>
    <row r="1333" spans="1:34" x14ac:dyDescent="0.3">
      <c r="A1333" s="173" t="s">
        <v>985</v>
      </c>
      <c r="B1333" s="173" t="s">
        <v>1000</v>
      </c>
      <c r="C1333" s="173">
        <v>102741</v>
      </c>
      <c r="D1333" s="176">
        <v>44942</v>
      </c>
      <c r="E1333" s="177">
        <v>37.081499999999998</v>
      </c>
      <c r="F1333" s="177">
        <v>0.65620000000000001</v>
      </c>
      <c r="G1333" s="177">
        <v>0.65620000000000001</v>
      </c>
      <c r="H1333" s="177">
        <v>7.9005999999999998</v>
      </c>
      <c r="I1333" s="177">
        <v>7.1135000000000002</v>
      </c>
      <c r="J1333" s="177">
        <v>5.0126999999999997</v>
      </c>
      <c r="K1333" s="177">
        <v>7.8173000000000004</v>
      </c>
      <c r="L1333" s="177">
        <v>6.5351999999999997</v>
      </c>
      <c r="M1333" s="177">
        <v>5.6551</v>
      </c>
      <c r="N1333" s="177">
        <v>4.5464000000000002</v>
      </c>
      <c r="O1333" s="177">
        <v>6.5997000000000003</v>
      </c>
      <c r="P1333" s="177">
        <v>6.8834</v>
      </c>
      <c r="Q1333" s="177">
        <v>7.4039000000000001</v>
      </c>
      <c r="R1333" s="177">
        <v>4.9493999999999998</v>
      </c>
      <c r="T1333" s="106"/>
      <c r="U1333" s="107"/>
      <c r="V1333" s="107"/>
      <c r="W1333" s="107"/>
      <c r="X1333" s="107"/>
      <c r="Y1333" s="107"/>
      <c r="Z1333" s="107"/>
      <c r="AA1333" s="107"/>
      <c r="AB1333" s="107"/>
      <c r="AC1333" s="107"/>
      <c r="AD1333" s="107"/>
      <c r="AE1333" s="107"/>
      <c r="AF1333" s="107"/>
      <c r="AG1333" s="107"/>
      <c r="AH1333" s="107"/>
    </row>
    <row r="1334" spans="1:34" x14ac:dyDescent="0.3">
      <c r="A1334" s="173" t="s">
        <v>985</v>
      </c>
      <c r="B1334" s="173" t="s">
        <v>1001</v>
      </c>
      <c r="C1334" s="173">
        <v>120670</v>
      </c>
      <c r="D1334" s="176">
        <v>44942</v>
      </c>
      <c r="E1334" s="177">
        <v>40.081800000000001</v>
      </c>
      <c r="F1334" s="177">
        <v>1.2749999999999999</v>
      </c>
      <c r="G1334" s="177">
        <v>1.2749999999999999</v>
      </c>
      <c r="H1334" s="177">
        <v>8.5349000000000004</v>
      </c>
      <c r="I1334" s="177">
        <v>7.7634999999999996</v>
      </c>
      <c r="J1334" s="177">
        <v>5.6582999999999997</v>
      </c>
      <c r="K1334" s="177">
        <v>8.4756</v>
      </c>
      <c r="L1334" s="177">
        <v>7.2015000000000002</v>
      </c>
      <c r="M1334" s="177">
        <v>6.3441999999999998</v>
      </c>
      <c r="N1334" s="177">
        <v>5.2526999999999999</v>
      </c>
      <c r="O1334" s="177">
        <v>7.3205</v>
      </c>
      <c r="P1334" s="177">
        <v>7.6220999999999997</v>
      </c>
      <c r="Q1334" s="177">
        <v>8.5409000000000006</v>
      </c>
      <c r="R1334" s="177">
        <v>5.6760000000000002</v>
      </c>
      <c r="T1334" s="106"/>
      <c r="U1334" s="107"/>
      <c r="V1334" s="107"/>
      <c r="W1334" s="107"/>
      <c r="X1334" s="107"/>
      <c r="Y1334" s="107"/>
      <c r="Z1334" s="107"/>
      <c r="AA1334" s="107"/>
      <c r="AB1334" s="107"/>
      <c r="AC1334" s="107"/>
      <c r="AD1334" s="107"/>
      <c r="AE1334" s="107"/>
      <c r="AF1334" s="107"/>
      <c r="AG1334" s="107"/>
      <c r="AH1334" s="107"/>
    </row>
    <row r="1335" spans="1:34" x14ac:dyDescent="0.3">
      <c r="A1335" s="173" t="s">
        <v>985</v>
      </c>
      <c r="B1335" s="173" t="s">
        <v>1002</v>
      </c>
      <c r="C1335" s="173">
        <v>118401</v>
      </c>
      <c r="D1335" s="176">
        <v>44942</v>
      </c>
      <c r="E1335" s="177">
        <v>41.158999999999999</v>
      </c>
      <c r="F1335" s="177">
        <v>-7.4446000000000003</v>
      </c>
      <c r="G1335" s="177">
        <v>-7.4446000000000003</v>
      </c>
      <c r="H1335" s="177">
        <v>15.5017</v>
      </c>
      <c r="I1335" s="177">
        <v>13.555899999999999</v>
      </c>
      <c r="J1335" s="177">
        <v>6.7900999999999998</v>
      </c>
      <c r="K1335" s="177">
        <v>9.9189000000000007</v>
      </c>
      <c r="L1335" s="177">
        <v>6.1409000000000002</v>
      </c>
      <c r="M1335" s="177">
        <v>3.7692000000000001</v>
      </c>
      <c r="N1335" s="177">
        <v>2.5712999999999999</v>
      </c>
      <c r="O1335" s="177">
        <v>5.5652999999999997</v>
      </c>
      <c r="P1335" s="177">
        <v>6.7443</v>
      </c>
      <c r="Q1335" s="177">
        <v>7.6262999999999996</v>
      </c>
      <c r="R1335" s="177">
        <v>2.9653999999999998</v>
      </c>
      <c r="T1335" s="106"/>
      <c r="U1335" s="107"/>
      <c r="V1335" s="107"/>
      <c r="W1335" s="107"/>
      <c r="X1335" s="107"/>
      <c r="Y1335" s="107"/>
      <c r="Z1335" s="107"/>
      <c r="AA1335" s="107"/>
      <c r="AB1335" s="107"/>
      <c r="AC1335" s="107"/>
      <c r="AD1335" s="107"/>
      <c r="AE1335" s="107"/>
      <c r="AF1335" s="107"/>
      <c r="AG1335" s="107"/>
      <c r="AH1335" s="107"/>
    </row>
    <row r="1336" spans="1:34" x14ac:dyDescent="0.3">
      <c r="A1336" s="173" t="s">
        <v>985</v>
      </c>
      <c r="B1336" s="173" t="s">
        <v>1003</v>
      </c>
      <c r="C1336" s="173">
        <v>108728</v>
      </c>
      <c r="D1336" s="176">
        <v>44942</v>
      </c>
      <c r="E1336" s="177">
        <v>38.431699999999999</v>
      </c>
      <c r="F1336" s="177">
        <v>-8.1305999999999994</v>
      </c>
      <c r="G1336" s="177">
        <v>-8.1305999999999994</v>
      </c>
      <c r="H1336" s="177">
        <v>14.789899999999999</v>
      </c>
      <c r="I1336" s="177">
        <v>12.8437</v>
      </c>
      <c r="J1336" s="177">
        <v>6.0758000000000001</v>
      </c>
      <c r="K1336" s="177">
        <v>9.1915999999999993</v>
      </c>
      <c r="L1336" s="177">
        <v>5.4111000000000002</v>
      </c>
      <c r="M1336" s="177">
        <v>3.0417999999999998</v>
      </c>
      <c r="N1336" s="177">
        <v>1.8424</v>
      </c>
      <c r="O1336" s="177">
        <v>4.8362999999999996</v>
      </c>
      <c r="P1336" s="177">
        <v>6.0239000000000003</v>
      </c>
      <c r="Q1336" s="177">
        <v>7.133</v>
      </c>
      <c r="R1336" s="177">
        <v>2.2425999999999999</v>
      </c>
      <c r="T1336" s="106"/>
      <c r="U1336" s="107"/>
      <c r="V1336" s="107"/>
      <c r="W1336" s="107"/>
      <c r="X1336" s="107"/>
      <c r="Y1336" s="107"/>
      <c r="Z1336" s="107"/>
      <c r="AA1336" s="107"/>
      <c r="AB1336" s="107"/>
      <c r="AC1336" s="107"/>
      <c r="AD1336" s="107"/>
      <c r="AE1336" s="107"/>
      <c r="AF1336" s="107"/>
      <c r="AG1336" s="107"/>
      <c r="AH1336" s="107"/>
    </row>
    <row r="1337" spans="1:34" x14ac:dyDescent="0.3">
      <c r="A1337" s="173" t="s">
        <v>985</v>
      </c>
      <c r="B1337" s="173" t="s">
        <v>1004</v>
      </c>
      <c r="C1337" s="173">
        <v>121153</v>
      </c>
      <c r="D1337" s="176"/>
      <c r="E1337" s="177"/>
      <c r="F1337" s="177"/>
      <c r="G1337" s="177"/>
      <c r="H1337" s="177"/>
      <c r="I1337" s="177"/>
      <c r="J1337" s="177"/>
      <c r="K1337" s="177"/>
      <c r="L1337" s="177"/>
      <c r="M1337" s="177"/>
      <c r="N1337" s="177"/>
      <c r="O1337" s="177"/>
      <c r="P1337" s="177"/>
      <c r="Q1337" s="177"/>
      <c r="R1337" s="177"/>
      <c r="T1337" s="106"/>
      <c r="U1337" s="107"/>
      <c r="V1337" s="107"/>
      <c r="W1337" s="107"/>
      <c r="X1337" s="107"/>
      <c r="Y1337" s="107"/>
      <c r="Z1337" s="107"/>
      <c r="AA1337" s="107"/>
      <c r="AB1337" s="107"/>
      <c r="AC1337" s="107"/>
      <c r="AD1337" s="107"/>
      <c r="AE1337" s="107"/>
      <c r="AF1337" s="107"/>
      <c r="AG1337" s="107"/>
      <c r="AH1337" s="107"/>
    </row>
    <row r="1338" spans="1:34" x14ac:dyDescent="0.3">
      <c r="A1338" s="173" t="s">
        <v>985</v>
      </c>
      <c r="B1338" s="173" t="s">
        <v>1005</v>
      </c>
      <c r="C1338" s="173">
        <v>121158</v>
      </c>
      <c r="D1338" s="176"/>
      <c r="E1338" s="177"/>
      <c r="F1338" s="177"/>
      <c r="G1338" s="177"/>
      <c r="H1338" s="177"/>
      <c r="I1338" s="177"/>
      <c r="J1338" s="177"/>
      <c r="K1338" s="177"/>
      <c r="L1338" s="177"/>
      <c r="M1338" s="177"/>
      <c r="N1338" s="177"/>
      <c r="O1338" s="177"/>
      <c r="P1338" s="177"/>
      <c r="Q1338" s="177"/>
      <c r="R1338" s="177"/>
      <c r="T1338" s="106"/>
      <c r="U1338" s="107"/>
      <c r="V1338" s="107"/>
      <c r="W1338" s="107"/>
      <c r="X1338" s="107"/>
      <c r="Y1338" s="107"/>
      <c r="Z1338" s="107"/>
      <c r="AA1338" s="107"/>
      <c r="AB1338" s="107"/>
      <c r="AC1338" s="107"/>
      <c r="AD1338" s="107"/>
      <c r="AE1338" s="107"/>
      <c r="AF1338" s="107"/>
      <c r="AG1338" s="107"/>
      <c r="AH1338" s="107"/>
    </row>
    <row r="1339" spans="1:34" x14ac:dyDescent="0.3">
      <c r="A1339" s="173" t="s">
        <v>985</v>
      </c>
      <c r="B1339" s="173" t="s">
        <v>1006</v>
      </c>
      <c r="C1339" s="173">
        <v>128009</v>
      </c>
      <c r="D1339" s="176">
        <v>44942</v>
      </c>
      <c r="E1339" s="177">
        <v>18.811699999999998</v>
      </c>
      <c r="F1339" s="177">
        <v>0.45269999999999999</v>
      </c>
      <c r="G1339" s="177">
        <v>0.45269999999999999</v>
      </c>
      <c r="H1339" s="177">
        <v>4.3276000000000003</v>
      </c>
      <c r="I1339" s="177">
        <v>6.6973000000000003</v>
      </c>
      <c r="J1339" s="177">
        <v>3.6791999999999998</v>
      </c>
      <c r="K1339" s="177">
        <v>7.6680999999999999</v>
      </c>
      <c r="L1339" s="177">
        <v>5.5743999999999998</v>
      </c>
      <c r="M1339" s="177">
        <v>3.8883999999999999</v>
      </c>
      <c r="N1339" s="177">
        <v>3.4279999999999999</v>
      </c>
      <c r="O1339" s="177">
        <v>5.34</v>
      </c>
      <c r="P1339" s="177">
        <v>5.7896999999999998</v>
      </c>
      <c r="Q1339" s="177">
        <v>7.4184000000000001</v>
      </c>
      <c r="R1339" s="177">
        <v>4.0368000000000004</v>
      </c>
      <c r="T1339" s="106"/>
      <c r="U1339" s="107"/>
      <c r="V1339" s="107"/>
      <c r="W1339" s="107"/>
      <c r="X1339" s="107"/>
      <c r="Y1339" s="107"/>
      <c r="Z1339" s="107"/>
      <c r="AA1339" s="107"/>
      <c r="AB1339" s="107"/>
      <c r="AC1339" s="107"/>
      <c r="AD1339" s="107"/>
      <c r="AE1339" s="107"/>
      <c r="AF1339" s="107"/>
      <c r="AG1339" s="107"/>
      <c r="AH1339" s="107"/>
    </row>
    <row r="1340" spans="1:34" x14ac:dyDescent="0.3">
      <c r="A1340" s="173" t="s">
        <v>985</v>
      </c>
      <c r="B1340" s="173" t="s">
        <v>1007</v>
      </c>
      <c r="C1340" s="173">
        <v>128006</v>
      </c>
      <c r="D1340" s="176">
        <v>44942</v>
      </c>
      <c r="E1340" s="177">
        <v>20.4178</v>
      </c>
      <c r="F1340" s="177">
        <v>1.4302999999999999</v>
      </c>
      <c r="G1340" s="177">
        <v>1.4302999999999999</v>
      </c>
      <c r="H1340" s="177">
        <v>5.3429000000000002</v>
      </c>
      <c r="I1340" s="177">
        <v>7.7096999999999998</v>
      </c>
      <c r="J1340" s="177">
        <v>4.7012</v>
      </c>
      <c r="K1340" s="177">
        <v>8.7089999999999996</v>
      </c>
      <c r="L1340" s="177">
        <v>6.6266999999999996</v>
      </c>
      <c r="M1340" s="177">
        <v>4.9706999999999999</v>
      </c>
      <c r="N1340" s="177">
        <v>4.5343999999999998</v>
      </c>
      <c r="O1340" s="177">
        <v>6.4017999999999997</v>
      </c>
      <c r="P1340" s="177">
        <v>6.7582000000000004</v>
      </c>
      <c r="Q1340" s="177">
        <v>8.4197000000000006</v>
      </c>
      <c r="R1340" s="177">
        <v>5.1139000000000001</v>
      </c>
      <c r="T1340" s="106"/>
      <c r="U1340" s="107"/>
      <c r="V1340" s="107"/>
      <c r="W1340" s="107"/>
      <c r="X1340" s="107"/>
      <c r="Y1340" s="107"/>
      <c r="Z1340" s="107"/>
      <c r="AA1340" s="107"/>
      <c r="AB1340" s="107"/>
      <c r="AC1340" s="107"/>
      <c r="AD1340" s="107"/>
      <c r="AE1340" s="107"/>
      <c r="AF1340" s="107"/>
      <c r="AG1340" s="107"/>
      <c r="AH1340" s="107"/>
    </row>
    <row r="1341" spans="1:34" x14ac:dyDescent="0.3">
      <c r="A1341" s="173" t="s">
        <v>985</v>
      </c>
      <c r="B1341" s="173" t="s">
        <v>1008</v>
      </c>
      <c r="C1341" s="173">
        <v>130037</v>
      </c>
      <c r="D1341" s="176">
        <v>44942</v>
      </c>
      <c r="E1341" s="177">
        <v>12.7966</v>
      </c>
      <c r="F1341" s="177">
        <v>-5.9869000000000003</v>
      </c>
      <c r="G1341" s="177">
        <v>-5.9869000000000003</v>
      </c>
      <c r="H1341" s="177">
        <v>4.7717999999999998</v>
      </c>
      <c r="I1341" s="177">
        <v>4.3876999999999997</v>
      </c>
      <c r="J1341" s="177">
        <v>3.0164</v>
      </c>
      <c r="K1341" s="177">
        <v>6.7987000000000002</v>
      </c>
      <c r="L1341" s="177">
        <v>4.7914000000000003</v>
      </c>
      <c r="M1341" s="177">
        <v>2.7774999999999999</v>
      </c>
      <c r="N1341" s="177">
        <v>2.3264999999999998</v>
      </c>
      <c r="O1341" s="177">
        <v>-2.8986999999999998</v>
      </c>
      <c r="P1341" s="177">
        <v>-1.5011000000000001</v>
      </c>
      <c r="Q1341" s="177">
        <v>2.9211999999999998</v>
      </c>
      <c r="R1341" s="177">
        <v>9.4844000000000008</v>
      </c>
      <c r="T1341" s="106"/>
      <c r="U1341" s="107"/>
      <c r="V1341" s="107"/>
      <c r="W1341" s="107"/>
      <c r="X1341" s="107"/>
      <c r="Y1341" s="107"/>
      <c r="Z1341" s="107"/>
      <c r="AA1341" s="107"/>
      <c r="AB1341" s="107"/>
      <c r="AC1341" s="107"/>
      <c r="AD1341" s="107"/>
      <c r="AE1341" s="107"/>
      <c r="AF1341" s="107"/>
      <c r="AG1341" s="107"/>
      <c r="AH1341" s="107"/>
    </row>
    <row r="1342" spans="1:34" x14ac:dyDescent="0.3">
      <c r="A1342" s="173" t="s">
        <v>985</v>
      </c>
      <c r="B1342" s="173" t="s">
        <v>1009</v>
      </c>
      <c r="C1342" s="173">
        <v>130050</v>
      </c>
      <c r="D1342" s="176">
        <v>44942</v>
      </c>
      <c r="E1342" s="177">
        <v>13.6751</v>
      </c>
      <c r="F1342" s="177">
        <v>-5.5136000000000003</v>
      </c>
      <c r="G1342" s="177">
        <v>-5.5136000000000003</v>
      </c>
      <c r="H1342" s="177">
        <v>5.3053999999999997</v>
      </c>
      <c r="I1342" s="177">
        <v>4.9471999999999996</v>
      </c>
      <c r="J1342" s="177">
        <v>3.5667</v>
      </c>
      <c r="K1342" s="177">
        <v>7.3574999999999999</v>
      </c>
      <c r="L1342" s="177">
        <v>5.3555999999999999</v>
      </c>
      <c r="M1342" s="177">
        <v>3.3405</v>
      </c>
      <c r="N1342" s="177">
        <v>2.8902999999999999</v>
      </c>
      <c r="O1342" s="177">
        <v>-2.3487</v>
      </c>
      <c r="P1342" s="177">
        <v>-0.79890000000000005</v>
      </c>
      <c r="Q1342" s="177">
        <v>3.7222</v>
      </c>
      <c r="R1342" s="177">
        <v>10.087</v>
      </c>
      <c r="T1342" s="106"/>
      <c r="U1342" s="107"/>
      <c r="V1342" s="107"/>
      <c r="W1342" s="107"/>
      <c r="X1342" s="107"/>
      <c r="Y1342" s="107"/>
      <c r="Z1342" s="107"/>
      <c r="AA1342" s="107"/>
      <c r="AB1342" s="107"/>
      <c r="AC1342" s="107"/>
      <c r="AD1342" s="107"/>
      <c r="AE1342" s="107"/>
      <c r="AF1342" s="107"/>
      <c r="AG1342" s="107"/>
      <c r="AH1342" s="107"/>
    </row>
    <row r="1343" spans="1:34" x14ac:dyDescent="0.3">
      <c r="A1343" s="173" t="s">
        <v>985</v>
      </c>
      <c r="B1343" s="173" t="s">
        <v>1010</v>
      </c>
      <c r="C1343" s="173">
        <v>148083</v>
      </c>
      <c r="D1343" s="176"/>
      <c r="E1343" s="177"/>
      <c r="F1343" s="177"/>
      <c r="G1343" s="177"/>
      <c r="H1343" s="177"/>
      <c r="I1343" s="177"/>
      <c r="J1343" s="177"/>
      <c r="K1343" s="177"/>
      <c r="L1343" s="177"/>
      <c r="M1343" s="177"/>
      <c r="N1343" s="177"/>
      <c r="O1343" s="177"/>
      <c r="P1343" s="177"/>
      <c r="Q1343" s="177"/>
      <c r="R1343" s="177"/>
      <c r="T1343" s="106"/>
      <c r="U1343" s="107"/>
      <c r="V1343" s="107"/>
      <c r="W1343" s="107"/>
      <c r="X1343" s="107"/>
      <c r="Y1343" s="107"/>
      <c r="Z1343" s="107"/>
      <c r="AA1343" s="107"/>
      <c r="AB1343" s="107"/>
      <c r="AC1343" s="107"/>
      <c r="AD1343" s="107"/>
      <c r="AE1343" s="107"/>
      <c r="AF1343" s="107"/>
      <c r="AG1343" s="107"/>
      <c r="AH1343" s="107"/>
    </row>
    <row r="1344" spans="1:34" x14ac:dyDescent="0.3">
      <c r="A1344" s="173" t="s">
        <v>985</v>
      </c>
      <c r="B1344" s="173" t="s">
        <v>1011</v>
      </c>
      <c r="C1344" s="173">
        <v>148080</v>
      </c>
      <c r="D1344" s="176"/>
      <c r="E1344" s="177"/>
      <c r="F1344" s="177"/>
      <c r="G1344" s="177"/>
      <c r="H1344" s="177"/>
      <c r="I1344" s="177"/>
      <c r="J1344" s="177"/>
      <c r="K1344" s="177"/>
      <c r="L1344" s="177"/>
      <c r="M1344" s="177"/>
      <c r="N1344" s="177"/>
      <c r="O1344" s="177"/>
      <c r="P1344" s="177"/>
      <c r="Q1344" s="177"/>
      <c r="R1344" s="177"/>
      <c r="T1344" s="106"/>
      <c r="U1344" s="107"/>
      <c r="V1344" s="107"/>
      <c r="W1344" s="107"/>
      <c r="X1344" s="107"/>
      <c r="Y1344" s="107"/>
      <c r="Z1344" s="107"/>
      <c r="AA1344" s="107"/>
      <c r="AB1344" s="107"/>
      <c r="AC1344" s="107"/>
      <c r="AD1344" s="107"/>
      <c r="AE1344" s="107"/>
      <c r="AF1344" s="107"/>
      <c r="AG1344" s="107"/>
      <c r="AH1344" s="107"/>
    </row>
    <row r="1345" spans="1:34" x14ac:dyDescent="0.3">
      <c r="A1345" s="173" t="s">
        <v>985</v>
      </c>
      <c r="B1345" s="173" t="s">
        <v>1012</v>
      </c>
      <c r="C1345" s="173">
        <v>148286</v>
      </c>
      <c r="D1345" s="176"/>
      <c r="E1345" s="177"/>
      <c r="F1345" s="177"/>
      <c r="G1345" s="177"/>
      <c r="H1345" s="177"/>
      <c r="I1345" s="177"/>
      <c r="J1345" s="177"/>
      <c r="K1345" s="177"/>
      <c r="L1345" s="177"/>
      <c r="M1345" s="177"/>
      <c r="N1345" s="177"/>
      <c r="O1345" s="177"/>
      <c r="P1345" s="177"/>
      <c r="Q1345" s="177"/>
      <c r="R1345" s="177"/>
      <c r="T1345" s="106"/>
      <c r="U1345" s="107"/>
      <c r="V1345" s="107"/>
      <c r="W1345" s="107"/>
      <c r="X1345" s="107"/>
      <c r="Y1345" s="107"/>
      <c r="Z1345" s="107"/>
      <c r="AA1345" s="107"/>
      <c r="AB1345" s="107"/>
      <c r="AC1345" s="107"/>
      <c r="AD1345" s="107"/>
      <c r="AE1345" s="107"/>
      <c r="AF1345" s="107"/>
      <c r="AG1345" s="107"/>
      <c r="AH1345" s="107"/>
    </row>
    <row r="1346" spans="1:34" x14ac:dyDescent="0.3">
      <c r="A1346" s="173" t="s">
        <v>985</v>
      </c>
      <c r="B1346" s="173" t="s">
        <v>1013</v>
      </c>
      <c r="C1346" s="173">
        <v>148285</v>
      </c>
      <c r="D1346" s="176"/>
      <c r="E1346" s="177"/>
      <c r="F1346" s="177"/>
      <c r="G1346" s="177"/>
      <c r="H1346" s="177"/>
      <c r="I1346" s="177"/>
      <c r="J1346" s="177"/>
      <c r="K1346" s="177"/>
      <c r="L1346" s="177"/>
      <c r="M1346" s="177"/>
      <c r="N1346" s="177"/>
      <c r="O1346" s="177"/>
      <c r="P1346" s="177"/>
      <c r="Q1346" s="177"/>
      <c r="R1346" s="177"/>
      <c r="T1346" s="106"/>
      <c r="U1346" s="107"/>
      <c r="V1346" s="107"/>
      <c r="W1346" s="107"/>
      <c r="X1346" s="107"/>
      <c r="Y1346" s="107"/>
      <c r="Z1346" s="107"/>
      <c r="AA1346" s="107"/>
      <c r="AB1346" s="107"/>
      <c r="AC1346" s="107"/>
      <c r="AD1346" s="107"/>
      <c r="AE1346" s="107"/>
      <c r="AF1346" s="107"/>
      <c r="AG1346" s="107"/>
      <c r="AH1346" s="107"/>
    </row>
    <row r="1347" spans="1:34" x14ac:dyDescent="0.3">
      <c r="A1347" s="173" t="s">
        <v>985</v>
      </c>
      <c r="B1347" s="173" t="s">
        <v>1014</v>
      </c>
      <c r="C1347" s="173">
        <v>119824</v>
      </c>
      <c r="D1347" s="176">
        <v>44942</v>
      </c>
      <c r="E1347" s="177">
        <v>45.257199999999997</v>
      </c>
      <c r="F1347" s="177">
        <v>-0.59140000000000004</v>
      </c>
      <c r="G1347" s="177">
        <v>-0.59140000000000004</v>
      </c>
      <c r="H1347" s="177">
        <v>10.193300000000001</v>
      </c>
      <c r="I1347" s="177">
        <v>9.8650000000000002</v>
      </c>
      <c r="J1347" s="177">
        <v>6.6479999999999997</v>
      </c>
      <c r="K1347" s="177">
        <v>9.6160999999999994</v>
      </c>
      <c r="L1347" s="177">
        <v>7.2241999999999997</v>
      </c>
      <c r="M1347" s="177">
        <v>5.6828000000000003</v>
      </c>
      <c r="N1347" s="177">
        <v>4.2732000000000001</v>
      </c>
      <c r="O1347" s="177">
        <v>6.9804000000000004</v>
      </c>
      <c r="P1347" s="177">
        <v>7.9409000000000001</v>
      </c>
      <c r="Q1347" s="177">
        <v>9.1297999999999995</v>
      </c>
      <c r="R1347" s="177">
        <v>4.4741999999999997</v>
      </c>
      <c r="T1347" s="106"/>
      <c r="U1347" s="107"/>
      <c r="V1347" s="107"/>
      <c r="W1347" s="107"/>
      <c r="X1347" s="107"/>
      <c r="Y1347" s="107"/>
      <c r="Z1347" s="107"/>
      <c r="AA1347" s="107"/>
      <c r="AB1347" s="107"/>
      <c r="AC1347" s="107"/>
      <c r="AD1347" s="107"/>
      <c r="AE1347" s="107"/>
      <c r="AF1347" s="107"/>
      <c r="AG1347" s="107"/>
      <c r="AH1347" s="107"/>
    </row>
    <row r="1348" spans="1:34" x14ac:dyDescent="0.3">
      <c r="A1348" s="173" t="s">
        <v>985</v>
      </c>
      <c r="B1348" s="173" t="s">
        <v>1015</v>
      </c>
      <c r="C1348" s="173">
        <v>102053</v>
      </c>
      <c r="D1348" s="176">
        <v>44942</v>
      </c>
      <c r="E1348" s="177">
        <v>42.415900000000001</v>
      </c>
      <c r="F1348" s="177">
        <v>-1.1186</v>
      </c>
      <c r="G1348" s="177">
        <v>-1.1186</v>
      </c>
      <c r="H1348" s="177">
        <v>9.6681000000000008</v>
      </c>
      <c r="I1348" s="177">
        <v>9.3331</v>
      </c>
      <c r="J1348" s="177">
        <v>6.1163999999999996</v>
      </c>
      <c r="K1348" s="177">
        <v>9.0732999999999997</v>
      </c>
      <c r="L1348" s="177">
        <v>6.6761999999999997</v>
      </c>
      <c r="M1348" s="177">
        <v>5.1364999999999998</v>
      </c>
      <c r="N1348" s="177">
        <v>3.7254999999999998</v>
      </c>
      <c r="O1348" s="177">
        <v>6.4348999999999998</v>
      </c>
      <c r="P1348" s="177">
        <v>7.3521000000000001</v>
      </c>
      <c r="Q1348" s="177">
        <v>7.8114999999999997</v>
      </c>
      <c r="R1348" s="177">
        <v>3.9152</v>
      </c>
      <c r="T1348" s="106"/>
      <c r="U1348" s="107"/>
      <c r="V1348" s="107"/>
      <c r="W1348" s="107"/>
      <c r="X1348" s="107"/>
      <c r="Y1348" s="107"/>
      <c r="Z1348" s="107"/>
      <c r="AA1348" s="107"/>
      <c r="AB1348" s="107"/>
      <c r="AC1348" s="107"/>
      <c r="AD1348" s="107"/>
      <c r="AE1348" s="107"/>
      <c r="AF1348" s="107"/>
      <c r="AG1348" s="107"/>
      <c r="AH1348" s="107"/>
    </row>
    <row r="1349" spans="1:34" x14ac:dyDescent="0.3">
      <c r="A1349" s="173" t="s">
        <v>985</v>
      </c>
      <c r="B1349" s="173" t="s">
        <v>1016</v>
      </c>
      <c r="C1349" s="173">
        <v>100603</v>
      </c>
      <c r="D1349" s="176">
        <v>44942</v>
      </c>
      <c r="E1349" s="177">
        <v>59.598300000000002</v>
      </c>
      <c r="F1349" s="177">
        <v>-8.0584000000000007</v>
      </c>
      <c r="G1349" s="177">
        <v>-8.0584000000000007</v>
      </c>
      <c r="H1349" s="177">
        <v>10.6957</v>
      </c>
      <c r="I1349" s="177">
        <v>9.7477999999999998</v>
      </c>
      <c r="J1349" s="177">
        <v>4.8461999999999996</v>
      </c>
      <c r="K1349" s="177">
        <v>7.6942000000000004</v>
      </c>
      <c r="L1349" s="177">
        <v>4.6346999999999996</v>
      </c>
      <c r="M1349" s="177">
        <v>2.6781999999999999</v>
      </c>
      <c r="N1349" s="177">
        <v>1.159</v>
      </c>
      <c r="O1349" s="177">
        <v>2.9291</v>
      </c>
      <c r="P1349" s="177">
        <v>4.3556999999999997</v>
      </c>
      <c r="Q1349" s="177">
        <v>7.3719999999999999</v>
      </c>
      <c r="R1349" s="177">
        <v>1.5369999999999999</v>
      </c>
      <c r="T1349" s="106"/>
      <c r="U1349" s="107"/>
      <c r="V1349" s="107"/>
      <c r="W1349" s="107"/>
      <c r="X1349" s="107"/>
      <c r="Y1349" s="107"/>
      <c r="Z1349" s="107"/>
      <c r="AA1349" s="107"/>
      <c r="AB1349" s="107"/>
      <c r="AC1349" s="107"/>
      <c r="AD1349" s="107"/>
      <c r="AE1349" s="107"/>
      <c r="AF1349" s="107"/>
      <c r="AG1349" s="107"/>
      <c r="AH1349" s="107"/>
    </row>
    <row r="1350" spans="1:34" x14ac:dyDescent="0.3">
      <c r="A1350" s="173" t="s">
        <v>985</v>
      </c>
      <c r="B1350" s="173" t="s">
        <v>1017</v>
      </c>
      <c r="C1350" s="173">
        <v>119675</v>
      </c>
      <c r="D1350" s="176">
        <v>44942</v>
      </c>
      <c r="E1350" s="177">
        <v>65.165899999999993</v>
      </c>
      <c r="F1350" s="177">
        <v>-7.016</v>
      </c>
      <c r="G1350" s="177">
        <v>-7.016</v>
      </c>
      <c r="H1350" s="177">
        <v>11.7326</v>
      </c>
      <c r="I1350" s="177">
        <v>10.7865</v>
      </c>
      <c r="J1350" s="177">
        <v>5.8887999999999998</v>
      </c>
      <c r="K1350" s="177">
        <v>8.7530999999999999</v>
      </c>
      <c r="L1350" s="177">
        <v>5.6989999999999998</v>
      </c>
      <c r="M1350" s="177">
        <v>3.7111000000000001</v>
      </c>
      <c r="N1350" s="177">
        <v>2.1852</v>
      </c>
      <c r="O1350" s="177">
        <v>3.9356</v>
      </c>
      <c r="P1350" s="177">
        <v>5.3601000000000001</v>
      </c>
      <c r="Q1350" s="177">
        <v>6.9004000000000003</v>
      </c>
      <c r="R1350" s="177">
        <v>2.5807000000000002</v>
      </c>
      <c r="T1350" s="106"/>
      <c r="U1350" s="107"/>
      <c r="V1350" s="107"/>
      <c r="W1350" s="107"/>
      <c r="X1350" s="107"/>
      <c r="Y1350" s="107"/>
      <c r="Z1350" s="107"/>
      <c r="AA1350" s="107"/>
      <c r="AB1350" s="107"/>
      <c r="AC1350" s="107"/>
      <c r="AD1350" s="107"/>
      <c r="AE1350" s="107"/>
      <c r="AF1350" s="107"/>
      <c r="AG1350" s="107"/>
      <c r="AH1350" s="107"/>
    </row>
    <row r="1351" spans="1:34" x14ac:dyDescent="0.3">
      <c r="A1351" s="173" t="s">
        <v>985</v>
      </c>
      <c r="B1351" s="173" t="s">
        <v>1018</v>
      </c>
      <c r="C1351" s="173">
        <v>119127</v>
      </c>
      <c r="D1351" s="176"/>
      <c r="E1351" s="177"/>
      <c r="F1351" s="177"/>
      <c r="G1351" s="177"/>
      <c r="H1351" s="177"/>
      <c r="I1351" s="177"/>
      <c r="J1351" s="177"/>
      <c r="K1351" s="177"/>
      <c r="L1351" s="177"/>
      <c r="M1351" s="177"/>
      <c r="N1351" s="177"/>
      <c r="O1351" s="177"/>
      <c r="P1351" s="177"/>
      <c r="Q1351" s="177"/>
      <c r="R1351" s="177"/>
      <c r="T1351" s="106"/>
      <c r="U1351" s="107"/>
      <c r="V1351" s="107"/>
      <c r="W1351" s="107"/>
      <c r="X1351" s="107"/>
      <c r="Y1351" s="107"/>
      <c r="Z1351" s="107"/>
      <c r="AA1351" s="107"/>
      <c r="AB1351" s="107"/>
      <c r="AC1351" s="107"/>
      <c r="AD1351" s="107"/>
      <c r="AE1351" s="107"/>
      <c r="AF1351" s="107"/>
      <c r="AG1351" s="107"/>
      <c r="AH1351" s="107"/>
    </row>
    <row r="1352" spans="1:34" x14ac:dyDescent="0.3">
      <c r="A1352" s="173" t="s">
        <v>985</v>
      </c>
      <c r="B1352" s="173" t="s">
        <v>1019</v>
      </c>
      <c r="C1352" s="173">
        <v>147385</v>
      </c>
      <c r="D1352" s="176"/>
      <c r="E1352" s="177"/>
      <c r="F1352" s="177"/>
      <c r="G1352" s="177"/>
      <c r="H1352" s="177"/>
      <c r="I1352" s="177"/>
      <c r="J1352" s="177"/>
      <c r="K1352" s="177"/>
      <c r="L1352" s="177"/>
      <c r="M1352" s="177"/>
      <c r="N1352" s="177"/>
      <c r="O1352" s="177"/>
      <c r="P1352" s="177"/>
      <c r="Q1352" s="177"/>
      <c r="R1352" s="177"/>
      <c r="T1352" s="106"/>
      <c r="U1352" s="107"/>
      <c r="V1352" s="107"/>
      <c r="W1352" s="107"/>
      <c r="X1352" s="107"/>
      <c r="Y1352" s="107"/>
      <c r="Z1352" s="107"/>
      <c r="AA1352" s="107"/>
      <c r="AB1352" s="107"/>
      <c r="AC1352" s="107"/>
      <c r="AD1352" s="107"/>
      <c r="AE1352" s="107"/>
      <c r="AF1352" s="107"/>
      <c r="AG1352" s="107"/>
      <c r="AH1352" s="107"/>
    </row>
    <row r="1353" spans="1:34" x14ac:dyDescent="0.3">
      <c r="A1353" s="173" t="s">
        <v>985</v>
      </c>
      <c r="B1353" s="173" t="s">
        <v>1020</v>
      </c>
      <c r="C1353" s="173">
        <v>101703</v>
      </c>
      <c r="D1353" s="176"/>
      <c r="E1353" s="177"/>
      <c r="F1353" s="177"/>
      <c r="G1353" s="177"/>
      <c r="H1353" s="177"/>
      <c r="I1353" s="177"/>
      <c r="J1353" s="177"/>
      <c r="K1353" s="177"/>
      <c r="L1353" s="177"/>
      <c r="M1353" s="177"/>
      <c r="N1353" s="177"/>
      <c r="O1353" s="177"/>
      <c r="P1353" s="177"/>
      <c r="Q1353" s="177"/>
      <c r="R1353" s="177"/>
      <c r="T1353" s="106"/>
      <c r="U1353" s="107"/>
      <c r="V1353" s="107"/>
      <c r="W1353" s="107"/>
      <c r="X1353" s="107"/>
      <c r="Y1353" s="107"/>
      <c r="Z1353" s="107"/>
      <c r="AA1353" s="107"/>
      <c r="AB1353" s="107"/>
      <c r="AC1353" s="107"/>
      <c r="AD1353" s="107"/>
      <c r="AE1353" s="107"/>
      <c r="AF1353" s="107"/>
      <c r="AG1353" s="107"/>
      <c r="AH1353" s="107"/>
    </row>
    <row r="1354" spans="1:34" x14ac:dyDescent="0.3">
      <c r="A1354" s="173" t="s">
        <v>985</v>
      </c>
      <c r="B1354" s="173" t="s">
        <v>1021</v>
      </c>
      <c r="C1354" s="173">
        <v>147384</v>
      </c>
      <c r="D1354" s="176"/>
      <c r="E1354" s="177"/>
      <c r="F1354" s="177"/>
      <c r="G1354" s="177"/>
      <c r="H1354" s="177"/>
      <c r="I1354" s="177"/>
      <c r="J1354" s="177"/>
      <c r="K1354" s="177"/>
      <c r="L1354" s="177"/>
      <c r="M1354" s="177"/>
      <c r="N1354" s="177"/>
      <c r="O1354" s="177"/>
      <c r="P1354" s="177"/>
      <c r="Q1354" s="177"/>
      <c r="R1354" s="177"/>
      <c r="T1354" s="106"/>
      <c r="U1354" s="107"/>
      <c r="V1354" s="107"/>
      <c r="W1354" s="107"/>
      <c r="X1354" s="107"/>
      <c r="Y1354" s="107"/>
      <c r="Z1354" s="107"/>
      <c r="AA1354" s="107"/>
      <c r="AB1354" s="107"/>
      <c r="AC1354" s="107"/>
      <c r="AD1354" s="107"/>
      <c r="AE1354" s="107"/>
      <c r="AF1354" s="107"/>
      <c r="AG1354" s="107"/>
      <c r="AH1354" s="107"/>
    </row>
    <row r="1355" spans="1:34" x14ac:dyDescent="0.3">
      <c r="A1355" s="173" t="s">
        <v>985</v>
      </c>
      <c r="B1355" s="173" t="s">
        <v>1746</v>
      </c>
      <c r="C1355" s="173">
        <v>148479</v>
      </c>
      <c r="D1355" s="176">
        <v>44942</v>
      </c>
      <c r="E1355" s="177">
        <v>10.873900000000001</v>
      </c>
      <c r="F1355" s="177">
        <v>-1.79</v>
      </c>
      <c r="G1355" s="177">
        <v>-1.79</v>
      </c>
      <c r="H1355" s="177">
        <v>12.690200000000001</v>
      </c>
      <c r="I1355" s="177">
        <v>10.713200000000001</v>
      </c>
      <c r="J1355" s="177">
        <v>6.0185000000000004</v>
      </c>
      <c r="K1355" s="177">
        <v>9.2683</v>
      </c>
      <c r="L1355" s="177">
        <v>5.4863999999999997</v>
      </c>
      <c r="M1355" s="177">
        <v>3.4714</v>
      </c>
      <c r="N1355" s="177">
        <v>2.1835</v>
      </c>
      <c r="O1355" s="177"/>
      <c r="P1355" s="177"/>
      <c r="Q1355" s="177">
        <v>3.6457000000000002</v>
      </c>
      <c r="R1355" s="177">
        <v>2.9216000000000002</v>
      </c>
      <c r="T1355" s="106"/>
      <c r="U1355" s="107"/>
      <c r="V1355" s="107"/>
      <c r="W1355" s="107"/>
      <c r="X1355" s="107"/>
      <c r="Y1355" s="107"/>
      <c r="Z1355" s="107"/>
      <c r="AA1355" s="107"/>
      <c r="AB1355" s="107"/>
      <c r="AC1355" s="107"/>
      <c r="AD1355" s="107"/>
      <c r="AE1355" s="107"/>
      <c r="AF1355" s="107"/>
      <c r="AG1355" s="107"/>
      <c r="AH1355" s="107"/>
    </row>
    <row r="1356" spans="1:34" x14ac:dyDescent="0.3">
      <c r="A1356" s="173" t="s">
        <v>985</v>
      </c>
      <c r="B1356" s="173" t="s">
        <v>1747</v>
      </c>
      <c r="C1356" s="173">
        <v>148477</v>
      </c>
      <c r="D1356" s="176">
        <v>44942</v>
      </c>
      <c r="E1356" s="177">
        <v>10.7842</v>
      </c>
      <c r="F1356" s="177">
        <v>-1.9176</v>
      </c>
      <c r="G1356" s="177">
        <v>-1.9176</v>
      </c>
      <c r="H1356" s="177">
        <v>12.601699999999999</v>
      </c>
      <c r="I1356" s="177">
        <v>10.607699999999999</v>
      </c>
      <c r="J1356" s="177">
        <v>5.9143999999999997</v>
      </c>
      <c r="K1356" s="177">
        <v>9.0680999999999994</v>
      </c>
      <c r="L1356" s="177">
        <v>5.2476000000000003</v>
      </c>
      <c r="M1356" s="177">
        <v>3.2193999999999998</v>
      </c>
      <c r="N1356" s="177">
        <v>1.9751000000000001</v>
      </c>
      <c r="O1356" s="177"/>
      <c r="P1356" s="177"/>
      <c r="Q1356" s="177">
        <v>3.2793999999999999</v>
      </c>
      <c r="R1356" s="177">
        <v>2.5952000000000002</v>
      </c>
      <c r="T1356" s="106"/>
      <c r="U1356" s="107"/>
      <c r="V1356" s="107"/>
      <c r="W1356" s="107"/>
      <c r="X1356" s="107"/>
      <c r="Y1356" s="107"/>
      <c r="Z1356" s="107"/>
      <c r="AA1356" s="107"/>
      <c r="AB1356" s="107"/>
      <c r="AC1356" s="107"/>
      <c r="AD1356" s="107"/>
      <c r="AE1356" s="107"/>
      <c r="AF1356" s="107"/>
      <c r="AG1356" s="107"/>
      <c r="AH1356" s="107"/>
    </row>
    <row r="1357" spans="1:34" x14ac:dyDescent="0.3">
      <c r="A1357" s="173" t="s">
        <v>985</v>
      </c>
      <c r="B1357" s="173" t="s">
        <v>1022</v>
      </c>
      <c r="C1357" s="173">
        <v>148257</v>
      </c>
      <c r="D1357" s="176"/>
      <c r="E1357" s="177"/>
      <c r="F1357" s="177"/>
      <c r="G1357" s="177"/>
      <c r="H1357" s="177"/>
      <c r="I1357" s="177"/>
      <c r="J1357" s="177"/>
      <c r="K1357" s="177"/>
      <c r="L1357" s="177"/>
      <c r="M1357" s="177"/>
      <c r="N1357" s="177"/>
      <c r="O1357" s="177"/>
      <c r="P1357" s="177"/>
      <c r="Q1357" s="177"/>
      <c r="R1357" s="177"/>
      <c r="T1357" s="106"/>
      <c r="U1357" s="107"/>
      <c r="V1357" s="107"/>
      <c r="W1357" s="107"/>
      <c r="X1357" s="107"/>
      <c r="Y1357" s="107"/>
      <c r="Z1357" s="107"/>
      <c r="AA1357" s="107"/>
      <c r="AB1357" s="107"/>
      <c r="AC1357" s="107"/>
      <c r="AD1357" s="107"/>
      <c r="AE1357" s="107"/>
      <c r="AF1357" s="107"/>
      <c r="AG1357" s="107"/>
      <c r="AH1357" s="107"/>
    </row>
    <row r="1358" spans="1:34" x14ac:dyDescent="0.3">
      <c r="A1358" s="173" t="s">
        <v>985</v>
      </c>
      <c r="B1358" s="173" t="s">
        <v>1023</v>
      </c>
      <c r="C1358" s="173">
        <v>148252</v>
      </c>
      <c r="D1358" s="176"/>
      <c r="E1358" s="177"/>
      <c r="F1358" s="177"/>
      <c r="G1358" s="177"/>
      <c r="H1358" s="177"/>
      <c r="I1358" s="177"/>
      <c r="J1358" s="177"/>
      <c r="K1358" s="177"/>
      <c r="L1358" s="177"/>
      <c r="M1358" s="177"/>
      <c r="N1358" s="177"/>
      <c r="O1358" s="177"/>
      <c r="P1358" s="177"/>
      <c r="Q1358" s="177"/>
      <c r="R1358" s="177"/>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73" t="s">
        <v>985</v>
      </c>
      <c r="B1359" s="173" t="s">
        <v>1024</v>
      </c>
      <c r="C1359" s="173">
        <v>148136</v>
      </c>
      <c r="D1359" s="176"/>
      <c r="E1359" s="177"/>
      <c r="F1359" s="177"/>
      <c r="G1359" s="177"/>
      <c r="H1359" s="177"/>
      <c r="I1359" s="177"/>
      <c r="J1359" s="177"/>
      <c r="K1359" s="177"/>
      <c r="L1359" s="177"/>
      <c r="M1359" s="177"/>
      <c r="N1359" s="177"/>
      <c r="O1359" s="177"/>
      <c r="P1359" s="177"/>
      <c r="Q1359" s="177"/>
      <c r="R1359" s="177"/>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73" t="s">
        <v>985</v>
      </c>
      <c r="B1360" s="173" t="s">
        <v>1025</v>
      </c>
      <c r="C1360" s="173">
        <v>148138</v>
      </c>
      <c r="D1360" s="176"/>
      <c r="E1360" s="177"/>
      <c r="F1360" s="177"/>
      <c r="G1360" s="177"/>
      <c r="H1360" s="177"/>
      <c r="I1360" s="177"/>
      <c r="J1360" s="177"/>
      <c r="K1360" s="177"/>
      <c r="L1360" s="177"/>
      <c r="M1360" s="177"/>
      <c r="N1360" s="177"/>
      <c r="O1360" s="177"/>
      <c r="P1360" s="177"/>
      <c r="Q1360" s="177"/>
      <c r="R1360" s="177"/>
    </row>
    <row r="1361" spans="1:34" x14ac:dyDescent="0.3">
      <c r="A1361" s="173" t="s">
        <v>985</v>
      </c>
      <c r="B1361" s="173" t="s">
        <v>1026</v>
      </c>
      <c r="C1361" s="173">
        <v>134503</v>
      </c>
      <c r="D1361" s="176">
        <v>44942</v>
      </c>
      <c r="E1361" s="177">
        <v>16.206900000000001</v>
      </c>
      <c r="F1361" s="177">
        <v>-2.4018000000000002</v>
      </c>
      <c r="G1361" s="177">
        <v>-2.4018000000000002</v>
      </c>
      <c r="H1361" s="177">
        <v>10.574199999999999</v>
      </c>
      <c r="I1361" s="177">
        <v>9.2502999999999993</v>
      </c>
      <c r="J1361" s="177">
        <v>5.9287999999999998</v>
      </c>
      <c r="K1361" s="177">
        <v>8.9589999999999996</v>
      </c>
      <c r="L1361" s="177">
        <v>6.3856000000000002</v>
      </c>
      <c r="M1361" s="177">
        <v>4.8452000000000002</v>
      </c>
      <c r="N1361" s="177">
        <v>3.3452999999999999</v>
      </c>
      <c r="O1361" s="177">
        <v>3.5276000000000001</v>
      </c>
      <c r="P1361" s="177">
        <v>4.7355999999999998</v>
      </c>
      <c r="Q1361" s="177">
        <v>6.3837000000000002</v>
      </c>
      <c r="R1361" s="177">
        <v>5.3177000000000003</v>
      </c>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73" t="s">
        <v>985</v>
      </c>
      <c r="B1362" s="173" t="s">
        <v>1027</v>
      </c>
      <c r="C1362" s="173">
        <v>134499</v>
      </c>
      <c r="D1362" s="176">
        <v>44942</v>
      </c>
      <c r="E1362" s="177">
        <v>15.359400000000001</v>
      </c>
      <c r="F1362" s="177">
        <v>-3.0884999999999998</v>
      </c>
      <c r="G1362" s="177">
        <v>-3.0884999999999998</v>
      </c>
      <c r="H1362" s="177">
        <v>9.9318000000000008</v>
      </c>
      <c r="I1362" s="177">
        <v>8.6173999999999999</v>
      </c>
      <c r="J1362" s="177">
        <v>5.3132999999999999</v>
      </c>
      <c r="K1362" s="177">
        <v>8.3939000000000004</v>
      </c>
      <c r="L1362" s="177">
        <v>5.8376999999999999</v>
      </c>
      <c r="M1362" s="177">
        <v>4.2737999999999996</v>
      </c>
      <c r="N1362" s="177">
        <v>2.7570000000000001</v>
      </c>
      <c r="O1362" s="177">
        <v>2.9005999999999998</v>
      </c>
      <c r="P1362" s="177">
        <v>4.0582000000000003</v>
      </c>
      <c r="Q1362" s="177">
        <v>5.6539999999999999</v>
      </c>
      <c r="R1362" s="177">
        <v>4.6452</v>
      </c>
      <c r="S1362" t="s">
        <v>1807</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78" t="s">
        <v>27</v>
      </c>
      <c r="B1363" s="173"/>
      <c r="C1363" s="173"/>
      <c r="D1363" s="173"/>
      <c r="E1363" s="173"/>
      <c r="F1363" s="179">
        <v>-0.77401935483870976</v>
      </c>
      <c r="G1363" s="179">
        <v>-0.77401935483870976</v>
      </c>
      <c r="H1363" s="179">
        <v>10.447822580645161</v>
      </c>
      <c r="I1363" s="179">
        <v>9.1519064516129021</v>
      </c>
      <c r="J1363" s="179">
        <v>5.9200548387096772</v>
      </c>
      <c r="K1363" s="179">
        <v>9.0739709677419338</v>
      </c>
      <c r="L1363" s="179">
        <v>5.8790161290322596</v>
      </c>
      <c r="M1363" s="179">
        <v>5.8518193548387085</v>
      </c>
      <c r="N1363" s="179">
        <v>4.8291206896551735</v>
      </c>
      <c r="O1363" s="179">
        <v>5.5005037037037026</v>
      </c>
      <c r="P1363" s="179">
        <v>5.5149777777777773</v>
      </c>
      <c r="Q1363" s="179">
        <v>6.8311451612903218</v>
      </c>
      <c r="R1363" s="179">
        <v>5.1251103448275881</v>
      </c>
      <c r="S1363" t="s">
        <v>1807</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78" t="s">
        <v>407</v>
      </c>
      <c r="B1364" s="173"/>
      <c r="C1364" s="173"/>
      <c r="D1364" s="173"/>
      <c r="E1364" s="173"/>
      <c r="F1364" s="179">
        <v>-1.4089</v>
      </c>
      <c r="G1364" s="179">
        <v>-1.4089</v>
      </c>
      <c r="H1364" s="179">
        <v>10.6957</v>
      </c>
      <c r="I1364" s="179">
        <v>9.2502999999999993</v>
      </c>
      <c r="J1364" s="179">
        <v>5.6482000000000001</v>
      </c>
      <c r="K1364" s="179">
        <v>8.7530999999999999</v>
      </c>
      <c r="L1364" s="179">
        <v>6.2866</v>
      </c>
      <c r="M1364" s="179">
        <v>4.4996</v>
      </c>
      <c r="N1364" s="179">
        <v>3.3452999999999999</v>
      </c>
      <c r="O1364" s="179">
        <v>5.5652999999999997</v>
      </c>
      <c r="P1364" s="179">
        <v>6.0239000000000003</v>
      </c>
      <c r="Q1364" s="179">
        <v>7.4039000000000001</v>
      </c>
      <c r="R1364" s="179">
        <v>4.1353</v>
      </c>
      <c r="S1364" t="s">
        <v>1807</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D1365" s="106"/>
      <c r="E1365" s="107"/>
      <c r="F1365" s="107"/>
      <c r="G1365" s="107"/>
      <c r="H1365" s="107"/>
      <c r="I1365" s="107"/>
      <c r="J1365" s="107"/>
      <c r="K1365" s="107"/>
      <c r="L1365" s="107"/>
      <c r="M1365" s="107"/>
      <c r="N1365" s="107"/>
      <c r="O1365" s="107"/>
      <c r="P1365" s="107"/>
      <c r="Q1365" s="107"/>
      <c r="R1365" s="107"/>
      <c r="S1365" t="s">
        <v>1807</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75" t="s">
        <v>1028</v>
      </c>
      <c r="B1366" s="175"/>
      <c r="C1366" s="175"/>
      <c r="D1366" s="175"/>
      <c r="E1366" s="175"/>
      <c r="F1366" s="175"/>
      <c r="G1366" s="175"/>
      <c r="H1366" s="175"/>
      <c r="I1366" s="175"/>
      <c r="J1366" s="175"/>
      <c r="K1366" s="175"/>
      <c r="L1366" s="175"/>
      <c r="M1366" s="175"/>
      <c r="N1366" s="175"/>
      <c r="O1366" s="175"/>
      <c r="P1366" s="175"/>
      <c r="Q1366" s="175"/>
      <c r="R1366" s="175"/>
      <c r="T1366" s="106"/>
      <c r="U1366" s="107"/>
      <c r="V1366" s="107"/>
      <c r="W1366" s="107"/>
      <c r="X1366" s="107"/>
      <c r="Y1366" s="107"/>
      <c r="Z1366" s="107"/>
      <c r="AA1366" s="107"/>
      <c r="AB1366" s="107"/>
      <c r="AC1366" s="107"/>
      <c r="AD1366" s="107"/>
      <c r="AE1366" s="107"/>
      <c r="AF1366" s="107"/>
      <c r="AG1366" s="107"/>
      <c r="AH1366" s="107"/>
    </row>
    <row r="1367" spans="1:34" x14ac:dyDescent="0.3">
      <c r="A1367" s="173" t="s">
        <v>1029</v>
      </c>
      <c r="B1367" s="173" t="s">
        <v>1030</v>
      </c>
      <c r="C1367" s="173">
        <v>100038</v>
      </c>
      <c r="D1367" s="176">
        <v>44942</v>
      </c>
      <c r="E1367" s="177">
        <v>104.8169</v>
      </c>
      <c r="F1367" s="177">
        <v>-6.5547000000000004</v>
      </c>
      <c r="G1367" s="177">
        <v>-6.5547000000000004</v>
      </c>
      <c r="H1367" s="177">
        <v>12.8263</v>
      </c>
      <c r="I1367" s="177">
        <v>10.784700000000001</v>
      </c>
      <c r="J1367" s="177">
        <v>4.9486999999999997</v>
      </c>
      <c r="K1367" s="177">
        <v>8.9274000000000004</v>
      </c>
      <c r="L1367" s="177">
        <v>6.4958</v>
      </c>
      <c r="M1367" s="177">
        <v>3.8601000000000001</v>
      </c>
      <c r="N1367" s="177">
        <v>2.9203999999999999</v>
      </c>
      <c r="O1367" s="177">
        <v>6.3836000000000004</v>
      </c>
      <c r="P1367" s="177">
        <v>6.9196999999999997</v>
      </c>
      <c r="Q1367" s="177">
        <v>9.0025999999999993</v>
      </c>
      <c r="R1367" s="177">
        <v>3.4020999999999999</v>
      </c>
      <c r="T1367" s="106"/>
      <c r="U1367" s="107"/>
      <c r="V1367" s="107"/>
      <c r="W1367" s="107"/>
      <c r="X1367" s="107"/>
      <c r="Y1367" s="107"/>
      <c r="Z1367" s="107"/>
      <c r="AA1367" s="107"/>
      <c r="AB1367" s="107"/>
      <c r="AC1367" s="107"/>
      <c r="AD1367" s="107"/>
      <c r="AE1367" s="107"/>
      <c r="AF1367" s="107"/>
      <c r="AG1367" s="107"/>
      <c r="AH1367" s="107"/>
    </row>
    <row r="1368" spans="1:34" x14ac:dyDescent="0.3">
      <c r="A1368" s="173" t="s">
        <v>1029</v>
      </c>
      <c r="B1368" s="173" t="s">
        <v>1031</v>
      </c>
      <c r="C1368" s="173">
        <v>119657</v>
      </c>
      <c r="D1368" s="176">
        <v>44942</v>
      </c>
      <c r="E1368" s="177">
        <v>111.83969999999999</v>
      </c>
      <c r="F1368" s="177">
        <v>-6.1542000000000003</v>
      </c>
      <c r="G1368" s="177">
        <v>-6.1542000000000003</v>
      </c>
      <c r="H1368" s="177">
        <v>13.2324</v>
      </c>
      <c r="I1368" s="177">
        <v>11.1883</v>
      </c>
      <c r="J1368" s="177">
        <v>5.415</v>
      </c>
      <c r="K1368" s="177">
        <v>9.3587000000000007</v>
      </c>
      <c r="L1368" s="177">
        <v>6.9310999999999998</v>
      </c>
      <c r="M1368" s="177">
        <v>4.2869000000000002</v>
      </c>
      <c r="N1368" s="177">
        <v>3.3843000000000001</v>
      </c>
      <c r="O1368" s="177">
        <v>6.8540000000000001</v>
      </c>
      <c r="P1368" s="177">
        <v>7.5462999999999996</v>
      </c>
      <c r="Q1368" s="177">
        <v>7.9447999999999999</v>
      </c>
      <c r="R1368" s="177">
        <v>3.8420999999999998</v>
      </c>
      <c r="S1368" t="s">
        <v>1807</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73" t="s">
        <v>1029</v>
      </c>
      <c r="B1369" s="173" t="s">
        <v>1032</v>
      </c>
      <c r="C1369" s="173">
        <v>118282</v>
      </c>
      <c r="D1369" s="176">
        <v>44942</v>
      </c>
      <c r="E1369" s="177">
        <v>51.559600000000003</v>
      </c>
      <c r="F1369" s="177">
        <v>-8.5361999999999991</v>
      </c>
      <c r="G1369" s="177">
        <v>-8.5361999999999991</v>
      </c>
      <c r="H1369" s="177">
        <v>14.9597</v>
      </c>
      <c r="I1369" s="177">
        <v>13.2494</v>
      </c>
      <c r="J1369" s="177">
        <v>6.4151999999999996</v>
      </c>
      <c r="K1369" s="177">
        <v>9.8899000000000008</v>
      </c>
      <c r="L1369" s="177">
        <v>6.8810000000000002</v>
      </c>
      <c r="M1369" s="177">
        <v>5.0212000000000003</v>
      </c>
      <c r="N1369" s="177">
        <v>3.5276999999999998</v>
      </c>
      <c r="O1369" s="177">
        <v>5.7449000000000003</v>
      </c>
      <c r="P1369" s="177">
        <v>7.0572999999999997</v>
      </c>
      <c r="Q1369" s="177">
        <v>7.8433000000000002</v>
      </c>
      <c r="R1369" s="177">
        <v>3.2924000000000002</v>
      </c>
      <c r="S1369" t="s">
        <v>1807</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73" t="s">
        <v>1029</v>
      </c>
      <c r="B1370" s="173" t="s">
        <v>1033</v>
      </c>
      <c r="C1370" s="173">
        <v>101588</v>
      </c>
      <c r="D1370" s="176">
        <v>44942</v>
      </c>
      <c r="E1370" s="177">
        <v>47.272399999999998</v>
      </c>
      <c r="F1370" s="177">
        <v>-9.6696000000000009</v>
      </c>
      <c r="G1370" s="177">
        <v>-9.6696000000000009</v>
      </c>
      <c r="H1370" s="177">
        <v>13.824400000000001</v>
      </c>
      <c r="I1370" s="177">
        <v>12.1066</v>
      </c>
      <c r="J1370" s="177">
        <v>5.2713999999999999</v>
      </c>
      <c r="K1370" s="177">
        <v>8.7235999999999994</v>
      </c>
      <c r="L1370" s="177">
        <v>5.6913</v>
      </c>
      <c r="M1370" s="177">
        <v>3.8355999999999999</v>
      </c>
      <c r="N1370" s="177">
        <v>2.3540000000000001</v>
      </c>
      <c r="O1370" s="177">
        <v>4.5716000000000001</v>
      </c>
      <c r="P1370" s="177">
        <v>5.9305000000000003</v>
      </c>
      <c r="Q1370" s="177">
        <v>7.9362000000000004</v>
      </c>
      <c r="R1370" s="177">
        <v>2.1305999999999998</v>
      </c>
      <c r="T1370" s="106"/>
      <c r="U1370" s="107"/>
      <c r="V1370" s="107"/>
      <c r="W1370" s="107"/>
      <c r="X1370" s="107"/>
      <c r="Y1370" s="107"/>
      <c r="Z1370" s="107"/>
      <c r="AA1370" s="107"/>
      <c r="AB1370" s="107"/>
      <c r="AC1370" s="107"/>
      <c r="AD1370" s="107"/>
      <c r="AE1370" s="107"/>
      <c r="AF1370" s="107"/>
      <c r="AG1370" s="107"/>
      <c r="AH1370" s="107"/>
    </row>
    <row r="1371" spans="1:34" x14ac:dyDescent="0.3">
      <c r="A1371" s="173" t="s">
        <v>1029</v>
      </c>
      <c r="B1371" s="173" t="s">
        <v>1034</v>
      </c>
      <c r="C1371" s="173">
        <v>100124</v>
      </c>
      <c r="D1371" s="176">
        <v>44942</v>
      </c>
      <c r="E1371" s="177">
        <v>48.441400000000002</v>
      </c>
      <c r="F1371" s="177">
        <v>-7.0536000000000003</v>
      </c>
      <c r="G1371" s="177">
        <v>-7.0536000000000003</v>
      </c>
      <c r="H1371" s="177">
        <v>9.8786000000000005</v>
      </c>
      <c r="I1371" s="177">
        <v>9.2304999999999993</v>
      </c>
      <c r="J1371" s="177">
        <v>3.6328</v>
      </c>
      <c r="K1371" s="177">
        <v>8.1530000000000005</v>
      </c>
      <c r="L1371" s="177">
        <v>6.6151999999999997</v>
      </c>
      <c r="M1371" s="177">
        <v>3.8485999999999998</v>
      </c>
      <c r="N1371" s="177">
        <v>1.6813</v>
      </c>
      <c r="O1371" s="177">
        <v>4.1619999999999999</v>
      </c>
      <c r="P1371" s="177">
        <v>5.0713999999999997</v>
      </c>
      <c r="Q1371" s="177">
        <v>7.3106</v>
      </c>
      <c r="R1371" s="177">
        <v>1.7151000000000001</v>
      </c>
      <c r="T1371" s="106"/>
      <c r="U1371" s="107"/>
      <c r="V1371" s="107"/>
      <c r="W1371" s="107"/>
      <c r="X1371" s="107"/>
      <c r="Y1371" s="107"/>
      <c r="Z1371" s="107"/>
      <c r="AA1371" s="107"/>
      <c r="AB1371" s="107"/>
      <c r="AC1371" s="107"/>
      <c r="AD1371" s="107"/>
      <c r="AE1371" s="107"/>
      <c r="AF1371" s="107"/>
      <c r="AG1371" s="107"/>
      <c r="AH1371" s="107"/>
    </row>
    <row r="1372" spans="1:34" x14ac:dyDescent="0.3">
      <c r="A1372" s="173" t="s">
        <v>1029</v>
      </c>
      <c r="B1372" s="173" t="s">
        <v>1035</v>
      </c>
      <c r="C1372" s="173">
        <v>119069</v>
      </c>
      <c r="D1372" s="176">
        <v>44942</v>
      </c>
      <c r="E1372" s="177">
        <v>52.6509</v>
      </c>
      <c r="F1372" s="177">
        <v>-5.4511000000000003</v>
      </c>
      <c r="G1372" s="177">
        <v>-5.4511000000000003</v>
      </c>
      <c r="H1372" s="177">
        <v>11.483599999999999</v>
      </c>
      <c r="I1372" s="177">
        <v>10.829700000000001</v>
      </c>
      <c r="J1372" s="177">
        <v>5.2427000000000001</v>
      </c>
      <c r="K1372" s="177">
        <v>9.7581000000000007</v>
      </c>
      <c r="L1372" s="177">
        <v>8.2363999999999997</v>
      </c>
      <c r="M1372" s="177">
        <v>5.4565000000000001</v>
      </c>
      <c r="N1372" s="177">
        <v>3.2593000000000001</v>
      </c>
      <c r="O1372" s="177">
        <v>5.2675000000000001</v>
      </c>
      <c r="P1372" s="177">
        <v>5.9496000000000002</v>
      </c>
      <c r="Q1372" s="177">
        <v>7.0838000000000001</v>
      </c>
      <c r="R1372" s="177">
        <v>3.0581999999999998</v>
      </c>
      <c r="S1372" t="s">
        <v>1807</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73" t="s">
        <v>1029</v>
      </c>
      <c r="B1373" s="173" t="s">
        <v>2043</v>
      </c>
      <c r="C1373" s="173">
        <v>101685</v>
      </c>
      <c r="D1373" s="176">
        <v>44942</v>
      </c>
      <c r="E1373" s="177">
        <v>35.712899999999998</v>
      </c>
      <c r="F1373" s="177">
        <v>-9.7015999999999991</v>
      </c>
      <c r="G1373" s="177">
        <v>-9.7015999999999991</v>
      </c>
      <c r="H1373" s="177">
        <v>17.7561</v>
      </c>
      <c r="I1373" s="177">
        <v>12.4625</v>
      </c>
      <c r="J1373" s="177">
        <v>4.3978999999999999</v>
      </c>
      <c r="K1373" s="177">
        <v>8.9452999999999996</v>
      </c>
      <c r="L1373" s="177">
        <v>5.4447999999999999</v>
      </c>
      <c r="M1373" s="177">
        <v>3.5167000000000002</v>
      </c>
      <c r="N1373" s="177">
        <v>1.2252000000000001</v>
      </c>
      <c r="O1373" s="177">
        <v>3.8525999999999998</v>
      </c>
      <c r="P1373" s="177">
        <v>5.4663000000000004</v>
      </c>
      <c r="Q1373" s="177">
        <v>6.5327000000000002</v>
      </c>
      <c r="R1373" s="177">
        <v>1.4339999999999999</v>
      </c>
      <c r="S1373" t="s">
        <v>1807</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73" t="s">
        <v>1029</v>
      </c>
      <c r="B1374" s="173" t="s">
        <v>2044</v>
      </c>
      <c r="C1374" s="173">
        <v>120059</v>
      </c>
      <c r="D1374" s="176">
        <v>44942</v>
      </c>
      <c r="E1374" s="177">
        <v>38.692999999999998</v>
      </c>
      <c r="F1374" s="177">
        <v>-8.484</v>
      </c>
      <c r="G1374" s="177">
        <v>-8.484</v>
      </c>
      <c r="H1374" s="177">
        <v>18.9893</v>
      </c>
      <c r="I1374" s="177">
        <v>13.6686</v>
      </c>
      <c r="J1374" s="177">
        <v>5.3863000000000003</v>
      </c>
      <c r="K1374" s="177">
        <v>9.8452999999999999</v>
      </c>
      <c r="L1374" s="177">
        <v>6.3337000000000003</v>
      </c>
      <c r="M1374" s="177">
        <v>4.3990999999999998</v>
      </c>
      <c r="N1374" s="177">
        <v>2.0911</v>
      </c>
      <c r="O1374" s="177">
        <v>4.7304000000000004</v>
      </c>
      <c r="P1374" s="177">
        <v>6.3284000000000002</v>
      </c>
      <c r="Q1374" s="177">
        <v>6.7804000000000002</v>
      </c>
      <c r="R1374" s="177">
        <v>2.2932000000000001</v>
      </c>
      <c r="S1374" t="s">
        <v>1807</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73" t="s">
        <v>1029</v>
      </c>
      <c r="B1375" s="173" t="s">
        <v>1036</v>
      </c>
      <c r="C1375" s="173">
        <v>109740</v>
      </c>
      <c r="D1375" s="176">
        <v>44942</v>
      </c>
      <c r="E1375" s="177">
        <v>32.959200000000003</v>
      </c>
      <c r="F1375" s="177">
        <v>-4.7969999999999997</v>
      </c>
      <c r="G1375" s="177">
        <v>-4.7969999999999997</v>
      </c>
      <c r="H1375" s="177">
        <v>7.7953000000000001</v>
      </c>
      <c r="I1375" s="177">
        <v>7.3216000000000001</v>
      </c>
      <c r="J1375" s="177">
        <v>3.9895</v>
      </c>
      <c r="K1375" s="177">
        <v>8.2167999999999992</v>
      </c>
      <c r="L1375" s="177">
        <v>7.1271000000000004</v>
      </c>
      <c r="M1375" s="177">
        <v>5.6885000000000003</v>
      </c>
      <c r="N1375" s="177">
        <v>3.8359000000000001</v>
      </c>
      <c r="O1375" s="177">
        <v>5.7843999999999998</v>
      </c>
      <c r="P1375" s="177">
        <v>6.5841000000000003</v>
      </c>
      <c r="Q1375" s="177">
        <v>8.6214999999999993</v>
      </c>
      <c r="R1375" s="177">
        <v>3.2219000000000002</v>
      </c>
      <c r="S1375" t="s">
        <v>1807</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73" t="s">
        <v>1029</v>
      </c>
      <c r="B1376" s="173" t="s">
        <v>1037</v>
      </c>
      <c r="C1376" s="173">
        <v>120619</v>
      </c>
      <c r="D1376" s="176">
        <v>44942</v>
      </c>
      <c r="E1376" s="177">
        <v>34.568600000000004</v>
      </c>
      <c r="F1376" s="177">
        <v>-4.3274999999999997</v>
      </c>
      <c r="G1376" s="177">
        <v>-4.3274999999999997</v>
      </c>
      <c r="H1376" s="177">
        <v>8.2942</v>
      </c>
      <c r="I1376" s="177">
        <v>7.8292999999999999</v>
      </c>
      <c r="J1376" s="177">
        <v>4.4995000000000003</v>
      </c>
      <c r="K1376" s="177">
        <v>8.7921999999999993</v>
      </c>
      <c r="L1376" s="177">
        <v>7.7404000000000002</v>
      </c>
      <c r="M1376" s="177">
        <v>6.3167999999999997</v>
      </c>
      <c r="N1376" s="177">
        <v>4.4672999999999998</v>
      </c>
      <c r="O1376" s="177">
        <v>6.4165000000000001</v>
      </c>
      <c r="P1376" s="177">
        <v>7.2091000000000003</v>
      </c>
      <c r="Q1376" s="177">
        <v>8.0769000000000002</v>
      </c>
      <c r="R1376" s="177">
        <v>3.8671000000000002</v>
      </c>
      <c r="T1376" s="106"/>
      <c r="U1376" s="107"/>
      <c r="V1376" s="107"/>
      <c r="W1376" s="107"/>
      <c r="X1376" s="107"/>
      <c r="Y1376" s="107"/>
      <c r="Z1376" s="107"/>
      <c r="AA1376" s="107"/>
      <c r="AB1376" s="107"/>
      <c r="AC1376" s="107"/>
      <c r="AD1376" s="107"/>
      <c r="AE1376" s="107"/>
      <c r="AF1376" s="107"/>
      <c r="AG1376" s="107"/>
      <c r="AH1376" s="107"/>
    </row>
    <row r="1377" spans="1:34" x14ac:dyDescent="0.3">
      <c r="A1377" s="173" t="s">
        <v>1029</v>
      </c>
      <c r="B1377" s="173" t="s">
        <v>1038</v>
      </c>
      <c r="C1377" s="173">
        <v>118394</v>
      </c>
      <c r="D1377" s="176">
        <v>44942</v>
      </c>
      <c r="E1377" s="177">
        <v>59.298299999999998</v>
      </c>
      <c r="F1377" s="177">
        <v>-11.499599999999999</v>
      </c>
      <c r="G1377" s="177">
        <v>-11.499599999999999</v>
      </c>
      <c r="H1377" s="177">
        <v>13.851000000000001</v>
      </c>
      <c r="I1377" s="177">
        <v>12.005100000000001</v>
      </c>
      <c r="J1377" s="177">
        <v>5.5880000000000001</v>
      </c>
      <c r="K1377" s="177">
        <v>9.5493000000000006</v>
      </c>
      <c r="L1377" s="177">
        <v>5.9452999999999996</v>
      </c>
      <c r="M1377" s="177">
        <v>3.6339000000000001</v>
      </c>
      <c r="N1377" s="177">
        <v>1.9379999999999999</v>
      </c>
      <c r="O1377" s="177">
        <v>5.3617999999999997</v>
      </c>
      <c r="P1377" s="177">
        <v>6.8884999999999996</v>
      </c>
      <c r="Q1377" s="177">
        <v>7.9097999999999997</v>
      </c>
      <c r="R1377" s="177">
        <v>2.0945999999999998</v>
      </c>
      <c r="T1377" s="106"/>
      <c r="U1377" s="107"/>
      <c r="V1377" s="107"/>
      <c r="W1377" s="107"/>
      <c r="X1377" s="107"/>
      <c r="Y1377" s="107"/>
      <c r="Z1377" s="107"/>
      <c r="AA1377" s="107"/>
      <c r="AB1377" s="107"/>
      <c r="AC1377" s="107"/>
      <c r="AD1377" s="107"/>
      <c r="AE1377" s="107"/>
      <c r="AF1377" s="107"/>
      <c r="AG1377" s="107"/>
      <c r="AH1377" s="107"/>
    </row>
    <row r="1378" spans="1:34" x14ac:dyDescent="0.3">
      <c r="A1378" s="173" t="s">
        <v>1029</v>
      </c>
      <c r="B1378" s="173" t="s">
        <v>1039</v>
      </c>
      <c r="C1378" s="173">
        <v>108765</v>
      </c>
      <c r="D1378" s="176">
        <v>44942</v>
      </c>
      <c r="E1378" s="177">
        <v>55.0886</v>
      </c>
      <c r="F1378" s="177">
        <v>-12.135</v>
      </c>
      <c r="G1378" s="177">
        <v>-12.135</v>
      </c>
      <c r="H1378" s="177">
        <v>13.1805</v>
      </c>
      <c r="I1378" s="177">
        <v>11.336399999999999</v>
      </c>
      <c r="J1378" s="177">
        <v>4.9214000000000002</v>
      </c>
      <c r="K1378" s="177">
        <v>8.8693000000000008</v>
      </c>
      <c r="L1378" s="177">
        <v>5.2625000000000002</v>
      </c>
      <c r="M1378" s="177">
        <v>2.9521000000000002</v>
      </c>
      <c r="N1378" s="177">
        <v>1.2658</v>
      </c>
      <c r="O1378" s="177">
        <v>4.6822999999999997</v>
      </c>
      <c r="P1378" s="177">
        <v>6.1974999999999998</v>
      </c>
      <c r="Q1378" s="177">
        <v>7.8703000000000003</v>
      </c>
      <c r="R1378" s="177">
        <v>1.4238999999999999</v>
      </c>
      <c r="S1378" t="s">
        <v>1807</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73" t="s">
        <v>1029</v>
      </c>
      <c r="B1379" s="173" t="s">
        <v>1947</v>
      </c>
      <c r="C1379" s="173">
        <v>120430</v>
      </c>
      <c r="D1379" s="176">
        <v>44942</v>
      </c>
      <c r="E1379" s="177">
        <v>56.850999999999999</v>
      </c>
      <c r="F1379" s="177">
        <v>-13.9588</v>
      </c>
      <c r="G1379" s="177">
        <v>-13.9588</v>
      </c>
      <c r="H1379" s="177">
        <v>14.135300000000001</v>
      </c>
      <c r="I1379" s="177">
        <v>11.279500000000001</v>
      </c>
      <c r="J1379" s="177">
        <v>4.6847000000000003</v>
      </c>
      <c r="K1379" s="177">
        <v>9.6327999999999996</v>
      </c>
      <c r="L1379" s="177">
        <v>6.1801000000000004</v>
      </c>
      <c r="M1379" s="177">
        <v>4.2907000000000002</v>
      </c>
      <c r="N1379" s="177">
        <v>1.9185000000000001</v>
      </c>
      <c r="O1379" s="177">
        <v>5.1212</v>
      </c>
      <c r="P1379" s="177">
        <v>3.0388000000000002</v>
      </c>
      <c r="Q1379" s="177">
        <v>5.1913999999999998</v>
      </c>
      <c r="R1379" s="177">
        <v>2.2864</v>
      </c>
      <c r="S1379" t="s">
        <v>1807</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73" t="s">
        <v>1029</v>
      </c>
      <c r="B1380" s="173" t="s">
        <v>1948</v>
      </c>
      <c r="C1380" s="173">
        <v>100223</v>
      </c>
      <c r="D1380" s="176">
        <v>44942</v>
      </c>
      <c r="E1380" s="177">
        <v>51.673099999999998</v>
      </c>
      <c r="F1380" s="177">
        <v>-14.510199999999999</v>
      </c>
      <c r="G1380" s="177">
        <v>-14.510199999999999</v>
      </c>
      <c r="H1380" s="177">
        <v>13.577299999999999</v>
      </c>
      <c r="I1380" s="177">
        <v>10.725199999999999</v>
      </c>
      <c r="J1380" s="177">
        <v>4.1318999999999999</v>
      </c>
      <c r="K1380" s="177">
        <v>9.0687999999999995</v>
      </c>
      <c r="L1380" s="177">
        <v>5.6134000000000004</v>
      </c>
      <c r="M1380" s="177">
        <v>3.7237</v>
      </c>
      <c r="N1380" s="177">
        <v>1.3593</v>
      </c>
      <c r="O1380" s="177">
        <v>4.2404000000000002</v>
      </c>
      <c r="P1380" s="177">
        <v>2.1107</v>
      </c>
      <c r="Q1380" s="177">
        <v>6.0465</v>
      </c>
      <c r="R1380" s="177">
        <v>1.5095000000000001</v>
      </c>
      <c r="T1380" s="106"/>
      <c r="U1380" s="107"/>
      <c r="V1380" s="107"/>
      <c r="W1380" s="107"/>
      <c r="X1380" s="107"/>
      <c r="Y1380" s="107"/>
      <c r="Z1380" s="107"/>
      <c r="AA1380" s="107"/>
      <c r="AB1380" s="107"/>
      <c r="AC1380" s="107"/>
      <c r="AD1380" s="107"/>
      <c r="AE1380" s="107"/>
      <c r="AF1380" s="107"/>
      <c r="AG1380" s="107"/>
      <c r="AH1380" s="107"/>
    </row>
    <row r="1381" spans="1:34" x14ac:dyDescent="0.3">
      <c r="A1381" s="173" t="s">
        <v>1029</v>
      </c>
      <c r="B1381" s="173" t="s">
        <v>1040</v>
      </c>
      <c r="C1381" s="173">
        <v>119735</v>
      </c>
      <c r="D1381" s="176">
        <v>44942</v>
      </c>
      <c r="E1381" s="177">
        <v>70.071399999999997</v>
      </c>
      <c r="F1381" s="177">
        <v>-4.5475000000000003</v>
      </c>
      <c r="G1381" s="177">
        <v>-4.5475000000000003</v>
      </c>
      <c r="H1381" s="177">
        <v>8.4521999999999995</v>
      </c>
      <c r="I1381" s="177">
        <v>8.2637</v>
      </c>
      <c r="J1381" s="177">
        <v>4.8101000000000003</v>
      </c>
      <c r="K1381" s="177">
        <v>8.8178000000000001</v>
      </c>
      <c r="L1381" s="177">
        <v>7.8654999999999999</v>
      </c>
      <c r="M1381" s="177">
        <v>5.6243999999999996</v>
      </c>
      <c r="N1381" s="177">
        <v>3.5114000000000001</v>
      </c>
      <c r="O1381" s="177">
        <v>6.7267999999999999</v>
      </c>
      <c r="P1381" s="177">
        <v>7.5781999999999998</v>
      </c>
      <c r="Q1381" s="177">
        <v>7.6811999999999996</v>
      </c>
      <c r="R1381" s="177">
        <v>3.3372999999999999</v>
      </c>
      <c r="T1381" s="106"/>
      <c r="U1381" s="107"/>
      <c r="V1381" s="107"/>
      <c r="W1381" s="107"/>
      <c r="X1381" s="107"/>
      <c r="Y1381" s="107"/>
      <c r="Z1381" s="107"/>
      <c r="AA1381" s="107"/>
      <c r="AB1381" s="107"/>
      <c r="AC1381" s="107"/>
      <c r="AD1381" s="107"/>
      <c r="AE1381" s="107"/>
      <c r="AF1381" s="107"/>
      <c r="AG1381" s="107"/>
      <c r="AH1381" s="107"/>
    </row>
    <row r="1382" spans="1:34" x14ac:dyDescent="0.3">
      <c r="A1382" s="173" t="s">
        <v>1029</v>
      </c>
      <c r="B1382" s="173" t="s">
        <v>1041</v>
      </c>
      <c r="C1382" s="173">
        <v>100299</v>
      </c>
      <c r="D1382" s="176">
        <v>44942</v>
      </c>
      <c r="E1382" s="177">
        <v>64.024199999999993</v>
      </c>
      <c r="F1382" s="177">
        <v>-5.6982999999999997</v>
      </c>
      <c r="G1382" s="177">
        <v>-5.6982999999999997</v>
      </c>
      <c r="H1382" s="177">
        <v>7.2830000000000004</v>
      </c>
      <c r="I1382" s="177">
        <v>7.0925000000000002</v>
      </c>
      <c r="J1382" s="177">
        <v>3.6396000000000002</v>
      </c>
      <c r="K1382" s="177">
        <v>7.6342999999999996</v>
      </c>
      <c r="L1382" s="177">
        <v>6.6665000000000001</v>
      </c>
      <c r="M1382" s="177">
        <v>4.4112999999999998</v>
      </c>
      <c r="N1382" s="177">
        <v>2.3176000000000001</v>
      </c>
      <c r="O1382" s="177">
        <v>5.5755999999999997</v>
      </c>
      <c r="P1382" s="177">
        <v>6.4718999999999998</v>
      </c>
      <c r="Q1382" s="177">
        <v>8.3472000000000008</v>
      </c>
      <c r="R1382" s="177">
        <v>2.2195999999999998</v>
      </c>
      <c r="T1382" s="106"/>
      <c r="U1382" s="107"/>
      <c r="V1382" s="107"/>
      <c r="W1382" s="107"/>
      <c r="X1382" s="107"/>
      <c r="Y1382" s="107"/>
      <c r="Z1382" s="107"/>
      <c r="AA1382" s="107"/>
      <c r="AB1382" s="107"/>
      <c r="AC1382" s="107"/>
      <c r="AD1382" s="107"/>
      <c r="AE1382" s="107"/>
      <c r="AF1382" s="107"/>
      <c r="AG1382" s="107"/>
      <c r="AH1382" s="107"/>
    </row>
    <row r="1383" spans="1:34" x14ac:dyDescent="0.3">
      <c r="A1383" s="173" t="s">
        <v>1029</v>
      </c>
      <c r="B1383" s="173" t="s">
        <v>1042</v>
      </c>
      <c r="C1383" s="173">
        <v>120279</v>
      </c>
      <c r="D1383" s="176">
        <v>44942</v>
      </c>
      <c r="E1383" s="177">
        <v>63.057600000000001</v>
      </c>
      <c r="F1383" s="177">
        <v>-3.4335</v>
      </c>
      <c r="G1383" s="177">
        <v>-3.4335</v>
      </c>
      <c r="H1383" s="177">
        <v>17.423100000000002</v>
      </c>
      <c r="I1383" s="177">
        <v>10.8735</v>
      </c>
      <c r="J1383" s="177">
        <v>5.6811999999999996</v>
      </c>
      <c r="K1383" s="177">
        <v>10.482799999999999</v>
      </c>
      <c r="L1383" s="177">
        <v>8.4208999999999996</v>
      </c>
      <c r="M1383" s="177">
        <v>5.6908000000000003</v>
      </c>
      <c r="N1383" s="177">
        <v>3.8593000000000002</v>
      </c>
      <c r="O1383" s="177">
        <v>4.9330999999999996</v>
      </c>
      <c r="P1383" s="177">
        <v>6.1798000000000002</v>
      </c>
      <c r="Q1383" s="177">
        <v>6.9019000000000004</v>
      </c>
      <c r="R1383" s="177">
        <v>2.8283999999999998</v>
      </c>
      <c r="T1383" s="106"/>
      <c r="U1383" s="107"/>
      <c r="V1383" s="107"/>
      <c r="W1383" s="107"/>
      <c r="X1383" s="107"/>
      <c r="Y1383" s="107"/>
      <c r="Z1383" s="107"/>
      <c r="AA1383" s="107"/>
      <c r="AB1383" s="107"/>
      <c r="AC1383" s="107"/>
      <c r="AD1383" s="107"/>
      <c r="AE1383" s="107"/>
      <c r="AF1383" s="107"/>
      <c r="AG1383" s="107"/>
      <c r="AH1383" s="107"/>
    </row>
    <row r="1384" spans="1:34" x14ac:dyDescent="0.3">
      <c r="A1384" s="173" t="s">
        <v>1029</v>
      </c>
      <c r="B1384" s="173" t="s">
        <v>1835</v>
      </c>
      <c r="C1384" s="173">
        <v>100315</v>
      </c>
      <c r="D1384" s="176">
        <v>44942</v>
      </c>
      <c r="E1384" s="177">
        <v>59.827100000000002</v>
      </c>
      <c r="F1384" s="177">
        <v>-3.944</v>
      </c>
      <c r="G1384" s="177">
        <v>-3.944</v>
      </c>
      <c r="H1384" s="177">
        <v>16.9194</v>
      </c>
      <c r="I1384" s="177">
        <v>10.3691</v>
      </c>
      <c r="J1384" s="177">
        <v>5.1769999999999996</v>
      </c>
      <c r="K1384" s="177">
        <v>9.9673999999999996</v>
      </c>
      <c r="L1384" s="177">
        <v>7.9016999999999999</v>
      </c>
      <c r="M1384" s="177">
        <v>5.1315</v>
      </c>
      <c r="N1384" s="177">
        <v>3.3277999999999999</v>
      </c>
      <c r="O1384" s="177">
        <v>4.3865999999999996</v>
      </c>
      <c r="P1384" s="177">
        <v>5.6127000000000002</v>
      </c>
      <c r="Q1384" s="177">
        <v>7.7533000000000003</v>
      </c>
      <c r="R1384" s="177">
        <v>2.4712999999999998</v>
      </c>
      <c r="S1384" t="s">
        <v>1807</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73" t="s">
        <v>1029</v>
      </c>
      <c r="B1385" s="173" t="s">
        <v>1043</v>
      </c>
      <c r="C1385" s="173">
        <v>100387</v>
      </c>
      <c r="D1385" s="176">
        <v>44942</v>
      </c>
      <c r="E1385" s="177">
        <v>74.927400000000006</v>
      </c>
      <c r="F1385" s="177">
        <v>-12.3283</v>
      </c>
      <c r="G1385" s="177">
        <v>-12.3283</v>
      </c>
      <c r="H1385" s="177">
        <v>12.2629</v>
      </c>
      <c r="I1385" s="177">
        <v>9.7443000000000008</v>
      </c>
      <c r="J1385" s="177">
        <v>4.4132999999999996</v>
      </c>
      <c r="K1385" s="177">
        <v>8.3681999999999999</v>
      </c>
      <c r="L1385" s="177">
        <v>8.9207999999999998</v>
      </c>
      <c r="M1385" s="177">
        <v>5.3299000000000003</v>
      </c>
      <c r="N1385" s="177">
        <v>3.8831000000000002</v>
      </c>
      <c r="O1385" s="177">
        <v>5.2092000000000001</v>
      </c>
      <c r="P1385" s="177">
        <v>6.6866000000000003</v>
      </c>
      <c r="Q1385" s="177">
        <v>8.3820999999999994</v>
      </c>
      <c r="R1385" s="177">
        <v>2.6680000000000001</v>
      </c>
      <c r="S1385" t="s">
        <v>1807</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73" t="s">
        <v>1029</v>
      </c>
      <c r="B1386" s="173" t="s">
        <v>1044</v>
      </c>
      <c r="C1386" s="173">
        <v>118687</v>
      </c>
      <c r="D1386" s="176">
        <v>44942</v>
      </c>
      <c r="E1386" s="177">
        <v>82.007800000000003</v>
      </c>
      <c r="F1386" s="177">
        <v>-11.2057</v>
      </c>
      <c r="G1386" s="177">
        <v>-11.2057</v>
      </c>
      <c r="H1386" s="177">
        <v>13.405799999999999</v>
      </c>
      <c r="I1386" s="177">
        <v>10.902200000000001</v>
      </c>
      <c r="J1386" s="177">
        <v>5.5696000000000003</v>
      </c>
      <c r="K1386" s="177">
        <v>9.5299999999999994</v>
      </c>
      <c r="L1386" s="177">
        <v>10.1014</v>
      </c>
      <c r="M1386" s="177">
        <v>6.5058999999999996</v>
      </c>
      <c r="N1386" s="177">
        <v>5.0587999999999997</v>
      </c>
      <c r="O1386" s="177">
        <v>6.3160999999999996</v>
      </c>
      <c r="P1386" s="177">
        <v>7.6867999999999999</v>
      </c>
      <c r="Q1386" s="177">
        <v>7.9909999999999997</v>
      </c>
      <c r="R1386" s="177">
        <v>3.8329</v>
      </c>
      <c r="T1386" s="106"/>
      <c r="U1386" s="107"/>
      <c r="V1386" s="107"/>
      <c r="W1386" s="107"/>
      <c r="X1386" s="107"/>
      <c r="Y1386" s="107"/>
      <c r="Z1386" s="107"/>
      <c r="AA1386" s="107"/>
      <c r="AB1386" s="107"/>
      <c r="AC1386" s="107"/>
      <c r="AD1386" s="107"/>
      <c r="AE1386" s="107"/>
      <c r="AF1386" s="107"/>
      <c r="AG1386" s="107"/>
      <c r="AH1386" s="107"/>
    </row>
    <row r="1387" spans="1:34" x14ac:dyDescent="0.3">
      <c r="A1387" s="173" t="s">
        <v>1029</v>
      </c>
      <c r="B1387" s="173" t="s">
        <v>1045</v>
      </c>
      <c r="C1387" s="173">
        <v>119714</v>
      </c>
      <c r="D1387" s="176">
        <v>44942</v>
      </c>
      <c r="E1387" s="177">
        <v>62.355800000000002</v>
      </c>
      <c r="F1387" s="177">
        <v>-5.2464000000000004</v>
      </c>
      <c r="G1387" s="177">
        <v>-5.2464000000000004</v>
      </c>
      <c r="H1387" s="177">
        <v>14.456300000000001</v>
      </c>
      <c r="I1387" s="177">
        <v>13.1739</v>
      </c>
      <c r="J1387" s="177">
        <v>7.0682999999999998</v>
      </c>
      <c r="K1387" s="177">
        <v>10.158899999999999</v>
      </c>
      <c r="L1387" s="177">
        <v>8.3030000000000008</v>
      </c>
      <c r="M1387" s="177">
        <v>6.3651</v>
      </c>
      <c r="N1387" s="177">
        <v>4.3490000000000002</v>
      </c>
      <c r="O1387" s="177">
        <v>6.7760999999999996</v>
      </c>
      <c r="P1387" s="177">
        <v>7.7259000000000002</v>
      </c>
      <c r="Q1387" s="177">
        <v>8.1447000000000003</v>
      </c>
      <c r="R1387" s="177">
        <v>4.3312999999999997</v>
      </c>
      <c r="T1387" s="106"/>
      <c r="U1387" s="107"/>
      <c r="V1387" s="107"/>
      <c r="W1387" s="107"/>
      <c r="X1387" s="107"/>
      <c r="Y1387" s="107"/>
      <c r="Z1387" s="107"/>
      <c r="AA1387" s="107"/>
      <c r="AB1387" s="107"/>
      <c r="AC1387" s="107"/>
      <c r="AD1387" s="107"/>
      <c r="AE1387" s="107"/>
      <c r="AF1387" s="107"/>
      <c r="AG1387" s="107"/>
      <c r="AH1387" s="107"/>
    </row>
    <row r="1388" spans="1:34" x14ac:dyDescent="0.3">
      <c r="A1388" s="173" t="s">
        <v>1029</v>
      </c>
      <c r="B1388" s="173" t="s">
        <v>1046</v>
      </c>
      <c r="C1388" s="173">
        <v>100639</v>
      </c>
      <c r="D1388" s="176">
        <v>44942</v>
      </c>
      <c r="E1388" s="177">
        <v>58.7592</v>
      </c>
      <c r="F1388" s="177">
        <v>-5.8982999999999999</v>
      </c>
      <c r="G1388" s="177">
        <v>-5.8982999999999999</v>
      </c>
      <c r="H1388" s="177">
        <v>13.8</v>
      </c>
      <c r="I1388" s="177">
        <v>12.5144</v>
      </c>
      <c r="J1388" s="177">
        <v>6.4067999999999996</v>
      </c>
      <c r="K1388" s="177">
        <v>9.4933999999999994</v>
      </c>
      <c r="L1388" s="177">
        <v>7.6235999999999997</v>
      </c>
      <c r="M1388" s="177">
        <v>5.6806999999999999</v>
      </c>
      <c r="N1388" s="177">
        <v>3.6671</v>
      </c>
      <c r="O1388" s="177">
        <v>6.0936000000000003</v>
      </c>
      <c r="P1388" s="177">
        <v>6.9931000000000001</v>
      </c>
      <c r="Q1388" s="177">
        <v>7.5792000000000002</v>
      </c>
      <c r="R1388" s="177">
        <v>3.6482999999999999</v>
      </c>
      <c r="T1388" s="106"/>
      <c r="U1388" s="107"/>
      <c r="V1388" s="107"/>
      <c r="W1388" s="107"/>
      <c r="X1388" s="107"/>
      <c r="Y1388" s="107"/>
      <c r="Z1388" s="107"/>
      <c r="AA1388" s="107"/>
      <c r="AB1388" s="107"/>
      <c r="AC1388" s="107"/>
      <c r="AD1388" s="107"/>
      <c r="AE1388" s="107"/>
      <c r="AF1388" s="107"/>
      <c r="AG1388" s="107"/>
      <c r="AH1388" s="107"/>
    </row>
    <row r="1389" spans="1:34" x14ac:dyDescent="0.3">
      <c r="A1389" s="173" t="s">
        <v>1029</v>
      </c>
      <c r="B1389" s="173" t="s">
        <v>1047</v>
      </c>
      <c r="C1389" s="173">
        <v>119876</v>
      </c>
      <c r="D1389" s="176"/>
      <c r="E1389" s="177"/>
      <c r="F1389" s="177"/>
      <c r="G1389" s="177"/>
      <c r="H1389" s="177"/>
      <c r="I1389" s="177"/>
      <c r="J1389" s="177"/>
      <c r="K1389" s="177"/>
      <c r="L1389" s="177"/>
      <c r="M1389" s="177"/>
      <c r="N1389" s="177"/>
      <c r="O1389" s="177"/>
      <c r="P1389" s="177"/>
      <c r="Q1389" s="177"/>
      <c r="R1389" s="177"/>
      <c r="T1389" s="106"/>
      <c r="U1389" s="107"/>
      <c r="V1389" s="107"/>
      <c r="W1389" s="107"/>
      <c r="X1389" s="107"/>
      <c r="Y1389" s="107"/>
      <c r="Z1389" s="107"/>
      <c r="AA1389" s="107"/>
      <c r="AB1389" s="107"/>
      <c r="AC1389" s="107"/>
      <c r="AD1389" s="107"/>
      <c r="AE1389" s="107"/>
      <c r="AF1389" s="107"/>
      <c r="AG1389" s="107"/>
      <c r="AH1389" s="107"/>
    </row>
    <row r="1390" spans="1:34" x14ac:dyDescent="0.3">
      <c r="A1390" s="173" t="s">
        <v>1029</v>
      </c>
      <c r="B1390" s="173" t="s">
        <v>1048</v>
      </c>
      <c r="C1390" s="173">
        <v>100418</v>
      </c>
      <c r="D1390" s="176"/>
      <c r="E1390" s="177"/>
      <c r="F1390" s="177"/>
      <c r="G1390" s="177"/>
      <c r="H1390" s="177"/>
      <c r="I1390" s="177"/>
      <c r="J1390" s="177"/>
      <c r="K1390" s="177"/>
      <c r="L1390" s="177"/>
      <c r="M1390" s="177"/>
      <c r="N1390" s="177"/>
      <c r="O1390" s="177"/>
      <c r="P1390" s="177"/>
      <c r="Q1390" s="177"/>
      <c r="R1390" s="177"/>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73" t="s">
        <v>1029</v>
      </c>
      <c r="B1391" s="173" t="s">
        <v>1049</v>
      </c>
      <c r="C1391" s="173">
        <v>148086</v>
      </c>
      <c r="D1391" s="176"/>
      <c r="E1391" s="177"/>
      <c r="F1391" s="177"/>
      <c r="G1391" s="177"/>
      <c r="H1391" s="177"/>
      <c r="I1391" s="177"/>
      <c r="J1391" s="177"/>
      <c r="K1391" s="177"/>
      <c r="L1391" s="177"/>
      <c r="M1391" s="177"/>
      <c r="N1391" s="177"/>
      <c r="O1391" s="177"/>
      <c r="P1391" s="177"/>
      <c r="Q1391" s="177"/>
      <c r="R1391" s="177"/>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73" t="s">
        <v>1029</v>
      </c>
      <c r="B1392" s="173" t="s">
        <v>1050</v>
      </c>
      <c r="C1392" s="173">
        <v>148085</v>
      </c>
      <c r="D1392" s="176"/>
      <c r="E1392" s="177"/>
      <c r="F1392" s="177"/>
      <c r="G1392" s="177"/>
      <c r="H1392" s="177"/>
      <c r="I1392" s="177"/>
      <c r="J1392" s="177"/>
      <c r="K1392" s="177"/>
      <c r="L1392" s="177"/>
      <c r="M1392" s="177"/>
      <c r="N1392" s="177"/>
      <c r="O1392" s="177"/>
      <c r="P1392" s="177"/>
      <c r="Q1392" s="177"/>
      <c r="R1392" s="177"/>
    </row>
    <row r="1393" spans="1:34" x14ac:dyDescent="0.3">
      <c r="A1393" s="173" t="s">
        <v>1029</v>
      </c>
      <c r="B1393" s="173" t="s">
        <v>1051</v>
      </c>
      <c r="C1393" s="173">
        <v>120689</v>
      </c>
      <c r="D1393" s="176">
        <v>44942</v>
      </c>
      <c r="E1393" s="177">
        <v>66.048900000000003</v>
      </c>
      <c r="F1393" s="177">
        <v>-9.5160999999999998</v>
      </c>
      <c r="G1393" s="177">
        <v>-9.5160999999999998</v>
      </c>
      <c r="H1393" s="177">
        <v>10.600199999999999</v>
      </c>
      <c r="I1393" s="177">
        <v>10.586</v>
      </c>
      <c r="J1393" s="177">
        <v>4.9029999999999996</v>
      </c>
      <c r="K1393" s="177">
        <v>9.3634000000000004</v>
      </c>
      <c r="L1393" s="177">
        <v>7.1997999999999998</v>
      </c>
      <c r="M1393" s="177">
        <v>15.838100000000001</v>
      </c>
      <c r="N1393" s="177">
        <v>10.7874</v>
      </c>
      <c r="O1393" s="177">
        <v>7.26</v>
      </c>
      <c r="P1393" s="177">
        <v>4.3292000000000002</v>
      </c>
      <c r="Q1393" s="177">
        <v>6.7851999999999997</v>
      </c>
      <c r="R1393" s="177">
        <v>10.3492</v>
      </c>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73" t="s">
        <v>1029</v>
      </c>
      <c r="B1394" s="173" t="s">
        <v>1052</v>
      </c>
      <c r="C1394" s="173">
        <v>100741</v>
      </c>
      <c r="D1394" s="176">
        <v>44942</v>
      </c>
      <c r="E1394" s="177">
        <v>61.195099999999996</v>
      </c>
      <c r="F1394" s="177">
        <v>-9.8534000000000006</v>
      </c>
      <c r="G1394" s="177">
        <v>-9.8534000000000006</v>
      </c>
      <c r="H1394" s="177">
        <v>10.2621</v>
      </c>
      <c r="I1394" s="177">
        <v>10.2437</v>
      </c>
      <c r="J1394" s="177">
        <v>4.5621999999999998</v>
      </c>
      <c r="K1394" s="177">
        <v>9.0215999999999994</v>
      </c>
      <c r="L1394" s="177">
        <v>6.8559999999999999</v>
      </c>
      <c r="M1394" s="177">
        <v>15.4773</v>
      </c>
      <c r="N1394" s="177">
        <v>10.4396</v>
      </c>
      <c r="O1394" s="177">
        <v>6.8113999999999999</v>
      </c>
      <c r="P1394" s="177">
        <v>3.7107999999999999</v>
      </c>
      <c r="Q1394" s="177">
        <v>7.6417000000000002</v>
      </c>
      <c r="R1394" s="177">
        <v>9.9703999999999997</v>
      </c>
      <c r="T1394" s="106"/>
      <c r="U1394" s="107"/>
      <c r="V1394" s="107"/>
      <c r="W1394" s="107"/>
      <c r="X1394" s="107"/>
      <c r="Y1394" s="107"/>
      <c r="Z1394" s="107"/>
      <c r="AA1394" s="107"/>
      <c r="AB1394" s="107"/>
      <c r="AC1394" s="107"/>
      <c r="AD1394" s="107"/>
      <c r="AE1394" s="107"/>
      <c r="AF1394" s="107"/>
      <c r="AG1394" s="107"/>
      <c r="AH1394" s="107"/>
    </row>
    <row r="1395" spans="1:34" x14ac:dyDescent="0.3">
      <c r="A1395" s="178" t="s">
        <v>27</v>
      </c>
      <c r="B1395" s="173"/>
      <c r="C1395" s="173"/>
      <c r="D1395" s="173"/>
      <c r="E1395" s="173"/>
      <c r="F1395" s="179">
        <v>-8.1043583333333338</v>
      </c>
      <c r="G1395" s="179">
        <v>-8.1043583333333338</v>
      </c>
      <c r="H1395" s="179">
        <v>12.860374999999998</v>
      </c>
      <c r="I1395" s="179">
        <v>10.740862500000004</v>
      </c>
      <c r="J1395" s="179">
        <v>5.0315041666666671</v>
      </c>
      <c r="K1395" s="179">
        <v>9.1903458333333337</v>
      </c>
      <c r="L1395" s="179">
        <v>7.0982208333333352</v>
      </c>
      <c r="M1395" s="179">
        <v>5.7035583333333326</v>
      </c>
      <c r="N1395" s="179">
        <v>3.6012166666666663</v>
      </c>
      <c r="O1395" s="179">
        <v>5.5525708333333332</v>
      </c>
      <c r="P1395" s="179">
        <v>6.0530500000000016</v>
      </c>
      <c r="Q1395" s="179">
        <v>7.5565958333333354</v>
      </c>
      <c r="R1395" s="179">
        <v>3.3844916666666669</v>
      </c>
      <c r="T1395" s="106"/>
      <c r="U1395" s="107"/>
      <c r="V1395" s="107"/>
      <c r="W1395" s="107"/>
      <c r="X1395" s="107"/>
      <c r="Y1395" s="107"/>
      <c r="Z1395" s="107"/>
      <c r="AA1395" s="107"/>
      <c r="AB1395" s="107"/>
      <c r="AC1395" s="107"/>
      <c r="AD1395" s="107"/>
      <c r="AE1395" s="107"/>
      <c r="AF1395" s="107"/>
      <c r="AG1395" s="107"/>
      <c r="AH1395" s="107"/>
    </row>
    <row r="1396" spans="1:34" x14ac:dyDescent="0.3">
      <c r="A1396" s="178" t="s">
        <v>407</v>
      </c>
      <c r="B1396" s="173"/>
      <c r="C1396" s="173"/>
      <c r="D1396" s="173"/>
      <c r="E1396" s="173"/>
      <c r="F1396" s="179">
        <v>-7.7688000000000006</v>
      </c>
      <c r="G1396" s="179">
        <v>-7.7688000000000006</v>
      </c>
      <c r="H1396" s="179">
        <v>13.319099999999999</v>
      </c>
      <c r="I1396" s="179">
        <v>10.851600000000001</v>
      </c>
      <c r="J1396" s="179">
        <v>4.9350500000000004</v>
      </c>
      <c r="K1396" s="179">
        <v>9.213750000000001</v>
      </c>
      <c r="L1396" s="179">
        <v>6.9060500000000005</v>
      </c>
      <c r="M1396" s="179">
        <v>5.0763499999999997</v>
      </c>
      <c r="N1396" s="179">
        <v>3.3560499999999998</v>
      </c>
      <c r="O1396" s="179">
        <v>5.4687000000000001</v>
      </c>
      <c r="P1396" s="179">
        <v>6.40015</v>
      </c>
      <c r="Q1396" s="179">
        <v>7.7983000000000002</v>
      </c>
      <c r="R1396" s="179">
        <v>2.9432999999999998</v>
      </c>
      <c r="T1396" s="106"/>
      <c r="U1396" s="107"/>
      <c r="V1396" s="107"/>
      <c r="W1396" s="107"/>
      <c r="X1396" s="107"/>
      <c r="Y1396" s="107"/>
      <c r="Z1396" s="107"/>
      <c r="AA1396" s="107"/>
      <c r="AB1396" s="107"/>
      <c r="AC1396" s="107"/>
      <c r="AD1396" s="107"/>
      <c r="AE1396" s="107"/>
      <c r="AF1396" s="107"/>
      <c r="AG1396" s="107"/>
      <c r="AH1396" s="107"/>
    </row>
    <row r="1397" spans="1:34" x14ac:dyDescent="0.3">
      <c r="D1397" s="106"/>
      <c r="E1397" s="107"/>
      <c r="F1397" s="107"/>
      <c r="G1397" s="107"/>
      <c r="H1397" s="107"/>
      <c r="I1397" s="107"/>
      <c r="J1397" s="107"/>
      <c r="K1397" s="107"/>
      <c r="L1397" s="107"/>
      <c r="M1397" s="107"/>
      <c r="N1397" s="107"/>
      <c r="O1397" s="107"/>
      <c r="P1397" s="107"/>
      <c r="Q1397" s="107"/>
      <c r="R1397" s="107"/>
      <c r="T1397" s="106"/>
      <c r="U1397" s="107"/>
      <c r="V1397" s="107"/>
      <c r="W1397" s="107"/>
      <c r="X1397" s="107"/>
      <c r="Y1397" s="107"/>
      <c r="Z1397" s="107"/>
      <c r="AA1397" s="107"/>
      <c r="AB1397" s="107"/>
      <c r="AC1397" s="107"/>
      <c r="AD1397" s="107"/>
      <c r="AE1397" s="107"/>
      <c r="AF1397" s="107"/>
      <c r="AG1397" s="107"/>
      <c r="AH1397" s="107"/>
    </row>
    <row r="1398" spans="1:34" x14ac:dyDescent="0.3">
      <c r="A1398" s="175" t="s">
        <v>1053</v>
      </c>
      <c r="B1398" s="175"/>
      <c r="C1398" s="175"/>
      <c r="D1398" s="175"/>
      <c r="E1398" s="175"/>
      <c r="F1398" s="175"/>
      <c r="G1398" s="175"/>
      <c r="H1398" s="175"/>
      <c r="I1398" s="175"/>
      <c r="J1398" s="175"/>
      <c r="K1398" s="175"/>
      <c r="L1398" s="175"/>
      <c r="M1398" s="175"/>
      <c r="N1398" s="175"/>
      <c r="O1398" s="175"/>
      <c r="P1398" s="175"/>
      <c r="Q1398" s="175"/>
      <c r="R1398" s="175"/>
      <c r="T1398" s="106"/>
      <c r="U1398" s="107"/>
      <c r="V1398" s="107"/>
      <c r="W1398" s="107"/>
      <c r="X1398" s="107"/>
      <c r="Y1398" s="107"/>
      <c r="Z1398" s="107"/>
      <c r="AA1398" s="107"/>
      <c r="AB1398" s="107"/>
      <c r="AC1398" s="107"/>
      <c r="AD1398" s="107"/>
      <c r="AE1398" s="107"/>
      <c r="AF1398" s="107"/>
      <c r="AG1398" s="107"/>
      <c r="AH1398" s="107"/>
    </row>
    <row r="1399" spans="1:34" x14ac:dyDescent="0.3">
      <c r="A1399" s="173" t="s">
        <v>1054</v>
      </c>
      <c r="B1399" s="173" t="s">
        <v>1055</v>
      </c>
      <c r="C1399" s="173">
        <v>101592</v>
      </c>
      <c r="D1399" s="176">
        <v>44942</v>
      </c>
      <c r="E1399" s="177">
        <v>448.46</v>
      </c>
      <c r="F1399" s="177">
        <v>-0.31340000000000001</v>
      </c>
      <c r="G1399" s="177">
        <v>-0.31340000000000001</v>
      </c>
      <c r="H1399" s="177">
        <v>-0.52349999999999997</v>
      </c>
      <c r="I1399" s="177">
        <v>-1.1984999999999999</v>
      </c>
      <c r="J1399" s="177">
        <v>-2.2025000000000001</v>
      </c>
      <c r="K1399" s="177">
        <v>-2.4260000000000002</v>
      </c>
      <c r="L1399" s="177">
        <v>3.0634999999999999</v>
      </c>
      <c r="M1399" s="177">
        <v>-5.5098000000000003</v>
      </c>
      <c r="N1399" s="177">
        <v>-9.8391999999999999</v>
      </c>
      <c r="O1399" s="177">
        <v>15.6873</v>
      </c>
      <c r="P1399" s="177">
        <v>6.04</v>
      </c>
      <c r="Q1399" s="177">
        <v>20.6036</v>
      </c>
      <c r="R1399" s="177">
        <v>16.4483</v>
      </c>
      <c r="T1399" s="106"/>
      <c r="U1399" s="107"/>
      <c r="V1399" s="107"/>
      <c r="W1399" s="107"/>
      <c r="X1399" s="107"/>
      <c r="Y1399" s="107"/>
      <c r="Z1399" s="107"/>
      <c r="AA1399" s="107"/>
      <c r="AB1399" s="107"/>
      <c r="AC1399" s="107"/>
      <c r="AD1399" s="107"/>
      <c r="AE1399" s="107"/>
      <c r="AF1399" s="107"/>
      <c r="AG1399" s="107"/>
      <c r="AH1399" s="107"/>
    </row>
    <row r="1400" spans="1:34" x14ac:dyDescent="0.3">
      <c r="A1400" s="173" t="s">
        <v>1054</v>
      </c>
      <c r="B1400" s="173" t="s">
        <v>1056</v>
      </c>
      <c r="C1400" s="173">
        <v>119620</v>
      </c>
      <c r="D1400" s="176">
        <v>44942</v>
      </c>
      <c r="E1400" s="177">
        <v>489.14</v>
      </c>
      <c r="F1400" s="177">
        <v>-0.30570000000000003</v>
      </c>
      <c r="G1400" s="177">
        <v>-0.30570000000000003</v>
      </c>
      <c r="H1400" s="177">
        <v>-0.50649999999999995</v>
      </c>
      <c r="I1400" s="177">
        <v>-1.1658999999999999</v>
      </c>
      <c r="J1400" s="177">
        <v>-2.1288999999999998</v>
      </c>
      <c r="K1400" s="177">
        <v>-2.2033</v>
      </c>
      <c r="L1400" s="177">
        <v>3.5676999999999999</v>
      </c>
      <c r="M1400" s="177">
        <v>-4.8403</v>
      </c>
      <c r="N1400" s="177">
        <v>-9.0123999999999995</v>
      </c>
      <c r="O1400" s="177">
        <v>16.7576</v>
      </c>
      <c r="P1400" s="177">
        <v>7.0065</v>
      </c>
      <c r="Q1400" s="177">
        <v>15.0175</v>
      </c>
      <c r="R1400" s="177">
        <v>17.492100000000001</v>
      </c>
      <c r="T1400" s="106"/>
      <c r="U1400" s="107"/>
      <c r="V1400" s="107"/>
      <c r="W1400" s="107"/>
      <c r="X1400" s="107"/>
      <c r="Y1400" s="107"/>
      <c r="Z1400" s="107"/>
      <c r="AA1400" s="107"/>
      <c r="AB1400" s="107"/>
      <c r="AC1400" s="107"/>
      <c r="AD1400" s="107"/>
      <c r="AE1400" s="107"/>
      <c r="AF1400" s="107"/>
      <c r="AG1400" s="107"/>
      <c r="AH1400" s="107"/>
    </row>
    <row r="1401" spans="1:34" x14ac:dyDescent="0.3">
      <c r="A1401" s="173" t="s">
        <v>1054</v>
      </c>
      <c r="B1401" s="173" t="s">
        <v>1057</v>
      </c>
      <c r="C1401" s="173">
        <v>120505</v>
      </c>
      <c r="D1401" s="176">
        <v>44942</v>
      </c>
      <c r="E1401" s="177">
        <v>73.86</v>
      </c>
      <c r="F1401" s="177">
        <v>-0.76580000000000004</v>
      </c>
      <c r="G1401" s="177">
        <v>-0.76580000000000004</v>
      </c>
      <c r="H1401" s="177">
        <v>-1.2699</v>
      </c>
      <c r="I1401" s="177">
        <v>-2.0293999999999999</v>
      </c>
      <c r="J1401" s="177">
        <v>-3.577</v>
      </c>
      <c r="K1401" s="177">
        <v>-3.1343999999999999</v>
      </c>
      <c r="L1401" s="177">
        <v>4.766</v>
      </c>
      <c r="M1401" s="177">
        <v>-2.4693000000000001</v>
      </c>
      <c r="N1401" s="177">
        <v>-8.0885999999999996</v>
      </c>
      <c r="O1401" s="177">
        <v>18.5322</v>
      </c>
      <c r="P1401" s="177">
        <v>15.2378</v>
      </c>
      <c r="Q1401" s="177">
        <v>18.266400000000001</v>
      </c>
      <c r="R1401" s="177">
        <v>14.6187</v>
      </c>
      <c r="T1401" s="106"/>
      <c r="U1401" s="107"/>
      <c r="V1401" s="107"/>
      <c r="W1401" s="107"/>
      <c r="X1401" s="107"/>
      <c r="Y1401" s="107"/>
      <c r="Z1401" s="107"/>
      <c r="AA1401" s="107"/>
      <c r="AB1401" s="107"/>
      <c r="AC1401" s="107"/>
      <c r="AD1401" s="107"/>
      <c r="AE1401" s="107"/>
      <c r="AF1401" s="107"/>
      <c r="AG1401" s="107"/>
      <c r="AH1401" s="107"/>
    </row>
    <row r="1402" spans="1:34" x14ac:dyDescent="0.3">
      <c r="A1402" s="173" t="s">
        <v>1054</v>
      </c>
      <c r="B1402" s="173" t="s">
        <v>1058</v>
      </c>
      <c r="C1402" s="173">
        <v>114564</v>
      </c>
      <c r="D1402" s="176">
        <v>44942</v>
      </c>
      <c r="E1402" s="177">
        <v>65.239999999999995</v>
      </c>
      <c r="F1402" s="177">
        <v>-0.77569999999999995</v>
      </c>
      <c r="G1402" s="177">
        <v>-0.77569999999999995</v>
      </c>
      <c r="H1402" s="177">
        <v>-1.3010999999999999</v>
      </c>
      <c r="I1402" s="177">
        <v>-2.0861000000000001</v>
      </c>
      <c r="J1402" s="177">
        <v>-3.6764000000000001</v>
      </c>
      <c r="K1402" s="177">
        <v>-3.4340000000000002</v>
      </c>
      <c r="L1402" s="177">
        <v>4.1174999999999997</v>
      </c>
      <c r="M1402" s="177">
        <v>-3.4054000000000002</v>
      </c>
      <c r="N1402" s="177">
        <v>-9.2501999999999995</v>
      </c>
      <c r="O1402" s="177">
        <v>16.977399999999999</v>
      </c>
      <c r="P1402" s="177">
        <v>13.780200000000001</v>
      </c>
      <c r="Q1402" s="177">
        <v>17.0427</v>
      </c>
      <c r="R1402" s="177">
        <v>13.1388</v>
      </c>
      <c r="T1402" s="106"/>
      <c r="U1402" s="107"/>
      <c r="V1402" s="107"/>
      <c r="W1402" s="107"/>
      <c r="X1402" s="107"/>
      <c r="Y1402" s="107"/>
      <c r="Z1402" s="107"/>
      <c r="AA1402" s="107"/>
      <c r="AB1402" s="107"/>
      <c r="AC1402" s="107"/>
      <c r="AD1402" s="107"/>
      <c r="AE1402" s="107"/>
      <c r="AF1402" s="107"/>
      <c r="AG1402" s="107"/>
      <c r="AH1402" s="107"/>
    </row>
    <row r="1403" spans="1:34" x14ac:dyDescent="0.3">
      <c r="A1403" s="173" t="s">
        <v>1054</v>
      </c>
      <c r="B1403" s="173" t="s">
        <v>1927</v>
      </c>
      <c r="C1403" s="173">
        <v>150212</v>
      </c>
      <c r="D1403" s="176">
        <v>44942</v>
      </c>
      <c r="E1403" s="177">
        <v>67.742500000000007</v>
      </c>
      <c r="F1403" s="177">
        <v>-0.29580000000000001</v>
      </c>
      <c r="G1403" s="177">
        <v>-0.29580000000000001</v>
      </c>
      <c r="H1403" s="177">
        <v>-0.90490000000000004</v>
      </c>
      <c r="I1403" s="177">
        <v>-1.9908999999999999</v>
      </c>
      <c r="J1403" s="177">
        <v>-2.6269999999999998</v>
      </c>
      <c r="K1403" s="177">
        <v>0.97889999999999999</v>
      </c>
      <c r="L1403" s="177">
        <v>9.1653000000000002</v>
      </c>
      <c r="M1403" s="177">
        <v>0.55589999999999995</v>
      </c>
      <c r="N1403" s="177">
        <v>-1.3979999999999999</v>
      </c>
      <c r="O1403" s="177">
        <v>20.888300000000001</v>
      </c>
      <c r="P1403" s="177">
        <v>11.025600000000001</v>
      </c>
      <c r="Q1403" s="177">
        <v>18.355699999999999</v>
      </c>
      <c r="R1403" s="177">
        <v>20.234999999999999</v>
      </c>
      <c r="T1403" s="106"/>
      <c r="U1403" s="107"/>
      <c r="V1403" s="107"/>
      <c r="W1403" s="107"/>
      <c r="X1403" s="107"/>
      <c r="Y1403" s="107"/>
      <c r="Z1403" s="107"/>
      <c r="AA1403" s="107"/>
      <c r="AB1403" s="107"/>
      <c r="AC1403" s="107"/>
      <c r="AD1403" s="107"/>
      <c r="AE1403" s="107"/>
      <c r="AF1403" s="107"/>
      <c r="AG1403" s="107"/>
      <c r="AH1403" s="107"/>
    </row>
    <row r="1404" spans="1:34" x14ac:dyDescent="0.3">
      <c r="A1404" s="173" t="s">
        <v>1054</v>
      </c>
      <c r="B1404" s="173" t="s">
        <v>1949</v>
      </c>
      <c r="C1404" s="173">
        <v>150209</v>
      </c>
      <c r="D1404" s="176">
        <v>44942</v>
      </c>
      <c r="E1404" s="177">
        <v>59.029499999999999</v>
      </c>
      <c r="F1404" s="177">
        <v>-0.30890000000000001</v>
      </c>
      <c r="G1404" s="177">
        <v>-0.30890000000000001</v>
      </c>
      <c r="H1404" s="177">
        <v>-0.93530000000000002</v>
      </c>
      <c r="I1404" s="177">
        <v>-2.0508000000000002</v>
      </c>
      <c r="J1404" s="177">
        <v>-2.7587999999999999</v>
      </c>
      <c r="K1404" s="177">
        <v>0.56179999999999997</v>
      </c>
      <c r="L1404" s="177">
        <v>8.2627000000000006</v>
      </c>
      <c r="M1404" s="177">
        <v>-0.67269999999999996</v>
      </c>
      <c r="N1404" s="177">
        <v>-2.9455</v>
      </c>
      <c r="O1404" s="177">
        <v>19.072900000000001</v>
      </c>
      <c r="P1404" s="177">
        <v>9.3469999999999995</v>
      </c>
      <c r="Q1404" s="177">
        <v>11.2026</v>
      </c>
      <c r="R1404" s="177">
        <v>18.386800000000001</v>
      </c>
      <c r="T1404" s="106"/>
      <c r="U1404" s="107"/>
      <c r="V1404" s="107"/>
      <c r="W1404" s="107"/>
      <c r="X1404" s="107"/>
      <c r="Y1404" s="107"/>
      <c r="Z1404" s="107"/>
      <c r="AA1404" s="107"/>
      <c r="AB1404" s="107"/>
      <c r="AC1404" s="107"/>
      <c r="AD1404" s="107"/>
      <c r="AE1404" s="107"/>
      <c r="AF1404" s="107"/>
      <c r="AG1404" s="107"/>
      <c r="AH1404" s="107"/>
    </row>
    <row r="1405" spans="1:34" x14ac:dyDescent="0.3">
      <c r="A1405" s="173" t="s">
        <v>1054</v>
      </c>
      <c r="B1405" s="173" t="s">
        <v>1059</v>
      </c>
      <c r="C1405" s="173">
        <v>113327</v>
      </c>
      <c r="D1405" s="176"/>
      <c r="E1405" s="177"/>
      <c r="F1405" s="177"/>
      <c r="G1405" s="177"/>
      <c r="H1405" s="177"/>
      <c r="I1405" s="177"/>
      <c r="J1405" s="177"/>
      <c r="K1405" s="177"/>
      <c r="L1405" s="177"/>
      <c r="M1405" s="177"/>
      <c r="N1405" s="177"/>
      <c r="O1405" s="177"/>
      <c r="P1405" s="177"/>
      <c r="Q1405" s="177"/>
      <c r="R1405" s="177"/>
      <c r="T1405" s="106"/>
      <c r="U1405" s="107"/>
      <c r="V1405" s="107"/>
      <c r="W1405" s="107"/>
      <c r="X1405" s="107"/>
      <c r="Y1405" s="107"/>
      <c r="Z1405" s="107"/>
      <c r="AA1405" s="107"/>
      <c r="AB1405" s="107"/>
      <c r="AC1405" s="107"/>
      <c r="AD1405" s="107"/>
      <c r="AE1405" s="107"/>
      <c r="AF1405" s="107"/>
      <c r="AG1405" s="107"/>
      <c r="AH1405" s="107"/>
    </row>
    <row r="1406" spans="1:34" x14ac:dyDescent="0.3">
      <c r="A1406" s="173" t="s">
        <v>1054</v>
      </c>
      <c r="B1406" s="173" t="s">
        <v>1060</v>
      </c>
      <c r="C1406" s="173">
        <v>119392</v>
      </c>
      <c r="D1406" s="176"/>
      <c r="E1406" s="177"/>
      <c r="F1406" s="177"/>
      <c r="G1406" s="177"/>
      <c r="H1406" s="177"/>
      <c r="I1406" s="177"/>
      <c r="J1406" s="177"/>
      <c r="K1406" s="177"/>
      <c r="L1406" s="177"/>
      <c r="M1406" s="177"/>
      <c r="N1406" s="177"/>
      <c r="O1406" s="177"/>
      <c r="P1406" s="177"/>
      <c r="Q1406" s="177"/>
      <c r="R1406" s="177"/>
      <c r="T1406" s="106"/>
      <c r="U1406" s="107"/>
      <c r="V1406" s="107"/>
      <c r="W1406" s="107"/>
      <c r="X1406" s="107"/>
      <c r="Y1406" s="107"/>
      <c r="Z1406" s="107"/>
      <c r="AA1406" s="107"/>
      <c r="AB1406" s="107"/>
      <c r="AC1406" s="107"/>
      <c r="AD1406" s="107"/>
      <c r="AE1406" s="107"/>
      <c r="AF1406" s="107"/>
      <c r="AG1406" s="107"/>
      <c r="AH1406" s="107"/>
    </row>
    <row r="1407" spans="1:34" x14ac:dyDescent="0.3">
      <c r="A1407" s="173" t="s">
        <v>1054</v>
      </c>
      <c r="B1407" s="173" t="s">
        <v>1061</v>
      </c>
      <c r="C1407" s="173">
        <v>119071</v>
      </c>
      <c r="D1407" s="176">
        <v>44942</v>
      </c>
      <c r="E1407" s="177">
        <v>93.597999999999999</v>
      </c>
      <c r="F1407" s="177">
        <v>-0.1653</v>
      </c>
      <c r="G1407" s="177">
        <v>-0.1653</v>
      </c>
      <c r="H1407" s="177">
        <v>-0.54930000000000001</v>
      </c>
      <c r="I1407" s="177">
        <v>-0.6401</v>
      </c>
      <c r="J1407" s="177">
        <v>-1.8302</v>
      </c>
      <c r="K1407" s="177">
        <v>0.2979</v>
      </c>
      <c r="L1407" s="177">
        <v>6.3456999999999999</v>
      </c>
      <c r="M1407" s="177">
        <v>-1.6776</v>
      </c>
      <c r="N1407" s="177">
        <v>-9.0319000000000003</v>
      </c>
      <c r="O1407" s="177">
        <v>13.956300000000001</v>
      </c>
      <c r="P1407" s="177">
        <v>8.9469999999999992</v>
      </c>
      <c r="Q1407" s="177">
        <v>16.4985</v>
      </c>
      <c r="R1407" s="177">
        <v>9.3317999999999994</v>
      </c>
      <c r="T1407" s="106"/>
      <c r="U1407" s="107"/>
      <c r="V1407" s="107"/>
      <c r="W1407" s="107"/>
      <c r="X1407" s="107"/>
      <c r="Y1407" s="107"/>
      <c r="Z1407" s="107"/>
      <c r="AA1407" s="107"/>
      <c r="AB1407" s="107"/>
      <c r="AC1407" s="107"/>
      <c r="AD1407" s="107"/>
      <c r="AE1407" s="107"/>
      <c r="AF1407" s="107"/>
      <c r="AG1407" s="107"/>
      <c r="AH1407" s="107"/>
    </row>
    <row r="1408" spans="1:34" x14ac:dyDescent="0.3">
      <c r="A1408" s="173" t="s">
        <v>1054</v>
      </c>
      <c r="B1408" s="173" t="s">
        <v>1062</v>
      </c>
      <c r="C1408" s="173">
        <v>104481</v>
      </c>
      <c r="D1408" s="176">
        <v>44942</v>
      </c>
      <c r="E1408" s="177">
        <v>86.177999999999997</v>
      </c>
      <c r="F1408" s="177">
        <v>-0.1726</v>
      </c>
      <c r="G1408" s="177">
        <v>-0.1726</v>
      </c>
      <c r="H1408" s="177">
        <v>-0.56769999999999998</v>
      </c>
      <c r="I1408" s="177">
        <v>-0.67769999999999997</v>
      </c>
      <c r="J1408" s="177">
        <v>-1.9155</v>
      </c>
      <c r="K1408" s="177">
        <v>3.95E-2</v>
      </c>
      <c r="L1408" s="177">
        <v>5.8074000000000003</v>
      </c>
      <c r="M1408" s="177">
        <v>-2.4285999999999999</v>
      </c>
      <c r="N1408" s="177">
        <v>-9.9480000000000004</v>
      </c>
      <c r="O1408" s="177">
        <v>12.8583</v>
      </c>
      <c r="P1408" s="177">
        <v>7.9375</v>
      </c>
      <c r="Q1408" s="177">
        <v>14.234999999999999</v>
      </c>
      <c r="R1408" s="177">
        <v>8.2514000000000003</v>
      </c>
      <c r="T1408" s="106"/>
      <c r="U1408" s="107"/>
      <c r="V1408" s="107"/>
      <c r="W1408" s="107"/>
      <c r="X1408" s="107"/>
      <c r="Y1408" s="107"/>
      <c r="Z1408" s="107"/>
      <c r="AA1408" s="107"/>
      <c r="AB1408" s="107"/>
      <c r="AC1408" s="107"/>
      <c r="AD1408" s="107"/>
      <c r="AE1408" s="107"/>
      <c r="AF1408" s="107"/>
      <c r="AG1408" s="107"/>
      <c r="AH1408" s="107"/>
    </row>
    <row r="1409" spans="1:34" x14ac:dyDescent="0.3">
      <c r="A1409" s="173" t="s">
        <v>1054</v>
      </c>
      <c r="B1409" s="173" t="s">
        <v>1063</v>
      </c>
      <c r="C1409" s="173">
        <v>140228</v>
      </c>
      <c r="D1409" s="176">
        <v>44942</v>
      </c>
      <c r="E1409" s="177">
        <v>58.305</v>
      </c>
      <c r="F1409" s="177">
        <v>-0.45250000000000001</v>
      </c>
      <c r="G1409" s="177">
        <v>-0.45250000000000001</v>
      </c>
      <c r="H1409" s="177">
        <v>-1.0873999999999999</v>
      </c>
      <c r="I1409" s="177">
        <v>-1.8666</v>
      </c>
      <c r="J1409" s="177">
        <v>-2.6709000000000001</v>
      </c>
      <c r="K1409" s="177">
        <v>-0.36059999999999998</v>
      </c>
      <c r="L1409" s="177">
        <v>9.6349999999999998</v>
      </c>
      <c r="M1409" s="177">
        <v>2.9704999999999999</v>
      </c>
      <c r="N1409" s="177">
        <v>-0.61529999999999996</v>
      </c>
      <c r="O1409" s="177">
        <v>24.170999999999999</v>
      </c>
      <c r="P1409" s="177">
        <v>12.415900000000001</v>
      </c>
      <c r="Q1409" s="177">
        <v>20.198799999999999</v>
      </c>
      <c r="R1409" s="177">
        <v>21.596900000000002</v>
      </c>
      <c r="T1409" s="106"/>
      <c r="U1409" s="107"/>
      <c r="V1409" s="107"/>
      <c r="W1409" s="107"/>
      <c r="X1409" s="107"/>
      <c r="Y1409" s="107"/>
      <c r="Z1409" s="107"/>
      <c r="AA1409" s="107"/>
      <c r="AB1409" s="107"/>
      <c r="AC1409" s="107"/>
      <c r="AD1409" s="107"/>
      <c r="AE1409" s="107"/>
      <c r="AF1409" s="107"/>
      <c r="AG1409" s="107"/>
      <c r="AH1409" s="107"/>
    </row>
    <row r="1410" spans="1:34" x14ac:dyDescent="0.3">
      <c r="A1410" s="173" t="s">
        <v>1054</v>
      </c>
      <c r="B1410" s="173" t="s">
        <v>1064</v>
      </c>
      <c r="C1410" s="173">
        <v>140225</v>
      </c>
      <c r="D1410" s="176">
        <v>44942</v>
      </c>
      <c r="E1410" s="177">
        <v>51.701999999999998</v>
      </c>
      <c r="F1410" s="177">
        <v>-0.46589999999999998</v>
      </c>
      <c r="G1410" s="177">
        <v>-0.46589999999999998</v>
      </c>
      <c r="H1410" s="177">
        <v>-1.1188</v>
      </c>
      <c r="I1410" s="177">
        <v>-1.9272</v>
      </c>
      <c r="J1410" s="177">
        <v>-2.8048000000000002</v>
      </c>
      <c r="K1410" s="177">
        <v>-0.76959999999999995</v>
      </c>
      <c r="L1410" s="177">
        <v>8.7523999999999997</v>
      </c>
      <c r="M1410" s="177">
        <v>1.7435</v>
      </c>
      <c r="N1410" s="177">
        <v>-2.1758999999999999</v>
      </c>
      <c r="O1410" s="177">
        <v>22.284199999999998</v>
      </c>
      <c r="P1410" s="177">
        <v>10.7356</v>
      </c>
      <c r="Q1410" s="177">
        <v>11.519500000000001</v>
      </c>
      <c r="R1410" s="177">
        <v>19.770600000000002</v>
      </c>
      <c r="T1410" s="106"/>
      <c r="U1410" s="107"/>
      <c r="V1410" s="107"/>
      <c r="W1410" s="107"/>
      <c r="X1410" s="107"/>
      <c r="Y1410" s="107"/>
      <c r="Z1410" s="107"/>
      <c r="AA1410" s="107"/>
      <c r="AB1410" s="107"/>
      <c r="AC1410" s="107"/>
      <c r="AD1410" s="107"/>
      <c r="AE1410" s="107"/>
      <c r="AF1410" s="107"/>
      <c r="AG1410" s="107"/>
      <c r="AH1410" s="107"/>
    </row>
    <row r="1411" spans="1:34" x14ac:dyDescent="0.3">
      <c r="A1411" s="173" t="s">
        <v>1054</v>
      </c>
      <c r="B1411" s="173" t="s">
        <v>1065</v>
      </c>
      <c r="C1411" s="173">
        <v>100473</v>
      </c>
      <c r="D1411" s="176">
        <v>44942</v>
      </c>
      <c r="E1411" s="177">
        <v>1518.9408000000001</v>
      </c>
      <c r="F1411" s="177">
        <v>-0.28999999999999998</v>
      </c>
      <c r="G1411" s="177">
        <v>-0.28999999999999998</v>
      </c>
      <c r="H1411" s="177">
        <v>-0.81879999999999997</v>
      </c>
      <c r="I1411" s="177">
        <v>-1.4011</v>
      </c>
      <c r="J1411" s="177">
        <v>-2.4567000000000001</v>
      </c>
      <c r="K1411" s="177">
        <v>1.0394000000000001</v>
      </c>
      <c r="L1411" s="177">
        <v>11.3576</v>
      </c>
      <c r="M1411" s="177">
        <v>3.9156</v>
      </c>
      <c r="N1411" s="177">
        <v>-3.4447000000000001</v>
      </c>
      <c r="O1411" s="177">
        <v>15.0052</v>
      </c>
      <c r="P1411" s="177">
        <v>8.1449999999999996</v>
      </c>
      <c r="Q1411" s="177">
        <v>18.8094</v>
      </c>
      <c r="R1411" s="177">
        <v>13.5327</v>
      </c>
      <c r="T1411" s="106"/>
      <c r="U1411" s="107"/>
      <c r="V1411" s="107"/>
      <c r="W1411" s="107"/>
      <c r="X1411" s="107"/>
      <c r="Y1411" s="107"/>
      <c r="Z1411" s="107"/>
      <c r="AA1411" s="107"/>
      <c r="AB1411" s="107"/>
      <c r="AC1411" s="107"/>
      <c r="AD1411" s="107"/>
      <c r="AE1411" s="107"/>
      <c r="AF1411" s="107"/>
      <c r="AG1411" s="107"/>
      <c r="AH1411" s="107"/>
    </row>
    <row r="1412" spans="1:34" x14ac:dyDescent="0.3">
      <c r="A1412" s="173" t="s">
        <v>1054</v>
      </c>
      <c r="B1412" s="173" t="s">
        <v>1066</v>
      </c>
      <c r="C1412" s="173">
        <v>118533</v>
      </c>
      <c r="D1412" s="176">
        <v>44942</v>
      </c>
      <c r="E1412" s="177">
        <v>1672.3696</v>
      </c>
      <c r="F1412" s="177">
        <v>-0.2833</v>
      </c>
      <c r="G1412" s="177">
        <v>-0.2833</v>
      </c>
      <c r="H1412" s="177">
        <v>-0.80320000000000003</v>
      </c>
      <c r="I1412" s="177">
        <v>-1.3698999999999999</v>
      </c>
      <c r="J1412" s="177">
        <v>-2.3877000000000002</v>
      </c>
      <c r="K1412" s="177">
        <v>1.2488999999999999</v>
      </c>
      <c r="L1412" s="177">
        <v>11.8085</v>
      </c>
      <c r="M1412" s="177">
        <v>4.5544000000000002</v>
      </c>
      <c r="N1412" s="177">
        <v>-2.6560000000000001</v>
      </c>
      <c r="O1412" s="177">
        <v>15.9381</v>
      </c>
      <c r="P1412" s="177">
        <v>9.0907</v>
      </c>
      <c r="Q1412" s="177">
        <v>17.419699999999999</v>
      </c>
      <c r="R1412" s="177">
        <v>14.4443</v>
      </c>
      <c r="T1412" s="106"/>
      <c r="U1412" s="107"/>
      <c r="V1412" s="107"/>
      <c r="W1412" s="107"/>
      <c r="X1412" s="107"/>
      <c r="Y1412" s="107"/>
      <c r="Z1412" s="107"/>
      <c r="AA1412" s="107"/>
      <c r="AB1412" s="107"/>
      <c r="AC1412" s="107"/>
      <c r="AD1412" s="107"/>
      <c r="AE1412" s="107"/>
      <c r="AF1412" s="107"/>
      <c r="AG1412" s="107"/>
      <c r="AH1412" s="107"/>
    </row>
    <row r="1413" spans="1:34" x14ac:dyDescent="0.3">
      <c r="A1413" s="173" t="s">
        <v>1054</v>
      </c>
      <c r="B1413" s="173" t="s">
        <v>1067</v>
      </c>
      <c r="C1413" s="173">
        <v>105758</v>
      </c>
      <c r="D1413" s="176">
        <v>44942</v>
      </c>
      <c r="E1413" s="177">
        <v>102.643</v>
      </c>
      <c r="F1413" s="177">
        <v>-0.31950000000000001</v>
      </c>
      <c r="G1413" s="177">
        <v>-0.31950000000000001</v>
      </c>
      <c r="H1413" s="177">
        <v>-0.76670000000000005</v>
      </c>
      <c r="I1413" s="177">
        <v>-0.76949999999999996</v>
      </c>
      <c r="J1413" s="177">
        <v>-0.91420000000000001</v>
      </c>
      <c r="K1413" s="177">
        <v>5.3072999999999997</v>
      </c>
      <c r="L1413" s="177">
        <v>16.350200000000001</v>
      </c>
      <c r="M1413" s="177">
        <v>9.3704000000000001</v>
      </c>
      <c r="N1413" s="177">
        <v>7.2572000000000001</v>
      </c>
      <c r="O1413" s="177">
        <v>22.532800000000002</v>
      </c>
      <c r="P1413" s="177">
        <v>11.1975</v>
      </c>
      <c r="Q1413" s="177">
        <v>16.1296</v>
      </c>
      <c r="R1413" s="177">
        <v>23.374600000000001</v>
      </c>
      <c r="T1413" s="106"/>
      <c r="U1413" s="107"/>
      <c r="V1413" s="107"/>
      <c r="W1413" s="107"/>
      <c r="X1413" s="107"/>
      <c r="Y1413" s="107"/>
      <c r="Z1413" s="107"/>
      <c r="AA1413" s="107"/>
      <c r="AB1413" s="107"/>
      <c r="AC1413" s="107"/>
      <c r="AD1413" s="107"/>
      <c r="AE1413" s="107"/>
      <c r="AF1413" s="107"/>
      <c r="AG1413" s="107"/>
      <c r="AH1413" s="107"/>
    </row>
    <row r="1414" spans="1:34" x14ac:dyDescent="0.3">
      <c r="A1414" s="173" t="s">
        <v>1054</v>
      </c>
      <c r="B1414" s="173" t="s">
        <v>1068</v>
      </c>
      <c r="C1414" s="173">
        <v>118989</v>
      </c>
      <c r="D1414" s="176">
        <v>44942</v>
      </c>
      <c r="E1414" s="177">
        <v>111.19799999999999</v>
      </c>
      <c r="F1414" s="177">
        <v>-0.31380000000000002</v>
      </c>
      <c r="G1414" s="177">
        <v>-0.31380000000000002</v>
      </c>
      <c r="H1414" s="177">
        <v>-0.75239999999999996</v>
      </c>
      <c r="I1414" s="177">
        <v>-0.74270000000000003</v>
      </c>
      <c r="J1414" s="177">
        <v>-0.85589999999999999</v>
      </c>
      <c r="K1414" s="177">
        <v>5.4999000000000002</v>
      </c>
      <c r="L1414" s="177">
        <v>16.767800000000001</v>
      </c>
      <c r="M1414" s="177">
        <v>9.9641999999999999</v>
      </c>
      <c r="N1414" s="177">
        <v>8.0283999999999995</v>
      </c>
      <c r="O1414" s="177">
        <v>23.393599999999999</v>
      </c>
      <c r="P1414" s="177">
        <v>12.0701</v>
      </c>
      <c r="Q1414" s="177">
        <v>19.4495</v>
      </c>
      <c r="R1414" s="177">
        <v>24.248000000000001</v>
      </c>
      <c r="T1414" s="106"/>
      <c r="U1414" s="107"/>
      <c r="V1414" s="107"/>
      <c r="W1414" s="107"/>
      <c r="X1414" s="107"/>
      <c r="Y1414" s="107"/>
      <c r="Z1414" s="107"/>
      <c r="AA1414" s="107"/>
      <c r="AB1414" s="107"/>
      <c r="AC1414" s="107"/>
      <c r="AD1414" s="107"/>
      <c r="AE1414" s="107"/>
      <c r="AF1414" s="107"/>
      <c r="AG1414" s="107"/>
      <c r="AH1414" s="107"/>
    </row>
    <row r="1415" spans="1:34" x14ac:dyDescent="0.3">
      <c r="A1415" s="173" t="s">
        <v>1054</v>
      </c>
      <c r="B1415" s="173" t="s">
        <v>2045</v>
      </c>
      <c r="C1415" s="173">
        <v>151036</v>
      </c>
      <c r="D1415" s="176">
        <v>44942</v>
      </c>
      <c r="E1415" s="177">
        <v>228.30889999999999</v>
      </c>
      <c r="F1415" s="177">
        <v>-0.41820000000000002</v>
      </c>
      <c r="G1415" s="177">
        <v>-0.41820000000000002</v>
      </c>
      <c r="H1415" s="177">
        <v>-0.70389999999999997</v>
      </c>
      <c r="I1415" s="177">
        <v>-0.7994</v>
      </c>
      <c r="J1415" s="177">
        <v>-1.4075</v>
      </c>
      <c r="K1415" s="177">
        <v>1.9782</v>
      </c>
      <c r="L1415" s="177">
        <v>7.3788</v>
      </c>
      <c r="M1415" s="177">
        <v>1.3129999999999999</v>
      </c>
      <c r="N1415" s="177">
        <v>-1.7857000000000001</v>
      </c>
      <c r="O1415" s="177">
        <v>15.5486</v>
      </c>
      <c r="P1415" s="177">
        <v>7.4634</v>
      </c>
      <c r="Q1415" s="177">
        <v>18.113700000000001</v>
      </c>
      <c r="R1415" s="177">
        <v>14.447699999999999</v>
      </c>
      <c r="T1415" s="106"/>
      <c r="U1415" s="107"/>
      <c r="V1415" s="107"/>
      <c r="W1415" s="107"/>
      <c r="X1415" s="107"/>
      <c r="Y1415" s="107"/>
      <c r="Z1415" s="107"/>
      <c r="AA1415" s="107"/>
      <c r="AB1415" s="107"/>
      <c r="AC1415" s="107"/>
      <c r="AD1415" s="107"/>
      <c r="AE1415" s="107"/>
      <c r="AF1415" s="107"/>
      <c r="AG1415" s="107"/>
      <c r="AH1415" s="107"/>
    </row>
    <row r="1416" spans="1:34" x14ac:dyDescent="0.3">
      <c r="A1416" s="173" t="s">
        <v>1054</v>
      </c>
      <c r="B1416" s="173" t="s">
        <v>2046</v>
      </c>
      <c r="C1416" s="173">
        <v>151034</v>
      </c>
      <c r="D1416" s="176">
        <v>44942</v>
      </c>
      <c r="E1416" s="177">
        <v>207.4753</v>
      </c>
      <c r="F1416" s="177">
        <v>-0.4274</v>
      </c>
      <c r="G1416" s="177">
        <v>-0.4274</v>
      </c>
      <c r="H1416" s="177">
        <v>-0.72540000000000004</v>
      </c>
      <c r="I1416" s="177">
        <v>-0.84189999999999998</v>
      </c>
      <c r="J1416" s="177">
        <v>-1.5011000000000001</v>
      </c>
      <c r="K1416" s="177">
        <v>1.6836</v>
      </c>
      <c r="L1416" s="177">
        <v>6.7754000000000003</v>
      </c>
      <c r="M1416" s="177">
        <v>0.45279999999999998</v>
      </c>
      <c r="N1416" s="177">
        <v>-2.8809999999999998</v>
      </c>
      <c r="O1416" s="177">
        <v>14.2341</v>
      </c>
      <c r="P1416" s="177">
        <v>6.2801</v>
      </c>
      <c r="Q1416" s="177">
        <v>17.8645</v>
      </c>
      <c r="R1416" s="177">
        <v>13.1633</v>
      </c>
      <c r="T1416" s="106"/>
      <c r="U1416" s="107"/>
      <c r="V1416" s="107"/>
      <c r="W1416" s="107"/>
      <c r="X1416" s="107"/>
      <c r="Y1416" s="107"/>
      <c r="Z1416" s="107"/>
      <c r="AA1416" s="107"/>
      <c r="AB1416" s="107"/>
      <c r="AC1416" s="107"/>
      <c r="AD1416" s="107"/>
      <c r="AE1416" s="107"/>
      <c r="AF1416" s="107"/>
      <c r="AG1416" s="107"/>
      <c r="AH1416" s="107"/>
    </row>
    <row r="1417" spans="1:34" x14ac:dyDescent="0.3">
      <c r="A1417" s="173" t="s">
        <v>1054</v>
      </c>
      <c r="B1417" s="173" t="s">
        <v>1069</v>
      </c>
      <c r="C1417" s="173">
        <v>102528</v>
      </c>
      <c r="D1417" s="176">
        <v>44942</v>
      </c>
      <c r="E1417" s="177">
        <v>168.25</v>
      </c>
      <c r="F1417" s="177">
        <v>-0.76670000000000005</v>
      </c>
      <c r="G1417" s="177">
        <v>-0.76670000000000005</v>
      </c>
      <c r="H1417" s="177">
        <v>-0.20169999999999999</v>
      </c>
      <c r="I1417" s="177">
        <v>-0.72570000000000001</v>
      </c>
      <c r="J1417" s="177">
        <v>-1.1398999999999999</v>
      </c>
      <c r="K1417" s="177">
        <v>2.4228000000000001</v>
      </c>
      <c r="L1417" s="177">
        <v>9.4451000000000001</v>
      </c>
      <c r="M1417" s="177">
        <v>4.07</v>
      </c>
      <c r="N1417" s="177">
        <v>-1.1747000000000001</v>
      </c>
      <c r="O1417" s="177">
        <v>19.575199999999999</v>
      </c>
      <c r="P1417" s="177">
        <v>9.3634000000000004</v>
      </c>
      <c r="Q1417" s="177">
        <v>16.747800000000002</v>
      </c>
      <c r="R1417" s="177">
        <v>19.093</v>
      </c>
      <c r="T1417" s="106"/>
      <c r="U1417" s="107"/>
      <c r="V1417" s="107"/>
      <c r="W1417" s="107"/>
      <c r="X1417" s="107"/>
      <c r="Y1417" s="107"/>
      <c r="Z1417" s="107"/>
      <c r="AA1417" s="107"/>
      <c r="AB1417" s="107"/>
      <c r="AC1417" s="107"/>
      <c r="AD1417" s="107"/>
      <c r="AE1417" s="107"/>
      <c r="AF1417" s="107"/>
      <c r="AG1417" s="107"/>
      <c r="AH1417" s="107"/>
    </row>
    <row r="1418" spans="1:34" x14ac:dyDescent="0.3">
      <c r="A1418" s="173" t="s">
        <v>1054</v>
      </c>
      <c r="B1418" s="173" t="s">
        <v>1070</v>
      </c>
      <c r="C1418" s="173">
        <v>120381</v>
      </c>
      <c r="D1418" s="176">
        <v>44942</v>
      </c>
      <c r="E1418" s="177">
        <v>184.62</v>
      </c>
      <c r="F1418" s="177">
        <v>-0.75790000000000002</v>
      </c>
      <c r="G1418" s="177">
        <v>-0.75790000000000002</v>
      </c>
      <c r="H1418" s="177">
        <v>-0.18379999999999999</v>
      </c>
      <c r="I1418" s="177">
        <v>-0.6885</v>
      </c>
      <c r="J1418" s="177">
        <v>-1.0558000000000001</v>
      </c>
      <c r="K1418" s="177">
        <v>2.6749999999999998</v>
      </c>
      <c r="L1418" s="177">
        <v>9.9713999999999992</v>
      </c>
      <c r="M1418" s="177">
        <v>4.8441000000000001</v>
      </c>
      <c r="N1418" s="177">
        <v>-0.2</v>
      </c>
      <c r="O1418" s="177">
        <v>20.703099999999999</v>
      </c>
      <c r="P1418" s="177">
        <v>10.445600000000001</v>
      </c>
      <c r="Q1418" s="177">
        <v>18.304099999999998</v>
      </c>
      <c r="R1418" s="177">
        <v>20.2271</v>
      </c>
      <c r="T1418" s="106"/>
      <c r="U1418" s="107"/>
      <c r="V1418" s="107"/>
      <c r="W1418" s="107"/>
      <c r="X1418" s="107"/>
      <c r="Y1418" s="107"/>
      <c r="Z1418" s="107"/>
      <c r="AA1418" s="107"/>
      <c r="AB1418" s="107"/>
      <c r="AC1418" s="107"/>
      <c r="AD1418" s="107"/>
      <c r="AE1418" s="107"/>
      <c r="AF1418" s="107"/>
      <c r="AG1418" s="107"/>
      <c r="AH1418" s="107"/>
    </row>
    <row r="1419" spans="1:34" x14ac:dyDescent="0.3">
      <c r="A1419" s="173" t="s">
        <v>1054</v>
      </c>
      <c r="B1419" s="173" t="s">
        <v>1071</v>
      </c>
      <c r="C1419" s="173">
        <v>140460</v>
      </c>
      <c r="D1419" s="176">
        <v>44942</v>
      </c>
      <c r="E1419" s="177">
        <v>16.670000000000002</v>
      </c>
      <c r="F1419" s="177">
        <v>-0.29899999999999999</v>
      </c>
      <c r="G1419" s="177">
        <v>-0.29899999999999999</v>
      </c>
      <c r="H1419" s="177">
        <v>-0.95069999999999999</v>
      </c>
      <c r="I1419" s="177">
        <v>-1.4193</v>
      </c>
      <c r="J1419" s="177">
        <v>-3.0813999999999999</v>
      </c>
      <c r="K1419" s="177">
        <v>0</v>
      </c>
      <c r="L1419" s="177">
        <v>6.7222</v>
      </c>
      <c r="M1419" s="177">
        <v>-1.0682</v>
      </c>
      <c r="N1419" s="177">
        <v>-9.4022000000000006</v>
      </c>
      <c r="O1419" s="177">
        <v>15.446</v>
      </c>
      <c r="P1419" s="177">
        <v>5.7546999999999997</v>
      </c>
      <c r="Q1419" s="177">
        <v>8.9243000000000006</v>
      </c>
      <c r="R1419" s="177">
        <v>12.232699999999999</v>
      </c>
      <c r="T1419" s="106"/>
      <c r="U1419" s="107"/>
      <c r="V1419" s="107"/>
      <c r="W1419" s="107"/>
      <c r="X1419" s="107"/>
      <c r="Y1419" s="107"/>
      <c r="Z1419" s="107"/>
      <c r="AA1419" s="107"/>
      <c r="AB1419" s="107"/>
      <c r="AC1419" s="107"/>
      <c r="AD1419" s="107"/>
      <c r="AE1419" s="107"/>
      <c r="AF1419" s="107"/>
      <c r="AG1419" s="107"/>
      <c r="AH1419" s="107"/>
    </row>
    <row r="1420" spans="1:34" x14ac:dyDescent="0.3">
      <c r="A1420" s="173" t="s">
        <v>1054</v>
      </c>
      <c r="B1420" s="173" t="s">
        <v>1072</v>
      </c>
      <c r="C1420" s="173">
        <v>140461</v>
      </c>
      <c r="D1420" s="176">
        <v>44942</v>
      </c>
      <c r="E1420" s="177">
        <v>18.2</v>
      </c>
      <c r="F1420" s="177">
        <v>-0.27400000000000002</v>
      </c>
      <c r="G1420" s="177">
        <v>-0.27400000000000002</v>
      </c>
      <c r="H1420" s="177">
        <v>-0.9254</v>
      </c>
      <c r="I1420" s="177">
        <v>-1.355</v>
      </c>
      <c r="J1420" s="177">
        <v>-3.0367999999999999</v>
      </c>
      <c r="K1420" s="177">
        <v>0.27550000000000002</v>
      </c>
      <c r="L1420" s="177">
        <v>7.2481</v>
      </c>
      <c r="M1420" s="177">
        <v>-0.43759999999999999</v>
      </c>
      <c r="N1420" s="177">
        <v>-8.5885999999999996</v>
      </c>
      <c r="O1420" s="177">
        <v>16.418099999999999</v>
      </c>
      <c r="P1420" s="177">
        <v>7.0891999999999999</v>
      </c>
      <c r="Q1420" s="177">
        <v>10.536099999999999</v>
      </c>
      <c r="R1420" s="177">
        <v>13.2324</v>
      </c>
      <c r="T1420" s="106"/>
      <c r="U1420" s="107"/>
      <c r="V1420" s="107"/>
      <c r="W1420" s="107"/>
      <c r="X1420" s="107"/>
      <c r="Y1420" s="107"/>
      <c r="Z1420" s="107"/>
      <c r="AA1420" s="107"/>
      <c r="AB1420" s="107"/>
      <c r="AC1420" s="107"/>
      <c r="AD1420" s="107"/>
      <c r="AE1420" s="107"/>
      <c r="AF1420" s="107"/>
      <c r="AG1420" s="107"/>
      <c r="AH1420" s="107"/>
    </row>
    <row r="1421" spans="1:34" x14ac:dyDescent="0.3">
      <c r="A1421" s="173" t="s">
        <v>1054</v>
      </c>
      <c r="B1421" s="173" t="s">
        <v>1073</v>
      </c>
      <c r="C1421" s="173">
        <v>105503</v>
      </c>
      <c r="D1421" s="176">
        <v>44942</v>
      </c>
      <c r="E1421" s="177">
        <v>88.32</v>
      </c>
      <c r="F1421" s="177">
        <v>-0.45090000000000002</v>
      </c>
      <c r="G1421" s="177">
        <v>-0.45090000000000002</v>
      </c>
      <c r="H1421" s="177">
        <v>-1.6480999999999999</v>
      </c>
      <c r="I1421" s="177">
        <v>-2.4087999999999998</v>
      </c>
      <c r="J1421" s="177">
        <v>-2.6669999999999998</v>
      </c>
      <c r="K1421" s="177">
        <v>2.1867000000000001</v>
      </c>
      <c r="L1421" s="177">
        <v>10.4552</v>
      </c>
      <c r="M1421" s="177">
        <v>1.7394000000000001</v>
      </c>
      <c r="N1421" s="177">
        <v>-4.4156000000000004</v>
      </c>
      <c r="O1421" s="177">
        <v>19.034500000000001</v>
      </c>
      <c r="P1421" s="177">
        <v>11.3111</v>
      </c>
      <c r="Q1421" s="177">
        <v>14.8269</v>
      </c>
      <c r="R1421" s="177">
        <v>16.327500000000001</v>
      </c>
      <c r="T1421" s="106"/>
      <c r="U1421" s="107"/>
      <c r="V1421" s="107"/>
      <c r="W1421" s="107"/>
      <c r="X1421" s="107"/>
      <c r="Y1421" s="107"/>
      <c r="Z1421" s="107"/>
      <c r="AA1421" s="107"/>
      <c r="AB1421" s="107"/>
      <c r="AC1421" s="107"/>
      <c r="AD1421" s="107"/>
      <c r="AE1421" s="107"/>
      <c r="AF1421" s="107"/>
      <c r="AG1421" s="107"/>
      <c r="AH1421" s="107"/>
    </row>
    <row r="1422" spans="1:34" x14ac:dyDescent="0.3">
      <c r="A1422" s="173" t="s">
        <v>1054</v>
      </c>
      <c r="B1422" s="173" t="s">
        <v>1074</v>
      </c>
      <c r="C1422" s="173">
        <v>120403</v>
      </c>
      <c r="D1422" s="176">
        <v>44942</v>
      </c>
      <c r="E1422" s="177">
        <v>102.89</v>
      </c>
      <c r="F1422" s="177">
        <v>-0.4355</v>
      </c>
      <c r="G1422" s="177">
        <v>-0.4355</v>
      </c>
      <c r="H1422" s="177">
        <v>-1.6160000000000001</v>
      </c>
      <c r="I1422" s="177">
        <v>-2.3536000000000001</v>
      </c>
      <c r="J1422" s="177">
        <v>-2.5571000000000002</v>
      </c>
      <c r="K1422" s="177">
        <v>2.5516000000000001</v>
      </c>
      <c r="L1422" s="177">
        <v>11.2324</v>
      </c>
      <c r="M1422" s="177">
        <v>2.8386</v>
      </c>
      <c r="N1422" s="177">
        <v>-3.0163000000000002</v>
      </c>
      <c r="O1422" s="177">
        <v>20.756900000000002</v>
      </c>
      <c r="P1422" s="177">
        <v>13.0105</v>
      </c>
      <c r="Q1422" s="177">
        <v>19.1812</v>
      </c>
      <c r="R1422" s="177">
        <v>18.032299999999999</v>
      </c>
      <c r="T1422" s="106"/>
      <c r="U1422" s="107"/>
      <c r="V1422" s="107"/>
      <c r="W1422" s="107"/>
      <c r="X1422" s="107"/>
      <c r="Y1422" s="107"/>
      <c r="Z1422" s="107"/>
      <c r="AA1422" s="107"/>
      <c r="AB1422" s="107"/>
      <c r="AC1422" s="107"/>
      <c r="AD1422" s="107"/>
      <c r="AE1422" s="107"/>
      <c r="AF1422" s="107"/>
      <c r="AG1422" s="107"/>
      <c r="AH1422" s="107"/>
    </row>
    <row r="1423" spans="1:34" x14ac:dyDescent="0.3">
      <c r="A1423" s="173" t="s">
        <v>1054</v>
      </c>
      <c r="B1423" s="173" t="s">
        <v>1748</v>
      </c>
      <c r="C1423" s="173">
        <v>148733</v>
      </c>
      <c r="D1423" s="176">
        <v>44942</v>
      </c>
      <c r="E1423" s="177">
        <v>11.9589</v>
      </c>
      <c r="F1423" s="177">
        <v>-0.21029999999999999</v>
      </c>
      <c r="G1423" s="177">
        <v>-0.21029999999999999</v>
      </c>
      <c r="H1423" s="177">
        <v>-0.86629999999999996</v>
      </c>
      <c r="I1423" s="177">
        <v>-1.1449</v>
      </c>
      <c r="J1423" s="177">
        <v>-1.7653000000000001</v>
      </c>
      <c r="K1423" s="177">
        <v>0.16500000000000001</v>
      </c>
      <c r="L1423" s="177">
        <v>11.6433</v>
      </c>
      <c r="M1423" s="177">
        <v>6.1456999999999997</v>
      </c>
      <c r="N1423" s="177">
        <v>0.25740000000000002</v>
      </c>
      <c r="O1423" s="177"/>
      <c r="P1423" s="177"/>
      <c r="Q1423" s="177">
        <v>10.0474</v>
      </c>
      <c r="R1423" s="177"/>
      <c r="T1423" s="106"/>
      <c r="U1423" s="107"/>
      <c r="V1423" s="107"/>
      <c r="W1423" s="107"/>
      <c r="X1423" s="107"/>
      <c r="Y1423" s="107"/>
      <c r="Z1423" s="107"/>
      <c r="AA1423" s="107"/>
      <c r="AB1423" s="107"/>
      <c r="AC1423" s="107"/>
      <c r="AD1423" s="107"/>
      <c r="AE1423" s="107"/>
      <c r="AF1423" s="107"/>
      <c r="AG1423" s="107"/>
      <c r="AH1423" s="107"/>
    </row>
    <row r="1424" spans="1:34" x14ac:dyDescent="0.3">
      <c r="A1424" s="173" t="s">
        <v>1054</v>
      </c>
      <c r="B1424" s="173" t="s">
        <v>1749</v>
      </c>
      <c r="C1424" s="173">
        <v>148732</v>
      </c>
      <c r="D1424" s="176">
        <v>44942</v>
      </c>
      <c r="E1424" s="177">
        <v>11.4567</v>
      </c>
      <c r="F1424" s="177">
        <v>-0.22819999999999999</v>
      </c>
      <c r="G1424" s="177">
        <v>-0.22819999999999999</v>
      </c>
      <c r="H1424" s="177">
        <v>-0.9073</v>
      </c>
      <c r="I1424" s="177">
        <v>-1.2267999999999999</v>
      </c>
      <c r="J1424" s="177">
        <v>-1.9403999999999999</v>
      </c>
      <c r="K1424" s="177">
        <v>-0.3826</v>
      </c>
      <c r="L1424" s="177">
        <v>10.4377</v>
      </c>
      <c r="M1424" s="177">
        <v>4.3178000000000001</v>
      </c>
      <c r="N1424" s="177">
        <v>-2.0066000000000002</v>
      </c>
      <c r="O1424" s="177"/>
      <c r="P1424" s="177"/>
      <c r="Q1424" s="177">
        <v>7.5494000000000003</v>
      </c>
      <c r="R1424" s="177"/>
      <c r="T1424" s="106"/>
      <c r="U1424" s="107"/>
      <c r="V1424" s="107"/>
      <c r="W1424" s="107"/>
      <c r="X1424" s="107"/>
      <c r="Y1424" s="107"/>
      <c r="Z1424" s="107"/>
      <c r="AA1424" s="107"/>
      <c r="AB1424" s="107"/>
      <c r="AC1424" s="107"/>
      <c r="AD1424" s="107"/>
      <c r="AE1424" s="107"/>
      <c r="AF1424" s="107"/>
      <c r="AG1424" s="107"/>
      <c r="AH1424" s="107"/>
    </row>
    <row r="1425" spans="1:34" x14ac:dyDescent="0.3">
      <c r="A1425" s="173" t="s">
        <v>1054</v>
      </c>
      <c r="B1425" s="173" t="s">
        <v>1075</v>
      </c>
      <c r="C1425" s="173">
        <v>104908</v>
      </c>
      <c r="D1425" s="176">
        <v>44942</v>
      </c>
      <c r="E1425" s="177">
        <v>75.811999999999998</v>
      </c>
      <c r="F1425" s="177">
        <v>-0.26440000000000002</v>
      </c>
      <c r="G1425" s="177">
        <v>-0.26440000000000002</v>
      </c>
      <c r="H1425" s="177">
        <v>-0.98350000000000004</v>
      </c>
      <c r="I1425" s="177">
        <v>-1.0016</v>
      </c>
      <c r="J1425" s="177">
        <v>-1.6080000000000001</v>
      </c>
      <c r="K1425" s="177">
        <v>1.4411</v>
      </c>
      <c r="L1425" s="177">
        <v>10.4938</v>
      </c>
      <c r="M1425" s="177">
        <v>2.4472999999999998</v>
      </c>
      <c r="N1425" s="177">
        <v>0.3468</v>
      </c>
      <c r="O1425" s="177">
        <v>21.201899999999998</v>
      </c>
      <c r="P1425" s="177">
        <v>12.525</v>
      </c>
      <c r="Q1425" s="177">
        <v>13.668699999999999</v>
      </c>
      <c r="R1425" s="177">
        <v>21.080100000000002</v>
      </c>
      <c r="T1425" s="106"/>
      <c r="U1425" s="107"/>
      <c r="V1425" s="107"/>
      <c r="W1425" s="107"/>
      <c r="X1425" s="107"/>
      <c r="Y1425" s="107"/>
      <c r="Z1425" s="107"/>
      <c r="AA1425" s="107"/>
      <c r="AB1425" s="107"/>
      <c r="AC1425" s="107"/>
      <c r="AD1425" s="107"/>
      <c r="AE1425" s="107"/>
      <c r="AF1425" s="107"/>
      <c r="AG1425" s="107"/>
      <c r="AH1425" s="107"/>
    </row>
    <row r="1426" spans="1:34" x14ac:dyDescent="0.3">
      <c r="A1426" s="173" t="s">
        <v>1054</v>
      </c>
      <c r="B1426" s="173" t="s">
        <v>1076</v>
      </c>
      <c r="C1426" s="173">
        <v>119775</v>
      </c>
      <c r="D1426" s="176">
        <v>44942</v>
      </c>
      <c r="E1426" s="177">
        <v>85.378</v>
      </c>
      <c r="F1426" s="177">
        <v>-0.2535</v>
      </c>
      <c r="G1426" s="177">
        <v>-0.2535</v>
      </c>
      <c r="H1426" s="177">
        <v>-0.96050000000000002</v>
      </c>
      <c r="I1426" s="177">
        <v>-0.95469999999999999</v>
      </c>
      <c r="J1426" s="177">
        <v>-1.5055000000000001</v>
      </c>
      <c r="K1426" s="177">
        <v>1.7616000000000001</v>
      </c>
      <c r="L1426" s="177">
        <v>11.1823</v>
      </c>
      <c r="M1426" s="177">
        <v>3.4207999999999998</v>
      </c>
      <c r="N1426" s="177">
        <v>1.6138999999999999</v>
      </c>
      <c r="O1426" s="177">
        <v>22.742699999999999</v>
      </c>
      <c r="P1426" s="177">
        <v>13.9224</v>
      </c>
      <c r="Q1426" s="177">
        <v>19.791</v>
      </c>
      <c r="R1426" s="177">
        <v>22.606999999999999</v>
      </c>
      <c r="T1426" s="106"/>
      <c r="U1426" s="107"/>
      <c r="V1426" s="107"/>
      <c r="W1426" s="107"/>
      <c r="X1426" s="107"/>
      <c r="Y1426" s="107"/>
      <c r="Z1426" s="107"/>
      <c r="AA1426" s="107"/>
      <c r="AB1426" s="107"/>
      <c r="AC1426" s="107"/>
      <c r="AD1426" s="107"/>
      <c r="AE1426" s="107"/>
      <c r="AF1426" s="107"/>
      <c r="AG1426" s="107"/>
      <c r="AH1426" s="107"/>
    </row>
    <row r="1427" spans="1:34" x14ac:dyDescent="0.3">
      <c r="A1427" s="173" t="s">
        <v>1054</v>
      </c>
      <c r="B1427" s="173" t="s">
        <v>1077</v>
      </c>
      <c r="C1427" s="173">
        <v>142110</v>
      </c>
      <c r="D1427" s="176">
        <v>44942</v>
      </c>
      <c r="E1427" s="177">
        <v>19.202200000000001</v>
      </c>
      <c r="F1427" s="177">
        <v>5.4699999999999999E-2</v>
      </c>
      <c r="G1427" s="177">
        <v>5.4699999999999999E-2</v>
      </c>
      <c r="H1427" s="177">
        <v>-0.4758</v>
      </c>
      <c r="I1427" s="177">
        <v>-0.25969999999999999</v>
      </c>
      <c r="J1427" s="177">
        <v>-1.0767</v>
      </c>
      <c r="K1427" s="177">
        <v>1.5828</v>
      </c>
      <c r="L1427" s="177">
        <v>10.993499999999999</v>
      </c>
      <c r="M1427" s="177">
        <v>0.57299999999999995</v>
      </c>
      <c r="N1427" s="177">
        <v>-3.1429999999999998</v>
      </c>
      <c r="O1427" s="177">
        <v>22.284300000000002</v>
      </c>
      <c r="P1427" s="177"/>
      <c r="Q1427" s="177">
        <v>14.0451</v>
      </c>
      <c r="R1427" s="177">
        <v>22.674600000000002</v>
      </c>
      <c r="T1427" s="106"/>
      <c r="U1427" s="107"/>
      <c r="V1427" s="107"/>
      <c r="W1427" s="107"/>
      <c r="X1427" s="107"/>
      <c r="Y1427" s="107"/>
      <c r="Z1427" s="107"/>
      <c r="AA1427" s="107"/>
      <c r="AB1427" s="107"/>
      <c r="AC1427" s="107"/>
      <c r="AD1427" s="107"/>
      <c r="AE1427" s="107"/>
      <c r="AF1427" s="107"/>
      <c r="AG1427" s="107"/>
      <c r="AH1427" s="107"/>
    </row>
    <row r="1428" spans="1:34" x14ac:dyDescent="0.3">
      <c r="A1428" s="173" t="s">
        <v>1054</v>
      </c>
      <c r="B1428" s="173" t="s">
        <v>1078</v>
      </c>
      <c r="C1428" s="173">
        <v>142109</v>
      </c>
      <c r="D1428" s="176">
        <v>44942</v>
      </c>
      <c r="E1428" s="177">
        <v>17.610199999999999</v>
      </c>
      <c r="F1428" s="177">
        <v>4.0300000000000002E-2</v>
      </c>
      <c r="G1428" s="177">
        <v>4.0300000000000002E-2</v>
      </c>
      <c r="H1428" s="177">
        <v>-0.50729999999999997</v>
      </c>
      <c r="I1428" s="177">
        <v>-0.32429999999999998</v>
      </c>
      <c r="J1428" s="177">
        <v>-1.2189000000000001</v>
      </c>
      <c r="K1428" s="177">
        <v>1.1348</v>
      </c>
      <c r="L1428" s="177">
        <v>10.028700000000001</v>
      </c>
      <c r="M1428" s="177">
        <v>-0.73950000000000005</v>
      </c>
      <c r="N1428" s="177">
        <v>-4.7953000000000001</v>
      </c>
      <c r="O1428" s="177">
        <v>20.268000000000001</v>
      </c>
      <c r="P1428" s="177"/>
      <c r="Q1428" s="177">
        <v>12.074199999999999</v>
      </c>
      <c r="R1428" s="177">
        <v>20.616</v>
      </c>
      <c r="T1428" s="106"/>
      <c r="U1428" s="107"/>
      <c r="V1428" s="107"/>
      <c r="W1428" s="107"/>
      <c r="X1428" s="107"/>
      <c r="Y1428" s="107"/>
      <c r="Z1428" s="107"/>
      <c r="AA1428" s="107"/>
      <c r="AB1428" s="107"/>
      <c r="AC1428" s="107"/>
      <c r="AD1428" s="107"/>
      <c r="AE1428" s="107"/>
      <c r="AF1428" s="107"/>
      <c r="AG1428" s="107"/>
      <c r="AH1428" s="107"/>
    </row>
    <row r="1429" spans="1:34" x14ac:dyDescent="0.3">
      <c r="A1429" s="173" t="s">
        <v>1054</v>
      </c>
      <c r="B1429" s="173" t="s">
        <v>1079</v>
      </c>
      <c r="C1429" s="173">
        <v>147445</v>
      </c>
      <c r="D1429" s="176">
        <v>44942</v>
      </c>
      <c r="E1429" s="177">
        <v>22.728000000000002</v>
      </c>
      <c r="F1429" s="177">
        <v>-0.29389999999999999</v>
      </c>
      <c r="G1429" s="177">
        <v>-0.29389999999999999</v>
      </c>
      <c r="H1429" s="177">
        <v>-1.1998</v>
      </c>
      <c r="I1429" s="177">
        <v>-1.2256</v>
      </c>
      <c r="J1429" s="177">
        <v>-1.1482000000000001</v>
      </c>
      <c r="K1429" s="177">
        <v>2.4476</v>
      </c>
      <c r="L1429" s="177">
        <v>10.383699999999999</v>
      </c>
      <c r="M1429" s="177">
        <v>3.2292999999999998</v>
      </c>
      <c r="N1429" s="177">
        <v>3.0800000000000001E-2</v>
      </c>
      <c r="O1429" s="177">
        <v>24.238399999999999</v>
      </c>
      <c r="P1429" s="177"/>
      <c r="Q1429" s="177">
        <v>26.683199999999999</v>
      </c>
      <c r="R1429" s="177">
        <v>21.991099999999999</v>
      </c>
      <c r="T1429" s="106"/>
      <c r="U1429" s="107"/>
      <c r="V1429" s="107"/>
      <c r="W1429" s="107"/>
      <c r="X1429" s="107"/>
      <c r="Y1429" s="107"/>
      <c r="Z1429" s="107"/>
      <c r="AA1429" s="107"/>
      <c r="AB1429" s="107"/>
      <c r="AC1429" s="107"/>
      <c r="AD1429" s="107"/>
      <c r="AE1429" s="107"/>
      <c r="AF1429" s="107"/>
      <c r="AG1429" s="107"/>
      <c r="AH1429" s="107"/>
    </row>
    <row r="1430" spans="1:34" x14ac:dyDescent="0.3">
      <c r="A1430" s="173" t="s">
        <v>1054</v>
      </c>
      <c r="B1430" s="173" t="s">
        <v>1080</v>
      </c>
      <c r="C1430" s="173">
        <v>147479</v>
      </c>
      <c r="D1430" s="176">
        <v>44942</v>
      </c>
      <c r="E1430" s="177">
        <v>21.600999999999999</v>
      </c>
      <c r="F1430" s="177">
        <v>-0.30919999999999997</v>
      </c>
      <c r="G1430" s="177">
        <v>-0.30919999999999997</v>
      </c>
      <c r="H1430" s="177">
        <v>-1.2255</v>
      </c>
      <c r="I1430" s="177">
        <v>-1.2750999999999999</v>
      </c>
      <c r="J1430" s="177">
        <v>-1.2525999999999999</v>
      </c>
      <c r="K1430" s="177">
        <v>2.1227</v>
      </c>
      <c r="L1430" s="177">
        <v>9.7053999999999991</v>
      </c>
      <c r="M1430" s="177">
        <v>2.2871000000000001</v>
      </c>
      <c r="N1430" s="177">
        <v>-1.1893</v>
      </c>
      <c r="O1430" s="177">
        <v>22.486899999999999</v>
      </c>
      <c r="P1430" s="177"/>
      <c r="Q1430" s="177">
        <v>24.840599999999998</v>
      </c>
      <c r="R1430" s="177">
        <v>20.382300000000001</v>
      </c>
      <c r="T1430" s="106"/>
      <c r="U1430" s="107"/>
      <c r="V1430" s="107"/>
      <c r="W1430" s="107"/>
      <c r="X1430" s="107"/>
      <c r="Y1430" s="107"/>
      <c r="Z1430" s="107"/>
      <c r="AA1430" s="107"/>
      <c r="AB1430" s="107"/>
      <c r="AC1430" s="107"/>
      <c r="AD1430" s="107"/>
      <c r="AE1430" s="107"/>
      <c r="AF1430" s="107"/>
      <c r="AG1430" s="107"/>
      <c r="AH1430" s="107"/>
    </row>
    <row r="1431" spans="1:34" x14ac:dyDescent="0.3">
      <c r="A1431" s="173" t="s">
        <v>1054</v>
      </c>
      <c r="B1431" s="173" t="s">
        <v>2001</v>
      </c>
      <c r="C1431" s="173">
        <v>127042</v>
      </c>
      <c r="D1431" s="176">
        <v>44942</v>
      </c>
      <c r="E1431" s="177">
        <v>56.428100000000001</v>
      </c>
      <c r="F1431" s="177">
        <v>-0.51429999999999998</v>
      </c>
      <c r="G1431" s="177">
        <v>-0.51429999999999998</v>
      </c>
      <c r="H1431" s="177">
        <v>0</v>
      </c>
      <c r="I1431" s="177">
        <v>-0.16839999999999999</v>
      </c>
      <c r="J1431" s="177">
        <v>-2.4839000000000002</v>
      </c>
      <c r="K1431" s="177">
        <v>-0.53939999999999999</v>
      </c>
      <c r="L1431" s="177">
        <v>14.915699999999999</v>
      </c>
      <c r="M1431" s="177">
        <v>8.6</v>
      </c>
      <c r="N1431" s="177">
        <v>7.5731000000000002</v>
      </c>
      <c r="O1431" s="177">
        <v>23.546500000000002</v>
      </c>
      <c r="P1431" s="177">
        <v>14.4817</v>
      </c>
      <c r="Q1431" s="177">
        <v>21.4649</v>
      </c>
      <c r="R1431" s="177">
        <v>31.6922</v>
      </c>
      <c r="T1431" s="106"/>
      <c r="U1431" s="107"/>
      <c r="V1431" s="107"/>
      <c r="W1431" s="107"/>
      <c r="X1431" s="107"/>
      <c r="Y1431" s="107"/>
      <c r="Z1431" s="107"/>
      <c r="AA1431" s="107"/>
      <c r="AB1431" s="107"/>
      <c r="AC1431" s="107"/>
      <c r="AD1431" s="107"/>
      <c r="AE1431" s="107"/>
      <c r="AF1431" s="107"/>
      <c r="AG1431" s="107"/>
      <c r="AH1431" s="107"/>
    </row>
    <row r="1432" spans="1:34" x14ac:dyDescent="0.3">
      <c r="A1432" s="173" t="s">
        <v>1054</v>
      </c>
      <c r="B1432" s="173" t="s">
        <v>2002</v>
      </c>
      <c r="C1432" s="173">
        <v>127039</v>
      </c>
      <c r="D1432" s="176">
        <v>44942</v>
      </c>
      <c r="E1432" s="177">
        <v>50.587200000000003</v>
      </c>
      <c r="F1432" s="177">
        <v>-0.52410000000000001</v>
      </c>
      <c r="G1432" s="177">
        <v>-0.52410000000000001</v>
      </c>
      <c r="H1432" s="177">
        <v>-2.2499999999999999E-2</v>
      </c>
      <c r="I1432" s="177">
        <v>-0.2132</v>
      </c>
      <c r="J1432" s="177">
        <v>-2.5807000000000002</v>
      </c>
      <c r="K1432" s="177">
        <v>-0.84250000000000003</v>
      </c>
      <c r="L1432" s="177">
        <v>14.2318</v>
      </c>
      <c r="M1432" s="177">
        <v>7.6357999999999997</v>
      </c>
      <c r="N1432" s="177">
        <v>6.3350999999999997</v>
      </c>
      <c r="O1432" s="177">
        <v>22.065799999999999</v>
      </c>
      <c r="P1432" s="177">
        <v>13.1045</v>
      </c>
      <c r="Q1432" s="177">
        <v>19.982500000000002</v>
      </c>
      <c r="R1432" s="177">
        <v>30.134</v>
      </c>
      <c r="T1432" s="106"/>
      <c r="U1432" s="107"/>
      <c r="V1432" s="107"/>
      <c r="W1432" s="107"/>
      <c r="X1432" s="107"/>
      <c r="Y1432" s="107"/>
      <c r="Z1432" s="107"/>
      <c r="AA1432" s="107"/>
      <c r="AB1432" s="107"/>
      <c r="AC1432" s="107"/>
      <c r="AD1432" s="107"/>
      <c r="AE1432" s="107"/>
      <c r="AF1432" s="107"/>
      <c r="AG1432" s="107"/>
      <c r="AH1432" s="107"/>
    </row>
    <row r="1433" spans="1:34" x14ac:dyDescent="0.3">
      <c r="A1433" s="173" t="s">
        <v>1054</v>
      </c>
      <c r="B1433" s="173" t="s">
        <v>1081</v>
      </c>
      <c r="C1433" s="173">
        <v>100377</v>
      </c>
      <c r="D1433" s="176">
        <v>44942</v>
      </c>
      <c r="E1433" s="177">
        <v>2152.3523</v>
      </c>
      <c r="F1433" s="177">
        <v>-0.18559999999999999</v>
      </c>
      <c r="G1433" s="177">
        <v>-0.18559999999999999</v>
      </c>
      <c r="H1433" s="177">
        <v>-0.81579999999999997</v>
      </c>
      <c r="I1433" s="177">
        <v>-1.24</v>
      </c>
      <c r="J1433" s="177">
        <v>-2.3986999999999998</v>
      </c>
      <c r="K1433" s="177">
        <v>1.4193</v>
      </c>
      <c r="L1433" s="177">
        <v>10.982900000000001</v>
      </c>
      <c r="M1433" s="177">
        <v>3.9016000000000002</v>
      </c>
      <c r="N1433" s="177">
        <v>3.5799999999999998E-2</v>
      </c>
      <c r="O1433" s="177">
        <v>21.5687</v>
      </c>
      <c r="P1433" s="177">
        <v>12.275399999999999</v>
      </c>
      <c r="Q1433" s="177">
        <v>21.751999999999999</v>
      </c>
      <c r="R1433" s="177">
        <v>20.963100000000001</v>
      </c>
      <c r="T1433" s="106"/>
      <c r="U1433" s="107"/>
      <c r="V1433" s="107"/>
      <c r="W1433" s="107"/>
      <c r="X1433" s="107"/>
      <c r="Y1433" s="107"/>
      <c r="Z1433" s="107"/>
      <c r="AA1433" s="107"/>
      <c r="AB1433" s="107"/>
      <c r="AC1433" s="107"/>
      <c r="AD1433" s="107"/>
      <c r="AE1433" s="107"/>
      <c r="AF1433" s="107"/>
      <c r="AG1433" s="107"/>
      <c r="AH1433" s="107"/>
    </row>
    <row r="1434" spans="1:34" x14ac:dyDescent="0.3">
      <c r="A1434" s="173" t="s">
        <v>1054</v>
      </c>
      <c r="B1434" s="173" t="s">
        <v>1082</v>
      </c>
      <c r="C1434" s="173">
        <v>118668</v>
      </c>
      <c r="D1434" s="176">
        <v>44942</v>
      </c>
      <c r="E1434" s="177">
        <v>2311.2294000000002</v>
      </c>
      <c r="F1434" s="177">
        <v>-0.1784</v>
      </c>
      <c r="G1434" s="177">
        <v>-0.1784</v>
      </c>
      <c r="H1434" s="177">
        <v>-0.80030000000000001</v>
      </c>
      <c r="I1434" s="177">
        <v>-1.2090000000000001</v>
      </c>
      <c r="J1434" s="177">
        <v>-2.3285</v>
      </c>
      <c r="K1434" s="177">
        <v>1.6419999999999999</v>
      </c>
      <c r="L1434" s="177">
        <v>11.4682</v>
      </c>
      <c r="M1434" s="177">
        <v>4.5425000000000004</v>
      </c>
      <c r="N1434" s="177">
        <v>0.85829999999999995</v>
      </c>
      <c r="O1434" s="177">
        <v>22.485800000000001</v>
      </c>
      <c r="P1434" s="177">
        <v>13.078200000000001</v>
      </c>
      <c r="Q1434" s="177">
        <v>16.3367</v>
      </c>
      <c r="R1434" s="177">
        <v>21.9101</v>
      </c>
      <c r="T1434" s="106"/>
      <c r="U1434" s="107"/>
      <c r="V1434" s="107"/>
      <c r="W1434" s="107"/>
      <c r="X1434" s="107"/>
      <c r="Y1434" s="107"/>
      <c r="Z1434" s="107"/>
      <c r="AA1434" s="107"/>
      <c r="AB1434" s="107"/>
      <c r="AC1434" s="107"/>
      <c r="AD1434" s="107"/>
      <c r="AE1434" s="107"/>
      <c r="AF1434" s="107"/>
      <c r="AG1434" s="107"/>
      <c r="AH1434" s="107"/>
    </row>
    <row r="1435" spans="1:34" x14ac:dyDescent="0.3">
      <c r="A1435" s="173" t="s">
        <v>1054</v>
      </c>
      <c r="B1435" s="173" t="s">
        <v>1083</v>
      </c>
      <c r="C1435" s="173">
        <v>125307</v>
      </c>
      <c r="D1435" s="176">
        <v>44942</v>
      </c>
      <c r="E1435" s="177">
        <v>48.62</v>
      </c>
      <c r="F1435" s="177">
        <v>-0.34839999999999999</v>
      </c>
      <c r="G1435" s="177">
        <v>-0.34839999999999999</v>
      </c>
      <c r="H1435" s="177">
        <v>-0.89690000000000003</v>
      </c>
      <c r="I1435" s="177">
        <v>-1.3993</v>
      </c>
      <c r="J1435" s="177">
        <v>-2.4674</v>
      </c>
      <c r="K1435" s="177">
        <v>-1.4593</v>
      </c>
      <c r="L1435" s="177">
        <v>7.9005999999999998</v>
      </c>
      <c r="M1435" s="177">
        <v>2.0785</v>
      </c>
      <c r="N1435" s="177">
        <v>-4.4794</v>
      </c>
      <c r="O1435" s="177">
        <v>33.236899999999999</v>
      </c>
      <c r="P1435" s="177">
        <v>17.617999999999999</v>
      </c>
      <c r="Q1435" s="177">
        <v>18.914899999999999</v>
      </c>
      <c r="R1435" s="177">
        <v>25.257300000000001</v>
      </c>
      <c r="T1435" s="106"/>
      <c r="U1435" s="107"/>
      <c r="V1435" s="107"/>
      <c r="W1435" s="107"/>
      <c r="X1435" s="107"/>
      <c r="Y1435" s="107"/>
      <c r="Z1435" s="107"/>
      <c r="AA1435" s="107"/>
      <c r="AB1435" s="107"/>
      <c r="AC1435" s="107"/>
      <c r="AD1435" s="107"/>
      <c r="AE1435" s="107"/>
      <c r="AF1435" s="107"/>
      <c r="AG1435" s="107"/>
      <c r="AH1435" s="107"/>
    </row>
    <row r="1436" spans="1:34" x14ac:dyDescent="0.3">
      <c r="A1436" s="173" t="s">
        <v>1054</v>
      </c>
      <c r="B1436" s="173" t="s">
        <v>1084</v>
      </c>
      <c r="C1436" s="173">
        <v>125305</v>
      </c>
      <c r="D1436" s="176">
        <v>44942</v>
      </c>
      <c r="E1436" s="177">
        <v>43.35</v>
      </c>
      <c r="F1436" s="177">
        <v>-0.36770000000000003</v>
      </c>
      <c r="G1436" s="177">
        <v>-0.36770000000000003</v>
      </c>
      <c r="H1436" s="177">
        <v>-0.9143</v>
      </c>
      <c r="I1436" s="177">
        <v>-1.4549000000000001</v>
      </c>
      <c r="J1436" s="177">
        <v>-2.6061999999999999</v>
      </c>
      <c r="K1436" s="177">
        <v>-1.8342000000000001</v>
      </c>
      <c r="L1436" s="177">
        <v>7.0635000000000003</v>
      </c>
      <c r="M1436" s="177">
        <v>0.8609</v>
      </c>
      <c r="N1436" s="177">
        <v>-5.9856999999999996</v>
      </c>
      <c r="O1436" s="177">
        <v>30.9068</v>
      </c>
      <c r="P1436" s="177">
        <v>15.633900000000001</v>
      </c>
      <c r="Q1436" s="177">
        <v>17.4298</v>
      </c>
      <c r="R1436" s="177">
        <v>23.101600000000001</v>
      </c>
      <c r="T1436" s="106"/>
      <c r="U1436" s="107"/>
      <c r="V1436" s="107"/>
      <c r="W1436" s="107"/>
      <c r="X1436" s="107"/>
      <c r="Y1436" s="107"/>
      <c r="Z1436" s="107"/>
      <c r="AA1436" s="107"/>
      <c r="AB1436" s="107"/>
      <c r="AC1436" s="107"/>
      <c r="AD1436" s="107"/>
      <c r="AE1436" s="107"/>
      <c r="AF1436" s="107"/>
      <c r="AG1436" s="107"/>
      <c r="AH1436" s="107"/>
    </row>
    <row r="1437" spans="1:34" x14ac:dyDescent="0.3">
      <c r="A1437" s="173" t="s">
        <v>1054</v>
      </c>
      <c r="B1437" s="173" t="s">
        <v>1085</v>
      </c>
      <c r="C1437" s="173">
        <v>147778</v>
      </c>
      <c r="D1437" s="176"/>
      <c r="E1437" s="177"/>
      <c r="F1437" s="177"/>
      <c r="G1437" s="177"/>
      <c r="H1437" s="177"/>
      <c r="I1437" s="177"/>
      <c r="J1437" s="177"/>
      <c r="K1437" s="177"/>
      <c r="L1437" s="177"/>
      <c r="M1437" s="177"/>
      <c r="N1437" s="177"/>
      <c r="O1437" s="177"/>
      <c r="P1437" s="177"/>
      <c r="Q1437" s="177"/>
      <c r="R1437" s="177"/>
      <c r="T1437" s="106"/>
      <c r="U1437" s="107"/>
      <c r="V1437" s="107"/>
      <c r="W1437" s="107"/>
      <c r="X1437" s="107"/>
      <c r="Y1437" s="107"/>
      <c r="Z1437" s="107"/>
      <c r="AA1437" s="107"/>
      <c r="AB1437" s="107"/>
      <c r="AC1437" s="107"/>
      <c r="AD1437" s="107"/>
      <c r="AE1437" s="107"/>
      <c r="AF1437" s="107"/>
      <c r="AG1437" s="107"/>
      <c r="AH1437" s="107"/>
    </row>
    <row r="1438" spans="1:34" x14ac:dyDescent="0.3">
      <c r="A1438" s="173" t="s">
        <v>1054</v>
      </c>
      <c r="B1438" s="173" t="s">
        <v>1086</v>
      </c>
      <c r="C1438" s="173">
        <v>147779</v>
      </c>
      <c r="D1438" s="176"/>
      <c r="E1438" s="177"/>
      <c r="F1438" s="177"/>
      <c r="G1438" s="177"/>
      <c r="H1438" s="177"/>
      <c r="I1438" s="177"/>
      <c r="J1438" s="177"/>
      <c r="K1438" s="177"/>
      <c r="L1438" s="177"/>
      <c r="M1438" s="177"/>
      <c r="N1438" s="177"/>
      <c r="O1438" s="177"/>
      <c r="P1438" s="177"/>
      <c r="Q1438" s="177"/>
      <c r="R1438" s="177"/>
      <c r="T1438" s="106"/>
      <c r="U1438" s="107"/>
      <c r="V1438" s="107"/>
      <c r="W1438" s="107"/>
      <c r="X1438" s="107"/>
      <c r="Y1438" s="107"/>
      <c r="Z1438" s="107"/>
      <c r="AA1438" s="107"/>
      <c r="AB1438" s="107"/>
      <c r="AC1438" s="107"/>
      <c r="AD1438" s="107"/>
      <c r="AE1438" s="107"/>
      <c r="AF1438" s="107"/>
      <c r="AG1438" s="107"/>
      <c r="AH1438" s="107"/>
    </row>
    <row r="1439" spans="1:34" x14ac:dyDescent="0.3">
      <c r="A1439" s="173" t="s">
        <v>1054</v>
      </c>
      <c r="B1439" s="173" t="s">
        <v>1087</v>
      </c>
      <c r="C1439" s="173">
        <v>101065</v>
      </c>
      <c r="D1439" s="176">
        <v>44942</v>
      </c>
      <c r="E1439" s="177">
        <v>139.03909999999999</v>
      </c>
      <c r="F1439" s="177">
        <v>9.2700000000000005E-2</v>
      </c>
      <c r="G1439" s="177">
        <v>9.2700000000000005E-2</v>
      </c>
      <c r="H1439" s="177">
        <v>-0.60270000000000001</v>
      </c>
      <c r="I1439" s="177">
        <v>-0.51839999999999997</v>
      </c>
      <c r="J1439" s="177">
        <v>-0.49840000000000001</v>
      </c>
      <c r="K1439" s="177">
        <v>7.8868999999999998</v>
      </c>
      <c r="L1439" s="177">
        <v>18.556000000000001</v>
      </c>
      <c r="M1439" s="177">
        <v>6.4332000000000003</v>
      </c>
      <c r="N1439" s="177">
        <v>12.5968</v>
      </c>
      <c r="O1439" s="177">
        <v>34.363</v>
      </c>
      <c r="P1439" s="177">
        <v>19.125</v>
      </c>
      <c r="Q1439" s="177">
        <v>12.770300000000001</v>
      </c>
      <c r="R1439" s="177">
        <v>30.3614</v>
      </c>
      <c r="T1439" s="106"/>
      <c r="U1439" s="107"/>
      <c r="V1439" s="107"/>
      <c r="W1439" s="107"/>
      <c r="X1439" s="107"/>
      <c r="Y1439" s="107"/>
      <c r="Z1439" s="107"/>
      <c r="AA1439" s="107"/>
      <c r="AB1439" s="107"/>
      <c r="AC1439" s="107"/>
      <c r="AD1439" s="107"/>
      <c r="AE1439" s="107"/>
      <c r="AF1439" s="107"/>
      <c r="AG1439" s="107"/>
      <c r="AH1439" s="107"/>
    </row>
    <row r="1440" spans="1:34" x14ac:dyDescent="0.3">
      <c r="A1440" s="173" t="s">
        <v>1054</v>
      </c>
      <c r="B1440" s="173" t="s">
        <v>1088</v>
      </c>
      <c r="C1440" s="173">
        <v>120841</v>
      </c>
      <c r="D1440" s="176">
        <v>44942</v>
      </c>
      <c r="E1440" s="177">
        <v>151.41800000000001</v>
      </c>
      <c r="F1440" s="177">
        <v>0.1072</v>
      </c>
      <c r="G1440" s="177">
        <v>0.1072</v>
      </c>
      <c r="H1440" s="177">
        <v>-0.56889999999999996</v>
      </c>
      <c r="I1440" s="177">
        <v>-0.45</v>
      </c>
      <c r="J1440" s="177">
        <v>0.156</v>
      </c>
      <c r="K1440" s="177">
        <v>8.9187999999999992</v>
      </c>
      <c r="L1440" s="177">
        <v>20.241199999999999</v>
      </c>
      <c r="M1440" s="177">
        <v>8.5074000000000005</v>
      </c>
      <c r="N1440" s="177">
        <v>15.3005</v>
      </c>
      <c r="O1440" s="177">
        <v>37.1873</v>
      </c>
      <c r="P1440" s="177">
        <v>21.038799999999998</v>
      </c>
      <c r="Q1440" s="177">
        <v>17.2806</v>
      </c>
      <c r="R1440" s="177">
        <v>33.440199999999997</v>
      </c>
      <c r="T1440" s="106"/>
      <c r="U1440" s="107"/>
      <c r="V1440" s="107"/>
      <c r="W1440" s="107"/>
      <c r="X1440" s="107"/>
      <c r="Y1440" s="107"/>
      <c r="Z1440" s="107"/>
      <c r="AA1440" s="107"/>
      <c r="AB1440" s="107"/>
      <c r="AC1440" s="107"/>
      <c r="AD1440" s="107"/>
      <c r="AE1440" s="107"/>
      <c r="AF1440" s="107"/>
      <c r="AG1440" s="107"/>
      <c r="AH1440" s="107"/>
    </row>
    <row r="1441" spans="1:34" x14ac:dyDescent="0.3">
      <c r="A1441" s="173" t="s">
        <v>1054</v>
      </c>
      <c r="B1441" s="173" t="s">
        <v>1089</v>
      </c>
      <c r="C1441" s="173">
        <v>119716</v>
      </c>
      <c r="D1441" s="176">
        <v>44942</v>
      </c>
      <c r="E1441" s="177">
        <v>158.00540000000001</v>
      </c>
      <c r="F1441" s="177">
        <v>-0.17760000000000001</v>
      </c>
      <c r="G1441" s="177">
        <v>-0.17760000000000001</v>
      </c>
      <c r="H1441" s="177">
        <v>-0.2001</v>
      </c>
      <c r="I1441" s="177">
        <v>-0.67259999999999998</v>
      </c>
      <c r="J1441" s="177">
        <v>-2.1743999999999999</v>
      </c>
      <c r="K1441" s="177">
        <v>-1.8238000000000001</v>
      </c>
      <c r="L1441" s="177">
        <v>7.2461000000000002</v>
      </c>
      <c r="M1441" s="177">
        <v>2.4718</v>
      </c>
      <c r="N1441" s="177">
        <v>-2.5356999999999998</v>
      </c>
      <c r="O1441" s="177">
        <v>25.795400000000001</v>
      </c>
      <c r="P1441" s="177">
        <v>11.684200000000001</v>
      </c>
      <c r="Q1441" s="177">
        <v>18.868400000000001</v>
      </c>
      <c r="R1441" s="177">
        <v>23.3719</v>
      </c>
      <c r="T1441" s="106"/>
      <c r="U1441" s="107"/>
      <c r="V1441" s="107"/>
      <c r="W1441" s="107"/>
      <c r="X1441" s="107"/>
      <c r="Y1441" s="107"/>
      <c r="Z1441" s="107"/>
      <c r="AA1441" s="107"/>
      <c r="AB1441" s="107"/>
      <c r="AC1441" s="107"/>
      <c r="AD1441" s="107"/>
      <c r="AE1441" s="107"/>
      <c r="AF1441" s="107"/>
      <c r="AG1441" s="107"/>
      <c r="AH1441" s="107"/>
    </row>
    <row r="1442" spans="1:34" x14ac:dyDescent="0.3">
      <c r="A1442" s="173" t="s">
        <v>1054</v>
      </c>
      <c r="B1442" s="173" t="s">
        <v>1090</v>
      </c>
      <c r="C1442" s="173">
        <v>102941</v>
      </c>
      <c r="D1442" s="176">
        <v>44942</v>
      </c>
      <c r="E1442" s="177">
        <v>144.0966</v>
      </c>
      <c r="F1442" s="177">
        <v>-0.18440000000000001</v>
      </c>
      <c r="G1442" s="177">
        <v>-0.18440000000000001</v>
      </c>
      <c r="H1442" s="177">
        <v>-0.216</v>
      </c>
      <c r="I1442" s="177">
        <v>-0.70430000000000004</v>
      </c>
      <c r="J1442" s="177">
        <v>-2.2433000000000001</v>
      </c>
      <c r="K1442" s="177">
        <v>-2.0365000000000002</v>
      </c>
      <c r="L1442" s="177">
        <v>6.7855999999999996</v>
      </c>
      <c r="M1442" s="177">
        <v>1.8138000000000001</v>
      </c>
      <c r="N1442" s="177">
        <v>-3.3879000000000001</v>
      </c>
      <c r="O1442" s="177">
        <v>24.6858</v>
      </c>
      <c r="P1442" s="177">
        <v>10.6638</v>
      </c>
      <c r="Q1442" s="177">
        <v>16.156300000000002</v>
      </c>
      <c r="R1442" s="177">
        <v>22.279599999999999</v>
      </c>
      <c r="T1442" s="106"/>
      <c r="U1442" s="107"/>
      <c r="V1442" s="107"/>
      <c r="W1442" s="107"/>
      <c r="X1442" s="107"/>
      <c r="Y1442" s="107"/>
      <c r="Z1442" s="107"/>
      <c r="AA1442" s="107"/>
      <c r="AB1442" s="107"/>
      <c r="AC1442" s="107"/>
      <c r="AD1442" s="107"/>
      <c r="AE1442" s="107"/>
      <c r="AF1442" s="107"/>
      <c r="AG1442" s="107"/>
      <c r="AH1442" s="107"/>
    </row>
    <row r="1443" spans="1:34" x14ac:dyDescent="0.3">
      <c r="A1443" s="173" t="s">
        <v>1054</v>
      </c>
      <c r="B1443" s="173" t="s">
        <v>1091</v>
      </c>
      <c r="C1443" s="173">
        <v>119581</v>
      </c>
      <c r="D1443" s="176">
        <v>44942</v>
      </c>
      <c r="E1443" s="177">
        <v>786.11059999999998</v>
      </c>
      <c r="F1443" s="177">
        <v>-0.24249999999999999</v>
      </c>
      <c r="G1443" s="177">
        <v>-0.24249999999999999</v>
      </c>
      <c r="H1443" s="177">
        <v>-1.2338</v>
      </c>
      <c r="I1443" s="177">
        <v>-1.6014999999999999</v>
      </c>
      <c r="J1443" s="177">
        <v>-2.6118000000000001</v>
      </c>
      <c r="K1443" s="177">
        <v>-0.36780000000000002</v>
      </c>
      <c r="L1443" s="177">
        <v>11.133100000000001</v>
      </c>
      <c r="M1443" s="177">
        <v>3.8965999999999998</v>
      </c>
      <c r="N1443" s="177">
        <v>0.29149999999999998</v>
      </c>
      <c r="O1443" s="177">
        <v>15.8103</v>
      </c>
      <c r="P1443" s="177">
        <v>7.0617000000000001</v>
      </c>
      <c r="Q1443" s="177">
        <v>16.215299999999999</v>
      </c>
      <c r="R1443" s="177">
        <v>18.031700000000001</v>
      </c>
      <c r="T1443" s="106"/>
      <c r="U1443" s="107"/>
      <c r="V1443" s="107"/>
      <c r="W1443" s="107"/>
      <c r="X1443" s="107"/>
      <c r="Y1443" s="107"/>
      <c r="Z1443" s="107"/>
      <c r="AA1443" s="107"/>
      <c r="AB1443" s="107"/>
      <c r="AC1443" s="107"/>
      <c r="AD1443" s="107"/>
      <c r="AE1443" s="107"/>
      <c r="AF1443" s="107"/>
      <c r="AG1443" s="107"/>
      <c r="AH1443" s="107"/>
    </row>
    <row r="1444" spans="1:34" x14ac:dyDescent="0.3">
      <c r="A1444" s="173" t="s">
        <v>1054</v>
      </c>
      <c r="B1444" s="173" t="s">
        <v>2003</v>
      </c>
      <c r="C1444" s="173">
        <v>101539</v>
      </c>
      <c r="D1444" s="176">
        <v>44942</v>
      </c>
      <c r="E1444" s="177">
        <v>735.1481</v>
      </c>
      <c r="F1444" s="177">
        <v>-0.2492</v>
      </c>
      <c r="G1444" s="177">
        <v>-0.2492</v>
      </c>
      <c r="H1444" s="177">
        <v>-1.2493000000000001</v>
      </c>
      <c r="I1444" s="177">
        <v>-1.6325000000000001</v>
      </c>
      <c r="J1444" s="177">
        <v>-2.6800999999999999</v>
      </c>
      <c r="K1444" s="177">
        <v>-0.5927</v>
      </c>
      <c r="L1444" s="177">
        <v>10.621600000000001</v>
      </c>
      <c r="M1444" s="177">
        <v>3.1648999999999998</v>
      </c>
      <c r="N1444" s="177">
        <v>-0.64290000000000003</v>
      </c>
      <c r="O1444" s="177">
        <v>14.832800000000001</v>
      </c>
      <c r="P1444" s="177">
        <v>6.1898999999999997</v>
      </c>
      <c r="Q1444" s="177">
        <v>23.310500000000001</v>
      </c>
      <c r="R1444" s="177">
        <v>17.007200000000001</v>
      </c>
      <c r="T1444" s="106"/>
      <c r="U1444" s="107"/>
      <c r="V1444" s="107"/>
      <c r="W1444" s="107"/>
      <c r="X1444" s="107"/>
      <c r="Y1444" s="107"/>
      <c r="Z1444" s="107"/>
      <c r="AA1444" s="107"/>
      <c r="AB1444" s="107"/>
      <c r="AC1444" s="107"/>
      <c r="AD1444" s="107"/>
      <c r="AE1444" s="107"/>
      <c r="AF1444" s="107"/>
      <c r="AG1444" s="107"/>
      <c r="AH1444" s="107"/>
    </row>
    <row r="1445" spans="1:34" x14ac:dyDescent="0.3">
      <c r="A1445" s="173" t="s">
        <v>1054</v>
      </c>
      <c r="B1445" s="173" t="s">
        <v>1092</v>
      </c>
      <c r="C1445" s="173">
        <v>119178</v>
      </c>
      <c r="D1445" s="176">
        <v>44942</v>
      </c>
      <c r="E1445" s="177">
        <v>270.46800000000002</v>
      </c>
      <c r="F1445" s="177">
        <v>-0.28320000000000001</v>
      </c>
      <c r="G1445" s="177">
        <v>-0.28320000000000001</v>
      </c>
      <c r="H1445" s="177">
        <v>-1.2735000000000001</v>
      </c>
      <c r="I1445" s="177">
        <v>-1.3102</v>
      </c>
      <c r="J1445" s="177">
        <v>-1.6482000000000001</v>
      </c>
      <c r="K1445" s="177">
        <v>2.1709999999999998</v>
      </c>
      <c r="L1445" s="177">
        <v>8.1635000000000009</v>
      </c>
      <c r="M1445" s="177">
        <v>0.98360000000000003</v>
      </c>
      <c r="N1445" s="177">
        <v>-2.7652000000000001</v>
      </c>
      <c r="O1445" s="177">
        <v>19.613</v>
      </c>
      <c r="P1445" s="177">
        <v>11.5267</v>
      </c>
      <c r="Q1445" s="177">
        <v>18.463799999999999</v>
      </c>
      <c r="R1445" s="177">
        <v>17.439900000000002</v>
      </c>
      <c r="T1445" s="106"/>
      <c r="U1445" s="107"/>
      <c r="V1445" s="107"/>
      <c r="W1445" s="107"/>
      <c r="X1445" s="107"/>
      <c r="Y1445" s="107"/>
      <c r="Z1445" s="107"/>
      <c r="AA1445" s="107"/>
      <c r="AB1445" s="107"/>
      <c r="AC1445" s="107"/>
      <c r="AD1445" s="107"/>
      <c r="AE1445" s="107"/>
      <c r="AF1445" s="107"/>
      <c r="AG1445" s="107"/>
      <c r="AH1445" s="107"/>
    </row>
    <row r="1446" spans="1:34" x14ac:dyDescent="0.3">
      <c r="A1446" s="173" t="s">
        <v>1054</v>
      </c>
      <c r="B1446" s="173" t="s">
        <v>2067</v>
      </c>
      <c r="C1446" s="173">
        <v>102328</v>
      </c>
      <c r="D1446" s="176">
        <v>44942</v>
      </c>
      <c r="E1446" s="177">
        <v>245.0147</v>
      </c>
      <c r="F1446" s="177">
        <v>-0.29389999999999999</v>
      </c>
      <c r="G1446" s="177">
        <v>-0.29389999999999999</v>
      </c>
      <c r="H1446" s="177">
        <v>-1.2978000000000001</v>
      </c>
      <c r="I1446" s="177">
        <v>-1.3596999999999999</v>
      </c>
      <c r="J1446" s="177">
        <v>-1.7585999999999999</v>
      </c>
      <c r="K1446" s="177">
        <v>1.8302</v>
      </c>
      <c r="L1446" s="177">
        <v>7.4439000000000002</v>
      </c>
      <c r="M1446" s="177">
        <v>-2.7400000000000001E-2</v>
      </c>
      <c r="N1446" s="177">
        <v>-4.0309999999999997</v>
      </c>
      <c r="O1446" s="177">
        <v>18.099599999999999</v>
      </c>
      <c r="P1446" s="177">
        <v>10.1792</v>
      </c>
      <c r="Q1446" s="177">
        <v>11.849399999999999</v>
      </c>
      <c r="R1446" s="177">
        <v>15.968299999999999</v>
      </c>
      <c r="T1446" s="106"/>
      <c r="U1446" s="107"/>
      <c r="V1446" s="107"/>
      <c r="W1446" s="107"/>
      <c r="X1446" s="107"/>
      <c r="Y1446" s="107"/>
      <c r="Z1446" s="107"/>
      <c r="AA1446" s="107"/>
      <c r="AB1446" s="107"/>
      <c r="AC1446" s="107"/>
      <c r="AD1446" s="107"/>
      <c r="AE1446" s="107"/>
      <c r="AF1446" s="107"/>
      <c r="AG1446" s="107"/>
      <c r="AH1446" s="107"/>
    </row>
    <row r="1447" spans="1:34" x14ac:dyDescent="0.3">
      <c r="A1447" s="173" t="s">
        <v>1054</v>
      </c>
      <c r="B1447" s="173" t="s">
        <v>1093</v>
      </c>
      <c r="C1447" s="173">
        <v>118872</v>
      </c>
      <c r="D1447" s="176">
        <v>44942</v>
      </c>
      <c r="E1447" s="177">
        <v>80.040000000000006</v>
      </c>
      <c r="F1447" s="177">
        <v>-0.27410000000000001</v>
      </c>
      <c r="G1447" s="177">
        <v>-0.27410000000000001</v>
      </c>
      <c r="H1447" s="177">
        <v>-0.65780000000000005</v>
      </c>
      <c r="I1447" s="177">
        <v>-1.8876999999999999</v>
      </c>
      <c r="J1447" s="177">
        <v>-2.2711000000000001</v>
      </c>
      <c r="K1447" s="177">
        <v>4.0021000000000004</v>
      </c>
      <c r="L1447" s="177">
        <v>13.596399999999999</v>
      </c>
      <c r="M1447" s="177">
        <v>1.2524</v>
      </c>
      <c r="N1447" s="177">
        <v>-0.12479999999999999</v>
      </c>
      <c r="O1447" s="177">
        <v>19.474900000000002</v>
      </c>
      <c r="P1447" s="177">
        <v>10.793799999999999</v>
      </c>
      <c r="Q1447" s="177">
        <v>16.1997</v>
      </c>
      <c r="R1447" s="177">
        <v>16.995200000000001</v>
      </c>
      <c r="T1447" s="106"/>
      <c r="U1447" s="107"/>
      <c r="V1447" s="107"/>
      <c r="W1447" s="107"/>
      <c r="X1447" s="107"/>
      <c r="Y1447" s="107"/>
      <c r="Z1447" s="107"/>
      <c r="AA1447" s="107"/>
      <c r="AB1447" s="107"/>
      <c r="AC1447" s="107"/>
      <c r="AD1447" s="107"/>
      <c r="AE1447" s="107"/>
      <c r="AF1447" s="107"/>
      <c r="AG1447" s="107"/>
      <c r="AH1447" s="107"/>
    </row>
    <row r="1448" spans="1:34" x14ac:dyDescent="0.3">
      <c r="A1448" s="173" t="s">
        <v>1054</v>
      </c>
      <c r="B1448" s="173" t="s">
        <v>1094</v>
      </c>
      <c r="C1448" s="173">
        <v>100477</v>
      </c>
      <c r="D1448" s="176">
        <v>44942</v>
      </c>
      <c r="E1448" s="177">
        <v>76.55</v>
      </c>
      <c r="F1448" s="177">
        <v>-0.27360000000000001</v>
      </c>
      <c r="G1448" s="177">
        <v>-0.27360000000000001</v>
      </c>
      <c r="H1448" s="177">
        <v>-0.66180000000000005</v>
      </c>
      <c r="I1448" s="177">
        <v>-1.8967000000000001</v>
      </c>
      <c r="J1448" s="177">
        <v>-2.2974000000000001</v>
      </c>
      <c r="K1448" s="177">
        <v>3.8952</v>
      </c>
      <c r="L1448" s="177">
        <v>13.390599999999999</v>
      </c>
      <c r="M1448" s="177">
        <v>1.0027999999999999</v>
      </c>
      <c r="N1448" s="177">
        <v>-0.4551</v>
      </c>
      <c r="O1448" s="177">
        <v>19.047499999999999</v>
      </c>
      <c r="P1448" s="177">
        <v>10.3405</v>
      </c>
      <c r="Q1448" s="177">
        <v>7.4343000000000004</v>
      </c>
      <c r="R1448" s="177">
        <v>16.570499999999999</v>
      </c>
      <c r="T1448" s="106"/>
      <c r="U1448" s="107"/>
      <c r="V1448" s="107"/>
      <c r="W1448" s="107"/>
      <c r="X1448" s="107"/>
      <c r="Y1448" s="107"/>
      <c r="Z1448" s="107"/>
      <c r="AA1448" s="107"/>
      <c r="AB1448" s="107"/>
      <c r="AC1448" s="107"/>
      <c r="AD1448" s="107"/>
      <c r="AE1448" s="107"/>
      <c r="AF1448" s="107"/>
      <c r="AG1448" s="107"/>
      <c r="AH1448" s="107"/>
    </row>
    <row r="1449" spans="1:34" x14ac:dyDescent="0.3">
      <c r="A1449" s="173" t="s">
        <v>1054</v>
      </c>
      <c r="B1449" s="173" t="s">
        <v>1095</v>
      </c>
      <c r="C1449" s="173">
        <v>148073</v>
      </c>
      <c r="D1449" s="176">
        <v>44942</v>
      </c>
      <c r="E1449" s="177">
        <v>28.46</v>
      </c>
      <c r="F1449" s="177">
        <v>-0.38500000000000001</v>
      </c>
      <c r="G1449" s="177">
        <v>-0.38500000000000001</v>
      </c>
      <c r="H1449" s="177">
        <v>-1.4542999999999999</v>
      </c>
      <c r="I1449" s="177">
        <v>-2.1320000000000001</v>
      </c>
      <c r="J1449" s="177">
        <v>-3.5908000000000002</v>
      </c>
      <c r="K1449" s="177">
        <v>-4.0458999999999996</v>
      </c>
      <c r="L1449" s="177">
        <v>5.7992999999999997</v>
      </c>
      <c r="M1449" s="177">
        <v>1.0652999999999999</v>
      </c>
      <c r="N1449" s="177">
        <v>-5.0384000000000002</v>
      </c>
      <c r="O1449" s="177"/>
      <c r="P1449" s="177"/>
      <c r="Q1449" s="177">
        <v>44.918300000000002</v>
      </c>
      <c r="R1449" s="177">
        <v>20.716200000000001</v>
      </c>
      <c r="T1449" s="106"/>
      <c r="U1449" s="107"/>
      <c r="V1449" s="107"/>
      <c r="W1449" s="107"/>
      <c r="X1449" s="107"/>
      <c r="Y1449" s="107"/>
      <c r="Z1449" s="107"/>
      <c r="AA1449" s="107"/>
      <c r="AB1449" s="107"/>
      <c r="AC1449" s="107"/>
      <c r="AD1449" s="107"/>
      <c r="AE1449" s="107"/>
      <c r="AF1449" s="107"/>
      <c r="AG1449" s="107"/>
      <c r="AH1449" s="107"/>
    </row>
    <row r="1450" spans="1:34" x14ac:dyDescent="0.3">
      <c r="A1450" s="173" t="s">
        <v>1054</v>
      </c>
      <c r="B1450" s="173" t="s">
        <v>1096</v>
      </c>
      <c r="C1450" s="173">
        <v>148071</v>
      </c>
      <c r="D1450" s="176">
        <v>44942</v>
      </c>
      <c r="E1450" s="177">
        <v>27.44</v>
      </c>
      <c r="F1450" s="177">
        <v>-0.36309999999999998</v>
      </c>
      <c r="G1450" s="177">
        <v>-0.36309999999999998</v>
      </c>
      <c r="H1450" s="177">
        <v>-1.4722</v>
      </c>
      <c r="I1450" s="177">
        <v>-2.1747000000000001</v>
      </c>
      <c r="J1450" s="177">
        <v>-3.6855000000000002</v>
      </c>
      <c r="K1450" s="177">
        <v>-4.3902000000000001</v>
      </c>
      <c r="L1450" s="177">
        <v>5.0133999999999999</v>
      </c>
      <c r="M1450" s="177">
        <v>-7.2800000000000004E-2</v>
      </c>
      <c r="N1450" s="177">
        <v>-6.4119999999999999</v>
      </c>
      <c r="O1450" s="177"/>
      <c r="P1450" s="177"/>
      <c r="Q1450" s="177">
        <v>43.054200000000002</v>
      </c>
      <c r="R1450" s="177">
        <v>19.0243</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73" t="s">
        <v>1054</v>
      </c>
      <c r="B1451" s="173" t="s">
        <v>1750</v>
      </c>
      <c r="C1451" s="173">
        <v>120726</v>
      </c>
      <c r="D1451" s="176">
        <v>44942</v>
      </c>
      <c r="E1451" s="177">
        <v>203.1395</v>
      </c>
      <c r="F1451" s="177">
        <v>-0.41239999999999999</v>
      </c>
      <c r="G1451" s="177">
        <v>-0.41239999999999999</v>
      </c>
      <c r="H1451" s="177">
        <v>-1.0274000000000001</v>
      </c>
      <c r="I1451" s="177">
        <v>-1.4415</v>
      </c>
      <c r="J1451" s="177">
        <v>-2.9961000000000002</v>
      </c>
      <c r="K1451" s="177">
        <v>-1.2990999999999999</v>
      </c>
      <c r="L1451" s="177">
        <v>8.2225000000000001</v>
      </c>
      <c r="M1451" s="177">
        <v>1.0813999999999999</v>
      </c>
      <c r="N1451" s="177">
        <v>-4.7294999999999998</v>
      </c>
      <c r="O1451" s="177">
        <v>22.195</v>
      </c>
      <c r="P1451" s="177">
        <v>10.6137</v>
      </c>
      <c r="Q1451" s="177">
        <v>18.6846</v>
      </c>
      <c r="R1451" s="177">
        <v>17.561800000000002</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73" t="s">
        <v>1054</v>
      </c>
      <c r="B1452" s="173" t="s">
        <v>1802</v>
      </c>
      <c r="C1452" s="173">
        <v>120727</v>
      </c>
      <c r="D1452" s="176">
        <v>44942</v>
      </c>
      <c r="E1452" s="177">
        <v>138.535066977757</v>
      </c>
      <c r="F1452" s="177">
        <v>-0.4123</v>
      </c>
      <c r="G1452" s="177">
        <v>-0.4123</v>
      </c>
      <c r="H1452" s="177">
        <v>-1.0273000000000001</v>
      </c>
      <c r="I1452" s="177">
        <v>-1.4414</v>
      </c>
      <c r="J1452" s="177">
        <v>-2.996</v>
      </c>
      <c r="K1452" s="177">
        <v>-1.2990999999999999</v>
      </c>
      <c r="L1452" s="177">
        <v>8.2225999999999999</v>
      </c>
      <c r="M1452" s="177">
        <v>1.0812999999999999</v>
      </c>
      <c r="N1452" s="177">
        <v>-4.7294999999999998</v>
      </c>
      <c r="O1452" s="177">
        <v>22.196300000000001</v>
      </c>
      <c r="P1452" s="177">
        <v>10.614699999999999</v>
      </c>
      <c r="Q1452" s="177">
        <v>18.686</v>
      </c>
      <c r="R1452" s="177">
        <v>17.562100000000001</v>
      </c>
    </row>
    <row r="1453" spans="1:34" x14ac:dyDescent="0.3">
      <c r="A1453" s="173" t="s">
        <v>1054</v>
      </c>
      <c r="B1453" s="173" t="s">
        <v>1751</v>
      </c>
      <c r="C1453" s="173">
        <v>102394</v>
      </c>
      <c r="D1453" s="176">
        <v>44942</v>
      </c>
      <c r="E1453" s="177">
        <v>186.48840000000001</v>
      </c>
      <c r="F1453" s="177">
        <v>-0.42030000000000001</v>
      </c>
      <c r="G1453" s="177">
        <v>-0.42030000000000001</v>
      </c>
      <c r="H1453" s="177">
        <v>-1.0472999999999999</v>
      </c>
      <c r="I1453" s="177">
        <v>-1.4794</v>
      </c>
      <c r="J1453" s="177">
        <v>-3.0794999999999999</v>
      </c>
      <c r="K1453" s="177">
        <v>-1.5512999999999999</v>
      </c>
      <c r="L1453" s="177">
        <v>7.6814</v>
      </c>
      <c r="M1453" s="177">
        <v>0.30969999999999998</v>
      </c>
      <c r="N1453" s="177">
        <v>-5.7008000000000001</v>
      </c>
      <c r="O1453" s="177">
        <v>21.026399999999999</v>
      </c>
      <c r="P1453" s="177">
        <v>9.6006999999999998</v>
      </c>
      <c r="Q1453" s="177">
        <v>15.199</v>
      </c>
      <c r="R1453" s="177">
        <v>16.406099999999999</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73" t="s">
        <v>1054</v>
      </c>
      <c r="B1454" s="173" t="s">
        <v>1803</v>
      </c>
      <c r="C1454" s="173">
        <v>102393</v>
      </c>
      <c r="D1454" s="176">
        <v>44942</v>
      </c>
      <c r="E1454" s="177">
        <v>204.66168486378101</v>
      </c>
      <c r="F1454" s="177">
        <v>-0.42030000000000001</v>
      </c>
      <c r="G1454" s="177">
        <v>-0.42030000000000001</v>
      </c>
      <c r="H1454" s="177">
        <v>-1.0472999999999999</v>
      </c>
      <c r="I1454" s="177">
        <v>-1.4795</v>
      </c>
      <c r="J1454" s="177">
        <v>-3.0794999999999999</v>
      </c>
      <c r="K1454" s="177">
        <v>-1.5512999999999999</v>
      </c>
      <c r="L1454" s="177">
        <v>7.6814</v>
      </c>
      <c r="M1454" s="177">
        <v>0.30959999999999999</v>
      </c>
      <c r="N1454" s="177">
        <v>-5.7008000000000001</v>
      </c>
      <c r="O1454" s="177">
        <v>21.026499999999999</v>
      </c>
      <c r="P1454" s="177">
        <v>9.6011000000000006</v>
      </c>
      <c r="Q1454" s="177">
        <v>17.429400000000001</v>
      </c>
      <c r="R1454" s="177">
        <v>16.406199999999998</v>
      </c>
      <c r="S1454" t="s">
        <v>1808</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78" t="s">
        <v>27</v>
      </c>
      <c r="B1455" s="173"/>
      <c r="C1455" s="173"/>
      <c r="D1455" s="173"/>
      <c r="E1455" s="173"/>
      <c r="F1455" s="179">
        <v>-0.32370769230769236</v>
      </c>
      <c r="G1455" s="179">
        <v>-0.32370769230769236</v>
      </c>
      <c r="H1455" s="179">
        <v>-0.85526538461538459</v>
      </c>
      <c r="I1455" s="179">
        <v>-1.2651576923076928</v>
      </c>
      <c r="J1455" s="179">
        <v>-2.174784615384616</v>
      </c>
      <c r="K1455" s="179">
        <v>0.669701923076923</v>
      </c>
      <c r="L1455" s="179">
        <v>9.6197230769230764</v>
      </c>
      <c r="M1455" s="179">
        <v>2.0845634615384618</v>
      </c>
      <c r="N1455" s="179">
        <v>-2.0614826923076928</v>
      </c>
      <c r="O1455" s="179">
        <v>20.87829583333334</v>
      </c>
      <c r="P1455" s="179">
        <v>11.031075</v>
      </c>
      <c r="Q1455" s="179">
        <v>17.698992307692308</v>
      </c>
      <c r="R1455" s="179">
        <v>19.263559999999998</v>
      </c>
      <c r="S1455" t="s">
        <v>1808</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78" t="s">
        <v>407</v>
      </c>
      <c r="B1456" s="173"/>
      <c r="C1456" s="173"/>
      <c r="D1456" s="173"/>
      <c r="E1456" s="173"/>
      <c r="F1456" s="179">
        <v>-0.30235000000000001</v>
      </c>
      <c r="G1456" s="179">
        <v>-0.30235000000000001</v>
      </c>
      <c r="H1456" s="179">
        <v>-0.90090000000000003</v>
      </c>
      <c r="I1456" s="179">
        <v>-1.2926500000000001</v>
      </c>
      <c r="J1456" s="179">
        <v>-2.3129499999999998</v>
      </c>
      <c r="K1456" s="179">
        <v>0.42984999999999995</v>
      </c>
      <c r="L1456" s="179">
        <v>9.5400500000000008</v>
      </c>
      <c r="M1456" s="179">
        <v>1.7414499999999999</v>
      </c>
      <c r="N1456" s="179">
        <v>-2.7106000000000003</v>
      </c>
      <c r="O1456" s="179">
        <v>20.822600000000001</v>
      </c>
      <c r="P1456" s="179">
        <v>10.6997</v>
      </c>
      <c r="Q1456" s="179">
        <v>17.42455</v>
      </c>
      <c r="R1456" s="179">
        <v>18.705550000000002</v>
      </c>
      <c r="S1456" t="s">
        <v>1807</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D1457" s="106"/>
      <c r="E1457" s="107"/>
      <c r="F1457" s="107"/>
      <c r="G1457" s="107"/>
      <c r="H1457" s="107"/>
      <c r="I1457" s="107"/>
      <c r="J1457" s="107"/>
      <c r="K1457" s="107"/>
      <c r="L1457" s="107"/>
      <c r="M1457" s="107"/>
      <c r="N1457" s="107"/>
      <c r="O1457" s="107"/>
      <c r="P1457" s="107"/>
      <c r="Q1457" s="107"/>
      <c r="R1457" s="107"/>
      <c r="S1457" t="s">
        <v>1807</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75" t="s">
        <v>1097</v>
      </c>
      <c r="B1458" s="175"/>
      <c r="C1458" s="175"/>
      <c r="D1458" s="175"/>
      <c r="E1458" s="175"/>
      <c r="F1458" s="175"/>
      <c r="G1458" s="175"/>
      <c r="H1458" s="175"/>
      <c r="I1458" s="175"/>
      <c r="J1458" s="175"/>
      <c r="K1458" s="175"/>
      <c r="L1458" s="175"/>
      <c r="M1458" s="175"/>
      <c r="N1458" s="175"/>
      <c r="O1458" s="175"/>
      <c r="P1458" s="175"/>
      <c r="Q1458" s="175"/>
      <c r="R1458" s="175"/>
      <c r="S1458" t="s">
        <v>1808</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73" t="s">
        <v>1098</v>
      </c>
      <c r="B1459" s="173" t="s">
        <v>1099</v>
      </c>
      <c r="C1459" s="173">
        <v>101976</v>
      </c>
      <c r="D1459" s="176">
        <v>44942</v>
      </c>
      <c r="E1459" s="177">
        <v>308.2824</v>
      </c>
      <c r="F1459" s="177">
        <v>5.9267000000000003</v>
      </c>
      <c r="G1459" s="177">
        <v>5.9267000000000003</v>
      </c>
      <c r="H1459" s="177">
        <v>5.8502999999999998</v>
      </c>
      <c r="I1459" s="177">
        <v>6.1798000000000002</v>
      </c>
      <c r="J1459" s="177">
        <v>6.9889000000000001</v>
      </c>
      <c r="K1459" s="177">
        <v>6.9564000000000004</v>
      </c>
      <c r="L1459" s="177">
        <v>5.9065000000000003</v>
      </c>
      <c r="M1459" s="177">
        <v>5.2159000000000004</v>
      </c>
      <c r="N1459" s="177">
        <v>4.9329999999999998</v>
      </c>
      <c r="O1459" s="177">
        <v>5.1052</v>
      </c>
      <c r="P1459" s="177">
        <v>6.2424999999999997</v>
      </c>
      <c r="Q1459" s="177">
        <v>6.7347999999999999</v>
      </c>
      <c r="R1459" s="177">
        <v>4.4425999999999997</v>
      </c>
      <c r="S1459" t="s">
        <v>1808</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73" t="s">
        <v>1098</v>
      </c>
      <c r="B1460" s="173" t="s">
        <v>1100</v>
      </c>
      <c r="C1460" s="173">
        <v>119511</v>
      </c>
      <c r="D1460" s="176">
        <v>44942</v>
      </c>
      <c r="E1460" s="177">
        <v>311.32220000000001</v>
      </c>
      <c r="F1460" s="177">
        <v>6.0566000000000004</v>
      </c>
      <c r="G1460" s="177">
        <v>6.0566000000000004</v>
      </c>
      <c r="H1460" s="177">
        <v>5.9744000000000002</v>
      </c>
      <c r="I1460" s="177">
        <v>6.3018999999999998</v>
      </c>
      <c r="J1460" s="177">
        <v>7.1097000000000001</v>
      </c>
      <c r="K1460" s="177">
        <v>7.0789</v>
      </c>
      <c r="L1460" s="177">
        <v>6.0312000000000001</v>
      </c>
      <c r="M1460" s="177">
        <v>5.3418000000000001</v>
      </c>
      <c r="N1460" s="177">
        <v>5.0598999999999998</v>
      </c>
      <c r="O1460" s="177">
        <v>5.2276999999999996</v>
      </c>
      <c r="P1460" s="177">
        <v>6.3727</v>
      </c>
      <c r="Q1460" s="177">
        <v>7.3541999999999996</v>
      </c>
      <c r="R1460" s="177">
        <v>4.5618999999999996</v>
      </c>
      <c r="S1460" t="s">
        <v>1808</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73" t="s">
        <v>1098</v>
      </c>
      <c r="B1461" s="173" t="s">
        <v>1101</v>
      </c>
      <c r="C1461" s="173">
        <v>147567</v>
      </c>
      <c r="D1461" s="176">
        <v>44942</v>
      </c>
      <c r="E1461" s="177">
        <v>1199.1262999999999</v>
      </c>
      <c r="F1461" s="177">
        <v>6.3295000000000003</v>
      </c>
      <c r="G1461" s="177">
        <v>6.3295000000000003</v>
      </c>
      <c r="H1461" s="177">
        <v>5.7553999999999998</v>
      </c>
      <c r="I1461" s="177">
        <v>6.1174999999999997</v>
      </c>
      <c r="J1461" s="177">
        <v>7.1048</v>
      </c>
      <c r="K1461" s="177">
        <v>7.0114000000000001</v>
      </c>
      <c r="L1461" s="177">
        <v>5.9215</v>
      </c>
      <c r="M1461" s="177">
        <v>5.3193999999999999</v>
      </c>
      <c r="N1461" s="177">
        <v>5.0366</v>
      </c>
      <c r="O1461" s="177">
        <v>5.0758999999999999</v>
      </c>
      <c r="P1461" s="177"/>
      <c r="Q1461" s="177">
        <v>5.4057000000000004</v>
      </c>
      <c r="R1461" s="177">
        <v>4.5189000000000004</v>
      </c>
      <c r="S1461" t="s">
        <v>1808</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73" t="s">
        <v>1098</v>
      </c>
      <c r="B1462" s="173" t="s">
        <v>1102</v>
      </c>
      <c r="C1462" s="173">
        <v>147568</v>
      </c>
      <c r="D1462" s="176">
        <v>44942</v>
      </c>
      <c r="E1462" s="177">
        <v>1192.9408000000001</v>
      </c>
      <c r="F1462" s="177">
        <v>6.1764999999999999</v>
      </c>
      <c r="G1462" s="177">
        <v>6.1764999999999999</v>
      </c>
      <c r="H1462" s="177">
        <v>5.6013000000000002</v>
      </c>
      <c r="I1462" s="177">
        <v>5.9633000000000003</v>
      </c>
      <c r="J1462" s="177">
        <v>6.9500999999999999</v>
      </c>
      <c r="K1462" s="177">
        <v>6.8548</v>
      </c>
      <c r="L1462" s="177">
        <v>5.7630999999999997</v>
      </c>
      <c r="M1462" s="177">
        <v>5.1593</v>
      </c>
      <c r="N1462" s="177">
        <v>4.8739999999999997</v>
      </c>
      <c r="O1462" s="177">
        <v>4.9169</v>
      </c>
      <c r="P1462" s="177"/>
      <c r="Q1462" s="177">
        <v>5.2477</v>
      </c>
      <c r="R1462" s="177">
        <v>4.3571999999999997</v>
      </c>
      <c r="S1462" t="s">
        <v>1808</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73" t="s">
        <v>1098</v>
      </c>
      <c r="B1463" s="173" t="s">
        <v>1928</v>
      </c>
      <c r="C1463" s="173">
        <v>147377</v>
      </c>
      <c r="D1463" s="176">
        <v>44942</v>
      </c>
      <c r="E1463" s="177">
        <v>1170.4031</v>
      </c>
      <c r="F1463" s="177">
        <v>5.8594999999999997</v>
      </c>
      <c r="G1463" s="177">
        <v>5.8594999999999997</v>
      </c>
      <c r="H1463" s="177">
        <v>5.5564999999999998</v>
      </c>
      <c r="I1463" s="177">
        <v>5.3752000000000004</v>
      </c>
      <c r="J1463" s="177">
        <v>6.6390000000000002</v>
      </c>
      <c r="K1463" s="177">
        <v>6.2821999999999996</v>
      </c>
      <c r="L1463" s="177">
        <v>5.4482999999999997</v>
      </c>
      <c r="M1463" s="177">
        <v>4.7012</v>
      </c>
      <c r="N1463" s="177">
        <v>4.4951999999999996</v>
      </c>
      <c r="O1463" s="177">
        <v>3.9708999999999999</v>
      </c>
      <c r="P1463" s="177"/>
      <c r="Q1463" s="177">
        <v>4.4922000000000004</v>
      </c>
      <c r="R1463" s="177">
        <v>3.8898000000000001</v>
      </c>
      <c r="S1463" t="s">
        <v>1808</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73" t="s">
        <v>1098</v>
      </c>
      <c r="B1464" s="173" t="s">
        <v>1929</v>
      </c>
      <c r="C1464" s="173">
        <v>147382</v>
      </c>
      <c r="D1464" s="176">
        <v>44942</v>
      </c>
      <c r="E1464" s="177">
        <v>1159.0632000000001</v>
      </c>
      <c r="F1464" s="177">
        <v>5.67</v>
      </c>
      <c r="G1464" s="177">
        <v>5.67</v>
      </c>
      <c r="H1464" s="177">
        <v>5.3666</v>
      </c>
      <c r="I1464" s="177">
        <v>5.1852</v>
      </c>
      <c r="J1464" s="177">
        <v>6.4480000000000004</v>
      </c>
      <c r="K1464" s="177">
        <v>6.0899000000000001</v>
      </c>
      <c r="L1464" s="177">
        <v>5.2514000000000003</v>
      </c>
      <c r="M1464" s="177">
        <v>4.4846000000000004</v>
      </c>
      <c r="N1464" s="177">
        <v>4.2766999999999999</v>
      </c>
      <c r="O1464" s="177">
        <v>3.6918000000000002</v>
      </c>
      <c r="P1464" s="177"/>
      <c r="Q1464" s="177">
        <v>4.2084000000000001</v>
      </c>
      <c r="R1464" s="177">
        <v>3.6364000000000001</v>
      </c>
      <c r="S1464" t="s">
        <v>1808</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73" t="s">
        <v>1098</v>
      </c>
      <c r="B1465" s="173" t="s">
        <v>1103</v>
      </c>
      <c r="C1465" s="173">
        <v>119106</v>
      </c>
      <c r="D1465" s="176">
        <v>44942</v>
      </c>
      <c r="E1465" s="177">
        <v>45.300400000000003</v>
      </c>
      <c r="F1465" s="177">
        <v>6.1265999999999998</v>
      </c>
      <c r="G1465" s="177">
        <v>6.1265999999999998</v>
      </c>
      <c r="H1465" s="177">
        <v>5.5193000000000003</v>
      </c>
      <c r="I1465" s="177">
        <v>6.0801999999999996</v>
      </c>
      <c r="J1465" s="177">
        <v>7.0465999999999998</v>
      </c>
      <c r="K1465" s="177">
        <v>6.9379</v>
      </c>
      <c r="L1465" s="177">
        <v>5.8029000000000002</v>
      </c>
      <c r="M1465" s="177">
        <v>4.6856999999999998</v>
      </c>
      <c r="N1465" s="177">
        <v>4.3491999999999997</v>
      </c>
      <c r="O1465" s="177">
        <v>4.6826999999999996</v>
      </c>
      <c r="P1465" s="177">
        <v>5.9202000000000004</v>
      </c>
      <c r="Q1465" s="177">
        <v>6.8990999999999998</v>
      </c>
      <c r="R1465" s="177">
        <v>4.1542000000000003</v>
      </c>
      <c r="S1465" t="s">
        <v>1808</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73" t="s">
        <v>1098</v>
      </c>
      <c r="B1466" s="173" t="s">
        <v>1104</v>
      </c>
      <c r="C1466" s="173">
        <v>100087</v>
      </c>
      <c r="D1466" s="176">
        <v>44942</v>
      </c>
      <c r="E1466" s="177">
        <v>44.215200000000003</v>
      </c>
      <c r="F1466" s="177">
        <v>5.8364000000000003</v>
      </c>
      <c r="G1466" s="177">
        <v>5.8364000000000003</v>
      </c>
      <c r="H1466" s="177">
        <v>5.2531999999999996</v>
      </c>
      <c r="I1466" s="177">
        <v>5.8151000000000002</v>
      </c>
      <c r="J1466" s="177">
        <v>6.7920999999999996</v>
      </c>
      <c r="K1466" s="177">
        <v>6.6992000000000003</v>
      </c>
      <c r="L1466" s="177">
        <v>5.5511999999999997</v>
      </c>
      <c r="M1466" s="177">
        <v>4.4303999999999997</v>
      </c>
      <c r="N1466" s="177">
        <v>4.0938999999999997</v>
      </c>
      <c r="O1466" s="177">
        <v>4.4455999999999998</v>
      </c>
      <c r="P1466" s="177">
        <v>5.6704999999999997</v>
      </c>
      <c r="Q1466" s="177">
        <v>6.5841000000000003</v>
      </c>
      <c r="R1466" s="177">
        <v>3.9091</v>
      </c>
      <c r="S1466" t="s">
        <v>1808</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73" t="s">
        <v>1098</v>
      </c>
      <c r="B1467" s="173" t="s">
        <v>1600</v>
      </c>
      <c r="C1467" s="173">
        <v>140237</v>
      </c>
      <c r="D1467" s="176">
        <v>44942</v>
      </c>
      <c r="E1467" s="177">
        <v>26.157499999999999</v>
      </c>
      <c r="F1467" s="177">
        <v>5.0255000000000001</v>
      </c>
      <c r="G1467" s="177">
        <v>5.0255000000000001</v>
      </c>
      <c r="H1467" s="177">
        <v>5.0481999999999996</v>
      </c>
      <c r="I1467" s="177">
        <v>4.9630999999999998</v>
      </c>
      <c r="J1467" s="177">
        <v>6.2173999999999996</v>
      </c>
      <c r="K1467" s="177">
        <v>6.6540999999999997</v>
      </c>
      <c r="L1467" s="177">
        <v>5.1451000000000002</v>
      </c>
      <c r="M1467" s="177">
        <v>4.4870000000000001</v>
      </c>
      <c r="N1467" s="177">
        <v>4.32</v>
      </c>
      <c r="O1467" s="177">
        <v>5.0617999999999999</v>
      </c>
      <c r="P1467" s="177">
        <v>7.1281999999999996</v>
      </c>
      <c r="Q1467" s="177">
        <v>7.4607000000000001</v>
      </c>
      <c r="R1467" s="177">
        <v>4.0345000000000004</v>
      </c>
      <c r="S1467" t="s">
        <v>1808</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73" t="s">
        <v>1098</v>
      </c>
      <c r="B1468" s="173" t="s">
        <v>1601</v>
      </c>
      <c r="C1468" s="173">
        <v>140230</v>
      </c>
      <c r="D1468" s="176">
        <v>44942</v>
      </c>
      <c r="E1468" s="177">
        <v>20.650700000000001</v>
      </c>
      <c r="F1468" s="177">
        <v>4.2435</v>
      </c>
      <c r="G1468" s="177">
        <v>4.2435</v>
      </c>
      <c r="H1468" s="177">
        <v>4.3212999999999999</v>
      </c>
      <c r="I1468" s="177">
        <v>4.2236000000000002</v>
      </c>
      <c r="J1468" s="177">
        <v>5.4760999999999997</v>
      </c>
      <c r="K1468" s="177">
        <v>5.9062000000000001</v>
      </c>
      <c r="L1468" s="177">
        <v>4.3901000000000003</v>
      </c>
      <c r="M1468" s="177">
        <v>3.7275</v>
      </c>
      <c r="N1468" s="177">
        <v>3.5463</v>
      </c>
      <c r="O1468" s="177">
        <v>4.2675000000000001</v>
      </c>
      <c r="P1468" s="177">
        <v>6.3783000000000003</v>
      </c>
      <c r="Q1468" s="177">
        <v>5.1031000000000004</v>
      </c>
      <c r="R1468" s="177">
        <v>3.2442000000000002</v>
      </c>
      <c r="S1468" t="s">
        <v>1808</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73" t="s">
        <v>1098</v>
      </c>
      <c r="B1469" s="173" t="s">
        <v>1602</v>
      </c>
      <c r="C1469" s="173">
        <v>140229</v>
      </c>
      <c r="D1469" s="176">
        <v>44942</v>
      </c>
      <c r="E1469" s="177">
        <v>24.129799999999999</v>
      </c>
      <c r="F1469" s="177">
        <v>4.2873999999999999</v>
      </c>
      <c r="G1469" s="177">
        <v>4.2873999999999999</v>
      </c>
      <c r="H1469" s="177">
        <v>4.3254000000000001</v>
      </c>
      <c r="I1469" s="177">
        <v>4.2314999999999996</v>
      </c>
      <c r="J1469" s="177">
        <v>5.4806999999999997</v>
      </c>
      <c r="K1469" s="177">
        <v>5.9107000000000003</v>
      </c>
      <c r="L1469" s="177">
        <v>4.3906999999999998</v>
      </c>
      <c r="M1469" s="177">
        <v>3.7290000000000001</v>
      </c>
      <c r="N1469" s="177">
        <v>3.5486</v>
      </c>
      <c r="O1469" s="177">
        <v>4.2687999999999997</v>
      </c>
      <c r="P1469" s="177">
        <v>6.3789999999999996</v>
      </c>
      <c r="Q1469" s="177">
        <v>6.2347000000000001</v>
      </c>
      <c r="R1469" s="177">
        <v>3.2467000000000001</v>
      </c>
      <c r="S1469" t="s">
        <v>1808</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73" t="s">
        <v>1098</v>
      </c>
      <c r="B1470" s="173" t="s">
        <v>1105</v>
      </c>
      <c r="C1470" s="173">
        <v>101357</v>
      </c>
      <c r="D1470" s="176">
        <v>44942</v>
      </c>
      <c r="E1470" s="177">
        <v>41.868600000000001</v>
      </c>
      <c r="F1470" s="177">
        <v>5.6109999999999998</v>
      </c>
      <c r="G1470" s="177">
        <v>5.6109999999999998</v>
      </c>
      <c r="H1470" s="177">
        <v>5.3357000000000001</v>
      </c>
      <c r="I1470" s="177">
        <v>5.5476000000000001</v>
      </c>
      <c r="J1470" s="177">
        <v>6.5578000000000003</v>
      </c>
      <c r="K1470" s="177">
        <v>6.6474000000000002</v>
      </c>
      <c r="L1470" s="177">
        <v>5.4904999999999999</v>
      </c>
      <c r="M1470" s="177">
        <v>4.8327</v>
      </c>
      <c r="N1470" s="177">
        <v>4.5199999999999996</v>
      </c>
      <c r="O1470" s="177">
        <v>4.6638999999999999</v>
      </c>
      <c r="P1470" s="177">
        <v>5.9702999999999999</v>
      </c>
      <c r="Q1470" s="177">
        <v>7.0766999999999998</v>
      </c>
      <c r="R1470" s="177">
        <v>4.0872000000000002</v>
      </c>
      <c r="S1470" t="s">
        <v>1808</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73" t="s">
        <v>1098</v>
      </c>
      <c r="B1471" s="173" t="s">
        <v>1106</v>
      </c>
      <c r="C1471" s="173">
        <v>118506</v>
      </c>
      <c r="D1471" s="176">
        <v>44942</v>
      </c>
      <c r="E1471" s="177">
        <v>43.093699999999998</v>
      </c>
      <c r="F1471" s="177">
        <v>5.7622999999999998</v>
      </c>
      <c r="G1471" s="177">
        <v>5.7622999999999998</v>
      </c>
      <c r="H1471" s="177">
        <v>5.5233999999999996</v>
      </c>
      <c r="I1471" s="177">
        <v>5.7358000000000002</v>
      </c>
      <c r="J1471" s="177">
        <v>6.7404999999999999</v>
      </c>
      <c r="K1471" s="177">
        <v>6.8226000000000004</v>
      </c>
      <c r="L1471" s="177">
        <v>5.6649000000000003</v>
      </c>
      <c r="M1471" s="177">
        <v>5.0061999999999998</v>
      </c>
      <c r="N1471" s="177">
        <v>4.6933999999999996</v>
      </c>
      <c r="O1471" s="177">
        <v>4.8311999999999999</v>
      </c>
      <c r="P1471" s="177">
        <v>6.1466000000000003</v>
      </c>
      <c r="Q1471" s="177">
        <v>7.4356999999999998</v>
      </c>
      <c r="R1471" s="177">
        <v>4.2576000000000001</v>
      </c>
      <c r="S1471" t="s">
        <v>1808</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73" t="s">
        <v>1098</v>
      </c>
      <c r="B1472" s="173" t="s">
        <v>1107</v>
      </c>
      <c r="C1472" s="173">
        <v>101993</v>
      </c>
      <c r="D1472" s="176">
        <v>44942</v>
      </c>
      <c r="E1472" s="177">
        <v>4772.5172000000002</v>
      </c>
      <c r="F1472" s="177">
        <v>5.9573999999999998</v>
      </c>
      <c r="G1472" s="177">
        <v>5.9573999999999998</v>
      </c>
      <c r="H1472" s="177">
        <v>5.5401999999999996</v>
      </c>
      <c r="I1472" s="177">
        <v>5.8509000000000002</v>
      </c>
      <c r="J1472" s="177">
        <v>6.7618999999999998</v>
      </c>
      <c r="K1472" s="177">
        <v>6.7859999999999996</v>
      </c>
      <c r="L1472" s="177">
        <v>5.7606000000000002</v>
      </c>
      <c r="M1472" s="177">
        <v>5.0987</v>
      </c>
      <c r="N1472" s="177">
        <v>4.8311999999999999</v>
      </c>
      <c r="O1472" s="177">
        <v>5.0240999999999998</v>
      </c>
      <c r="P1472" s="177">
        <v>6.0941999999999998</v>
      </c>
      <c r="Q1472" s="177">
        <v>6.9626000000000001</v>
      </c>
      <c r="R1472" s="177">
        <v>4.3468</v>
      </c>
      <c r="S1472" t="s">
        <v>1808</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73" t="s">
        <v>1098</v>
      </c>
      <c r="B1473" s="173" t="s">
        <v>1108</v>
      </c>
      <c r="C1473" s="173">
        <v>119092</v>
      </c>
      <c r="D1473" s="176">
        <v>44942</v>
      </c>
      <c r="E1473" s="177">
        <v>4846.8968000000004</v>
      </c>
      <c r="F1473" s="177">
        <v>6.1584000000000003</v>
      </c>
      <c r="G1473" s="177">
        <v>6.1584000000000003</v>
      </c>
      <c r="H1473" s="177">
        <v>5.7405999999999997</v>
      </c>
      <c r="I1473" s="177">
        <v>6.0514999999999999</v>
      </c>
      <c r="J1473" s="177">
        <v>6.9648000000000003</v>
      </c>
      <c r="K1473" s="177">
        <v>6.9885999999999999</v>
      </c>
      <c r="L1473" s="177">
        <v>5.9638999999999998</v>
      </c>
      <c r="M1473" s="177">
        <v>5.3045999999999998</v>
      </c>
      <c r="N1473" s="177">
        <v>5.0316999999999998</v>
      </c>
      <c r="O1473" s="177">
        <v>5.1977000000000002</v>
      </c>
      <c r="P1473" s="177">
        <v>6.2843999999999998</v>
      </c>
      <c r="Q1473" s="177">
        <v>7.2481999999999998</v>
      </c>
      <c r="R1473" s="177">
        <v>4.5197000000000003</v>
      </c>
      <c r="S1473" t="s">
        <v>1808</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73" t="s">
        <v>1098</v>
      </c>
      <c r="B1474" s="173" t="s">
        <v>2047</v>
      </c>
      <c r="C1474" s="173">
        <v>151054</v>
      </c>
      <c r="D1474" s="176">
        <v>44942</v>
      </c>
      <c r="E1474" s="177">
        <v>34.6125693715314</v>
      </c>
      <c r="F1474" s="177">
        <v>5.2218999999999998</v>
      </c>
      <c r="G1474" s="177">
        <v>5.2218999999999998</v>
      </c>
      <c r="H1474" s="177">
        <v>5.2927999999999997</v>
      </c>
      <c r="I1474" s="177">
        <v>5.5590999999999999</v>
      </c>
      <c r="J1474" s="177">
        <v>6.5364000000000004</v>
      </c>
      <c r="K1474" s="177">
        <v>6.5377999999999998</v>
      </c>
      <c r="L1474" s="177">
        <v>5.6650999999999998</v>
      </c>
      <c r="M1474" s="177">
        <v>4.9089999999999998</v>
      </c>
      <c r="N1474" s="177">
        <v>4.6181999999999999</v>
      </c>
      <c r="O1474" s="177">
        <v>4.5856000000000003</v>
      </c>
      <c r="P1474" s="177">
        <v>6.0445000000000002</v>
      </c>
      <c r="Q1474" s="177">
        <v>7.4325999999999999</v>
      </c>
      <c r="R1474" s="177">
        <v>4.0468999999999999</v>
      </c>
      <c r="S1474" t="s">
        <v>1808</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73" t="s">
        <v>1098</v>
      </c>
      <c r="B1475" s="173" t="s">
        <v>2048</v>
      </c>
      <c r="C1475" s="173">
        <v>151048</v>
      </c>
      <c r="D1475" s="176">
        <v>44942</v>
      </c>
      <c r="E1475" s="177">
        <v>33.219739013049299</v>
      </c>
      <c r="F1475" s="177">
        <v>4.7262000000000004</v>
      </c>
      <c r="G1475" s="177">
        <v>4.7262000000000004</v>
      </c>
      <c r="H1475" s="177">
        <v>4.8072999999999997</v>
      </c>
      <c r="I1475" s="177">
        <v>5.0716999999999999</v>
      </c>
      <c r="J1475" s="177">
        <v>6.0488999999999997</v>
      </c>
      <c r="K1475" s="177">
        <v>6.0503</v>
      </c>
      <c r="L1475" s="177">
        <v>5.1715</v>
      </c>
      <c r="M1475" s="177">
        <v>4.4116999999999997</v>
      </c>
      <c r="N1475" s="177">
        <v>4.1264000000000003</v>
      </c>
      <c r="O1475" s="177">
        <v>4.0858999999999996</v>
      </c>
      <c r="P1475" s="177">
        <v>5.5366</v>
      </c>
      <c r="Q1475" s="177">
        <v>7.1235999999999997</v>
      </c>
      <c r="R1475" s="177">
        <v>3.5531999999999999</v>
      </c>
      <c r="S1475" t="s">
        <v>1808</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73" t="s">
        <v>1098</v>
      </c>
      <c r="B1476" s="173" t="s">
        <v>1109</v>
      </c>
      <c r="C1476" s="173">
        <v>103633</v>
      </c>
      <c r="D1476" s="176">
        <v>44942</v>
      </c>
      <c r="E1476" s="177">
        <v>316.32170000000002</v>
      </c>
      <c r="F1476" s="177">
        <v>6.2072000000000003</v>
      </c>
      <c r="G1476" s="177">
        <v>6.2072000000000003</v>
      </c>
      <c r="H1476" s="177">
        <v>5.6272000000000002</v>
      </c>
      <c r="I1476" s="177">
        <v>5.8650000000000002</v>
      </c>
      <c r="J1476" s="177">
        <v>6.8411</v>
      </c>
      <c r="K1476" s="177">
        <v>6.7126999999999999</v>
      </c>
      <c r="L1476" s="177">
        <v>5.8007999999999997</v>
      </c>
      <c r="M1476" s="177">
        <v>5.1482999999999999</v>
      </c>
      <c r="N1476" s="177">
        <v>4.8465999999999996</v>
      </c>
      <c r="O1476" s="177">
        <v>4.8874000000000004</v>
      </c>
      <c r="P1476" s="177">
        <v>6.0231000000000003</v>
      </c>
      <c r="Q1476" s="177">
        <v>7.0640999999999998</v>
      </c>
      <c r="R1476" s="177">
        <v>4.3041999999999998</v>
      </c>
      <c r="S1476" t="s">
        <v>1808</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73" t="s">
        <v>1098</v>
      </c>
      <c r="B1477" s="173" t="s">
        <v>1110</v>
      </c>
      <c r="C1477" s="173">
        <v>120211</v>
      </c>
      <c r="D1477" s="176">
        <v>44942</v>
      </c>
      <c r="E1477" s="177">
        <v>319.3852</v>
      </c>
      <c r="F1477" s="177">
        <v>6.3040000000000003</v>
      </c>
      <c r="G1477" s="177">
        <v>6.3040000000000003</v>
      </c>
      <c r="H1477" s="177">
        <v>5.7268999999999997</v>
      </c>
      <c r="I1477" s="177">
        <v>5.9653</v>
      </c>
      <c r="J1477" s="177">
        <v>6.9414999999999996</v>
      </c>
      <c r="K1477" s="177">
        <v>6.827</v>
      </c>
      <c r="L1477" s="177">
        <v>5.9203000000000001</v>
      </c>
      <c r="M1477" s="177">
        <v>5.2702999999999998</v>
      </c>
      <c r="N1477" s="177">
        <v>4.9703999999999997</v>
      </c>
      <c r="O1477" s="177">
        <v>5.0118999999999998</v>
      </c>
      <c r="P1477" s="177">
        <v>6.1494</v>
      </c>
      <c r="Q1477" s="177">
        <v>7.1946000000000003</v>
      </c>
      <c r="R1477" s="177">
        <v>4.4283000000000001</v>
      </c>
      <c r="S1477" t="s">
        <v>1808</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73" t="s">
        <v>1098</v>
      </c>
      <c r="B1478" s="173" t="s">
        <v>1111</v>
      </c>
      <c r="C1478" s="173">
        <v>118384</v>
      </c>
      <c r="D1478" s="176">
        <v>44942</v>
      </c>
      <c r="E1478" s="177">
        <v>36.297800000000002</v>
      </c>
      <c r="F1478" s="177">
        <v>6.0029000000000003</v>
      </c>
      <c r="G1478" s="177">
        <v>6.0029000000000003</v>
      </c>
      <c r="H1478" s="177">
        <v>5.5365000000000002</v>
      </c>
      <c r="I1478" s="177">
        <v>5.7732000000000001</v>
      </c>
      <c r="J1478" s="177">
        <v>6.8022999999999998</v>
      </c>
      <c r="K1478" s="177">
        <v>6.7477</v>
      </c>
      <c r="L1478" s="177">
        <v>5.7131999999999996</v>
      </c>
      <c r="M1478" s="177">
        <v>5.1014999999999997</v>
      </c>
      <c r="N1478" s="177">
        <v>4.8319999999999999</v>
      </c>
      <c r="O1478" s="177">
        <v>4.7412000000000001</v>
      </c>
      <c r="P1478" s="177">
        <v>5.7091000000000003</v>
      </c>
      <c r="Q1478" s="177">
        <v>7.1210000000000004</v>
      </c>
      <c r="R1478" s="177">
        <v>4.2873999999999999</v>
      </c>
      <c r="S1478" t="s">
        <v>1808</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73" t="s">
        <v>1098</v>
      </c>
      <c r="B1479" s="173" t="s">
        <v>1112</v>
      </c>
      <c r="C1479" s="173">
        <v>108756</v>
      </c>
      <c r="D1479" s="176">
        <v>44942</v>
      </c>
      <c r="E1479" s="177">
        <v>33.995800000000003</v>
      </c>
      <c r="F1479" s="177">
        <v>5.2632000000000003</v>
      </c>
      <c r="G1479" s="177">
        <v>5.2632000000000003</v>
      </c>
      <c r="H1479" s="177">
        <v>4.8205999999999998</v>
      </c>
      <c r="I1479" s="177">
        <v>5.056</v>
      </c>
      <c r="J1479" s="177">
        <v>6.0819000000000001</v>
      </c>
      <c r="K1479" s="177">
        <v>6.0175000000000001</v>
      </c>
      <c r="L1479" s="177">
        <v>4.9808000000000003</v>
      </c>
      <c r="M1479" s="177">
        <v>4.3795999999999999</v>
      </c>
      <c r="N1479" s="177">
        <v>4.1120999999999999</v>
      </c>
      <c r="O1479" s="177">
        <v>3.9980000000000002</v>
      </c>
      <c r="P1479" s="177">
        <v>4.9782000000000002</v>
      </c>
      <c r="Q1479" s="177">
        <v>6.3342999999999998</v>
      </c>
      <c r="R1479" s="177">
        <v>3.5798000000000001</v>
      </c>
      <c r="S1479" t="s">
        <v>1808</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73" t="s">
        <v>1098</v>
      </c>
      <c r="B1480" s="173" t="s">
        <v>1113</v>
      </c>
      <c r="C1480" s="173">
        <v>144994</v>
      </c>
      <c r="D1480" s="176"/>
      <c r="E1480" s="177"/>
      <c r="F1480" s="177"/>
      <c r="G1480" s="177"/>
      <c r="H1480" s="177"/>
      <c r="I1480" s="177"/>
      <c r="J1480" s="177"/>
      <c r="K1480" s="177"/>
      <c r="L1480" s="177"/>
      <c r="M1480" s="177"/>
      <c r="N1480" s="177"/>
      <c r="O1480" s="177"/>
      <c r="P1480" s="177"/>
      <c r="Q1480" s="177"/>
      <c r="R1480" s="177"/>
      <c r="S1480" t="s">
        <v>1808</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73" t="s">
        <v>1098</v>
      </c>
      <c r="B1481" s="173" t="s">
        <v>1114</v>
      </c>
      <c r="C1481" s="173">
        <v>144997</v>
      </c>
      <c r="D1481" s="176"/>
      <c r="E1481" s="177"/>
      <c r="F1481" s="177"/>
      <c r="G1481" s="177"/>
      <c r="H1481" s="177"/>
      <c r="I1481" s="177"/>
      <c r="J1481" s="177"/>
      <c r="K1481" s="177"/>
      <c r="L1481" s="177"/>
      <c r="M1481" s="177"/>
      <c r="N1481" s="177"/>
      <c r="O1481" s="177"/>
      <c r="P1481" s="177"/>
      <c r="Q1481" s="177"/>
      <c r="R1481" s="177"/>
      <c r="S1481" t="s">
        <v>1808</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73" t="s">
        <v>1098</v>
      </c>
      <c r="B1482" s="173" t="s">
        <v>1115</v>
      </c>
      <c r="C1482" s="173">
        <v>112123</v>
      </c>
      <c r="D1482" s="176">
        <v>44942</v>
      </c>
      <c r="E1482" s="177">
        <v>2557.4427000000001</v>
      </c>
      <c r="F1482" s="177">
        <v>5.8901000000000003</v>
      </c>
      <c r="G1482" s="177">
        <v>5.8901000000000003</v>
      </c>
      <c r="H1482" s="177">
        <v>5.17</v>
      </c>
      <c r="I1482" s="177">
        <v>5.7873000000000001</v>
      </c>
      <c r="J1482" s="177">
        <v>6.7281000000000004</v>
      </c>
      <c r="K1482" s="177">
        <v>6.5457999999999998</v>
      </c>
      <c r="L1482" s="177">
        <v>5.3844000000000003</v>
      </c>
      <c r="M1482" s="177">
        <v>4.343</v>
      </c>
      <c r="N1482" s="177">
        <v>4.0258000000000003</v>
      </c>
      <c r="O1482" s="177">
        <v>4.4027000000000003</v>
      </c>
      <c r="P1482" s="177">
        <v>5.5221</v>
      </c>
      <c r="Q1482" s="177">
        <v>7.2619999999999996</v>
      </c>
      <c r="R1482" s="177">
        <v>3.8237999999999999</v>
      </c>
      <c r="S1482" t="s">
        <v>1808</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73" t="s">
        <v>1098</v>
      </c>
      <c r="B1483" s="173" t="s">
        <v>1116</v>
      </c>
      <c r="C1483" s="173">
        <v>120507</v>
      </c>
      <c r="D1483" s="176">
        <v>44942</v>
      </c>
      <c r="E1483" s="177">
        <v>2629.9648999999999</v>
      </c>
      <c r="F1483" s="177">
        <v>6.2207999999999997</v>
      </c>
      <c r="G1483" s="177">
        <v>6.2207999999999997</v>
      </c>
      <c r="H1483" s="177">
        <v>5.5007000000000001</v>
      </c>
      <c r="I1483" s="177">
        <v>6.1182999999999996</v>
      </c>
      <c r="J1483" s="177">
        <v>7.0597000000000003</v>
      </c>
      <c r="K1483" s="177">
        <v>6.8810000000000002</v>
      </c>
      <c r="L1483" s="177">
        <v>5.7236000000000002</v>
      </c>
      <c r="M1483" s="177">
        <v>4.6833999999999998</v>
      </c>
      <c r="N1483" s="177">
        <v>4.3724999999999996</v>
      </c>
      <c r="O1483" s="177">
        <v>4.758</v>
      </c>
      <c r="P1483" s="177">
        <v>5.8423999999999996</v>
      </c>
      <c r="Q1483" s="177">
        <v>7.4856999999999996</v>
      </c>
      <c r="R1483" s="177">
        <v>4.1784999999999997</v>
      </c>
      <c r="S1483" t="s">
        <v>1808</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73" t="s">
        <v>1098</v>
      </c>
      <c r="B1484" s="173" t="s">
        <v>1117</v>
      </c>
      <c r="C1484" s="173">
        <v>143598</v>
      </c>
      <c r="D1484" s="176"/>
      <c r="E1484" s="177"/>
      <c r="F1484" s="177"/>
      <c r="G1484" s="177"/>
      <c r="H1484" s="177"/>
      <c r="I1484" s="177"/>
      <c r="J1484" s="177"/>
      <c r="K1484" s="177"/>
      <c r="L1484" s="177"/>
      <c r="M1484" s="177"/>
      <c r="N1484" s="177"/>
      <c r="O1484" s="177"/>
      <c r="P1484" s="177"/>
      <c r="Q1484" s="177"/>
      <c r="R1484" s="177"/>
      <c r="S1484" t="s">
        <v>1808</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73" t="s">
        <v>1098</v>
      </c>
      <c r="B1485" s="173" t="s">
        <v>1118</v>
      </c>
      <c r="C1485" s="173">
        <v>143597</v>
      </c>
      <c r="D1485" s="176"/>
      <c r="E1485" s="177"/>
      <c r="F1485" s="177"/>
      <c r="G1485" s="177"/>
      <c r="H1485" s="177"/>
      <c r="I1485" s="177"/>
      <c r="J1485" s="177"/>
      <c r="K1485" s="177"/>
      <c r="L1485" s="177"/>
      <c r="M1485" s="177"/>
      <c r="N1485" s="177"/>
      <c r="O1485" s="177"/>
      <c r="P1485" s="177"/>
      <c r="Q1485" s="177"/>
      <c r="R1485" s="177"/>
      <c r="S1485" t="s">
        <v>1808</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73" t="s">
        <v>1098</v>
      </c>
      <c r="B1486" s="173" t="s">
        <v>1119</v>
      </c>
      <c r="C1486" s="173">
        <v>101893</v>
      </c>
      <c r="D1486" s="176">
        <v>44942</v>
      </c>
      <c r="E1486" s="177">
        <v>3746.6958</v>
      </c>
      <c r="F1486" s="177">
        <v>5.8163999999999998</v>
      </c>
      <c r="G1486" s="177">
        <v>5.8163999999999998</v>
      </c>
      <c r="H1486" s="177">
        <v>5.4424000000000001</v>
      </c>
      <c r="I1486" s="177">
        <v>5.8056999999999999</v>
      </c>
      <c r="J1486" s="177">
        <v>6.8265000000000002</v>
      </c>
      <c r="K1486" s="177">
        <v>6.7592999999999996</v>
      </c>
      <c r="L1486" s="177">
        <v>5.7499000000000002</v>
      </c>
      <c r="M1486" s="177">
        <v>5.2129000000000003</v>
      </c>
      <c r="N1486" s="177">
        <v>4.9435000000000002</v>
      </c>
      <c r="O1486" s="177">
        <v>4.7321999999999997</v>
      </c>
      <c r="P1486" s="177">
        <v>5.9672999999999998</v>
      </c>
      <c r="Q1486" s="177">
        <v>6.9997999999999996</v>
      </c>
      <c r="R1486" s="177">
        <v>4.3685</v>
      </c>
      <c r="S1486" t="s">
        <v>1808</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73" t="s">
        <v>1098</v>
      </c>
      <c r="B1487" s="173" t="s">
        <v>1120</v>
      </c>
      <c r="C1487" s="173">
        <v>119746</v>
      </c>
      <c r="D1487" s="176">
        <v>44942</v>
      </c>
      <c r="E1487" s="177">
        <v>3770.6289000000002</v>
      </c>
      <c r="F1487" s="177">
        <v>5.9196999999999997</v>
      </c>
      <c r="G1487" s="177">
        <v>5.9196999999999997</v>
      </c>
      <c r="H1487" s="177">
        <v>5.5458999999999996</v>
      </c>
      <c r="I1487" s="177">
        <v>5.9093999999999998</v>
      </c>
      <c r="J1487" s="177">
        <v>6.9513999999999996</v>
      </c>
      <c r="K1487" s="177">
        <v>6.8719000000000001</v>
      </c>
      <c r="L1487" s="177">
        <v>5.8602999999999996</v>
      </c>
      <c r="M1487" s="177">
        <v>5.3143000000000002</v>
      </c>
      <c r="N1487" s="177">
        <v>5.0396000000000001</v>
      </c>
      <c r="O1487" s="177">
        <v>4.8262</v>
      </c>
      <c r="P1487" s="177">
        <v>6.0495000000000001</v>
      </c>
      <c r="Q1487" s="177">
        <v>7.1616999999999997</v>
      </c>
      <c r="R1487" s="177">
        <v>4.4588000000000001</v>
      </c>
      <c r="S1487" t="s">
        <v>1807</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73" t="s">
        <v>1098</v>
      </c>
      <c r="B1488" s="173" t="s">
        <v>1121</v>
      </c>
      <c r="C1488" s="173">
        <v>103048</v>
      </c>
      <c r="D1488" s="176">
        <v>44942</v>
      </c>
      <c r="E1488" s="177">
        <v>3459.8658</v>
      </c>
      <c r="F1488" s="177">
        <v>6.1824000000000003</v>
      </c>
      <c r="G1488" s="177">
        <v>6.1824000000000003</v>
      </c>
      <c r="H1488" s="177">
        <v>5.5110000000000001</v>
      </c>
      <c r="I1488" s="177">
        <v>5.9513999999999996</v>
      </c>
      <c r="J1488" s="177">
        <v>7.0025000000000004</v>
      </c>
      <c r="K1488" s="177">
        <v>6.8973000000000004</v>
      </c>
      <c r="L1488" s="177">
        <v>5.9325000000000001</v>
      </c>
      <c r="M1488" s="177">
        <v>5.3602999999999996</v>
      </c>
      <c r="N1488" s="177">
        <v>5.0807000000000002</v>
      </c>
      <c r="O1488" s="177">
        <v>4.9242999999999997</v>
      </c>
      <c r="P1488" s="177">
        <v>6.1368</v>
      </c>
      <c r="Q1488" s="177">
        <v>7.3071000000000002</v>
      </c>
      <c r="R1488" s="177">
        <v>4.4829999999999997</v>
      </c>
      <c r="S1488" t="s">
        <v>1807</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73" t="s">
        <v>1098</v>
      </c>
      <c r="B1489" s="173" t="s">
        <v>1122</v>
      </c>
      <c r="C1489" s="173">
        <v>118719</v>
      </c>
      <c r="D1489" s="176">
        <v>44942</v>
      </c>
      <c r="E1489" s="177">
        <v>3493.3081000000002</v>
      </c>
      <c r="F1489" s="177">
        <v>6.3125</v>
      </c>
      <c r="G1489" s="177">
        <v>6.3125</v>
      </c>
      <c r="H1489" s="177">
        <v>5.6417000000000002</v>
      </c>
      <c r="I1489" s="177">
        <v>6.0819000000000001</v>
      </c>
      <c r="J1489" s="177">
        <v>7.1336000000000004</v>
      </c>
      <c r="K1489" s="177">
        <v>7.0298999999999996</v>
      </c>
      <c r="L1489" s="177">
        <v>6.0555000000000003</v>
      </c>
      <c r="M1489" s="177">
        <v>5.4778000000000002</v>
      </c>
      <c r="N1489" s="177">
        <v>5.2004999999999999</v>
      </c>
      <c r="O1489" s="177">
        <v>5.0342000000000002</v>
      </c>
      <c r="P1489" s="177">
        <v>6.2460000000000004</v>
      </c>
      <c r="Q1489" s="177">
        <v>7.2438000000000002</v>
      </c>
      <c r="R1489" s="177">
        <v>4.5948000000000002</v>
      </c>
      <c r="S1489" t="s">
        <v>1808</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73" t="s">
        <v>1098</v>
      </c>
      <c r="B1490" s="173" t="s">
        <v>1123</v>
      </c>
      <c r="C1490" s="173">
        <v>148161</v>
      </c>
      <c r="D1490" s="176">
        <v>44942</v>
      </c>
      <c r="E1490" s="177">
        <v>1140.3242</v>
      </c>
      <c r="F1490" s="177">
        <v>6.2618999999999998</v>
      </c>
      <c r="G1490" s="177">
        <v>6.2618999999999998</v>
      </c>
      <c r="H1490" s="177">
        <v>5.4755000000000003</v>
      </c>
      <c r="I1490" s="177">
        <v>6.2647000000000004</v>
      </c>
      <c r="J1490" s="177">
        <v>7.0948000000000002</v>
      </c>
      <c r="K1490" s="177">
        <v>6.8587999999999996</v>
      </c>
      <c r="L1490" s="177">
        <v>5.9200999999999997</v>
      </c>
      <c r="M1490" s="177">
        <v>5.3905000000000003</v>
      </c>
      <c r="N1490" s="177">
        <v>5.0796000000000001</v>
      </c>
      <c r="O1490" s="177"/>
      <c r="P1490" s="177"/>
      <c r="Q1490" s="177">
        <v>4.6886999999999999</v>
      </c>
      <c r="R1490" s="177">
        <v>4.4663000000000004</v>
      </c>
      <c r="S1490" t="s">
        <v>1808</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73" t="s">
        <v>1098</v>
      </c>
      <c r="B1491" s="173" t="s">
        <v>1124</v>
      </c>
      <c r="C1491" s="173">
        <v>148159</v>
      </c>
      <c r="D1491" s="176">
        <v>44942</v>
      </c>
      <c r="E1491" s="177">
        <v>1115.7652</v>
      </c>
      <c r="F1491" s="177">
        <v>5.8998999999999997</v>
      </c>
      <c r="G1491" s="177">
        <v>5.8998999999999997</v>
      </c>
      <c r="H1491" s="177">
        <v>5.1143000000000001</v>
      </c>
      <c r="I1491" s="177">
        <v>5.9031000000000002</v>
      </c>
      <c r="J1491" s="177">
        <v>6.7370000000000001</v>
      </c>
      <c r="K1491" s="177">
        <v>6.4911000000000003</v>
      </c>
      <c r="L1491" s="177">
        <v>5.4414999999999996</v>
      </c>
      <c r="M1491" s="177">
        <v>4.8552999999999997</v>
      </c>
      <c r="N1491" s="177">
        <v>4.4991000000000003</v>
      </c>
      <c r="O1491" s="177"/>
      <c r="P1491" s="177"/>
      <c r="Q1491" s="177">
        <v>3.8963999999999999</v>
      </c>
      <c r="R1491" s="177">
        <v>3.7185000000000001</v>
      </c>
      <c r="S1491" t="s">
        <v>1808</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73" t="s">
        <v>1098</v>
      </c>
      <c r="B1492" s="173" t="s">
        <v>1125</v>
      </c>
      <c r="C1492" s="173">
        <v>103464</v>
      </c>
      <c r="D1492" s="176"/>
      <c r="E1492" s="177"/>
      <c r="F1492" s="177"/>
      <c r="G1492" s="177"/>
      <c r="H1492" s="177"/>
      <c r="I1492" s="177"/>
      <c r="J1492" s="177"/>
      <c r="K1492" s="177"/>
      <c r="L1492" s="177"/>
      <c r="M1492" s="177"/>
      <c r="N1492" s="177"/>
      <c r="O1492" s="177"/>
      <c r="P1492" s="177"/>
      <c r="Q1492" s="177"/>
      <c r="R1492" s="177"/>
      <c r="S1492" t="s">
        <v>1808</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73" t="s">
        <v>1098</v>
      </c>
      <c r="B1493" s="173" t="s">
        <v>1126</v>
      </c>
      <c r="C1493" s="173">
        <v>120845</v>
      </c>
      <c r="D1493" s="176"/>
      <c r="E1493" s="177"/>
      <c r="F1493" s="177"/>
      <c r="G1493" s="177"/>
      <c r="H1493" s="177"/>
      <c r="I1493" s="177"/>
      <c r="J1493" s="177"/>
      <c r="K1493" s="177"/>
      <c r="L1493" s="177"/>
      <c r="M1493" s="177"/>
      <c r="N1493" s="177"/>
      <c r="O1493" s="177"/>
      <c r="P1493" s="177"/>
      <c r="Q1493" s="177"/>
      <c r="R1493" s="177"/>
      <c r="S1493" t="s">
        <v>1808</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73" t="s">
        <v>1098</v>
      </c>
      <c r="B1494" s="173" t="s">
        <v>1127</v>
      </c>
      <c r="C1494" s="173">
        <v>119821</v>
      </c>
      <c r="D1494" s="176">
        <v>44942</v>
      </c>
      <c r="E1494" s="177">
        <v>36.995100000000001</v>
      </c>
      <c r="F1494" s="177">
        <v>6.1859000000000002</v>
      </c>
      <c r="G1494" s="177">
        <v>6.1859000000000002</v>
      </c>
      <c r="H1494" s="177">
        <v>5.4744000000000002</v>
      </c>
      <c r="I1494" s="177">
        <v>5.7633000000000001</v>
      </c>
      <c r="J1494" s="177">
        <v>6.8922999999999996</v>
      </c>
      <c r="K1494" s="177">
        <v>6.9009</v>
      </c>
      <c r="L1494" s="177">
        <v>5.8848000000000003</v>
      </c>
      <c r="M1494" s="177">
        <v>5.1935000000000002</v>
      </c>
      <c r="N1494" s="177">
        <v>4.9410999999999996</v>
      </c>
      <c r="O1494" s="177">
        <v>4.9885999999999999</v>
      </c>
      <c r="P1494" s="177">
        <v>6.2117000000000004</v>
      </c>
      <c r="Q1494" s="177">
        <v>7.5145999999999997</v>
      </c>
      <c r="R1494" s="177">
        <v>4.4470000000000001</v>
      </c>
      <c r="S1494" t="s">
        <v>1808</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73" t="s">
        <v>1098</v>
      </c>
      <c r="B1495" s="173" t="s">
        <v>1128</v>
      </c>
      <c r="C1495" s="173">
        <v>102503</v>
      </c>
      <c r="D1495" s="176">
        <v>44942</v>
      </c>
      <c r="E1495" s="177">
        <v>34.904000000000003</v>
      </c>
      <c r="F1495" s="177">
        <v>5.6494999999999997</v>
      </c>
      <c r="G1495" s="177">
        <v>5.6494999999999997</v>
      </c>
      <c r="H1495" s="177">
        <v>4.9344999999999999</v>
      </c>
      <c r="I1495" s="177">
        <v>5.2316000000000003</v>
      </c>
      <c r="J1495" s="177">
        <v>6.3556999999999997</v>
      </c>
      <c r="K1495" s="177">
        <v>6.3613</v>
      </c>
      <c r="L1495" s="177">
        <v>5.3394000000000004</v>
      </c>
      <c r="M1495" s="177">
        <v>4.6463999999999999</v>
      </c>
      <c r="N1495" s="177">
        <v>4.3888999999999996</v>
      </c>
      <c r="O1495" s="177">
        <v>4.4313000000000002</v>
      </c>
      <c r="P1495" s="177">
        <v>5.5974000000000004</v>
      </c>
      <c r="Q1495" s="177">
        <v>6.9823000000000004</v>
      </c>
      <c r="R1495" s="177">
        <v>3.9100999999999999</v>
      </c>
      <c r="S1495" t="s">
        <v>1808</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73" t="s">
        <v>1098</v>
      </c>
      <c r="B1496" s="173" t="s">
        <v>1129</v>
      </c>
      <c r="C1496" s="173">
        <v>145050</v>
      </c>
      <c r="D1496" s="176">
        <v>44942</v>
      </c>
      <c r="E1496" s="177">
        <v>12.6173</v>
      </c>
      <c r="F1496" s="177">
        <v>5.8849999999999998</v>
      </c>
      <c r="G1496" s="177">
        <v>5.8849999999999998</v>
      </c>
      <c r="H1496" s="177">
        <v>6.3720999999999997</v>
      </c>
      <c r="I1496" s="177">
        <v>6.3383000000000003</v>
      </c>
      <c r="J1496" s="177">
        <v>6.5121000000000002</v>
      </c>
      <c r="K1496" s="177">
        <v>6.3558000000000003</v>
      </c>
      <c r="L1496" s="177">
        <v>5.8045999999999998</v>
      </c>
      <c r="M1496" s="177">
        <v>5.2092999999999998</v>
      </c>
      <c r="N1496" s="177">
        <v>4.8423999999999996</v>
      </c>
      <c r="O1496" s="177">
        <v>4.4737999999999998</v>
      </c>
      <c r="P1496" s="177"/>
      <c r="Q1496" s="177">
        <v>5.5427</v>
      </c>
      <c r="R1496" s="177">
        <v>4.1680000000000001</v>
      </c>
      <c r="S1496" t="s">
        <v>1808</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73" t="s">
        <v>1098</v>
      </c>
      <c r="B1497" s="173" t="s">
        <v>1130</v>
      </c>
      <c r="C1497" s="173">
        <v>145042</v>
      </c>
      <c r="D1497" s="176">
        <v>44942</v>
      </c>
      <c r="E1497" s="177">
        <v>12.567399999999999</v>
      </c>
      <c r="F1497" s="177">
        <v>5.8114999999999997</v>
      </c>
      <c r="G1497" s="177">
        <v>5.8114999999999997</v>
      </c>
      <c r="H1497" s="177">
        <v>6.2725999999999997</v>
      </c>
      <c r="I1497" s="177">
        <v>6.2592999999999996</v>
      </c>
      <c r="J1497" s="177">
        <v>6.4244000000000003</v>
      </c>
      <c r="K1497" s="177">
        <v>6.2666000000000004</v>
      </c>
      <c r="L1497" s="177">
        <v>5.7119</v>
      </c>
      <c r="M1497" s="177">
        <v>5.1303000000000001</v>
      </c>
      <c r="N1497" s="177">
        <v>4.7580999999999998</v>
      </c>
      <c r="O1497" s="177">
        <v>4.3986000000000001</v>
      </c>
      <c r="P1497" s="177"/>
      <c r="Q1497" s="177">
        <v>5.4457000000000004</v>
      </c>
      <c r="R1497" s="177">
        <v>4.0842000000000001</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73" t="s">
        <v>1098</v>
      </c>
      <c r="B1498" s="173" t="s">
        <v>1131</v>
      </c>
      <c r="C1498" s="173">
        <v>119424</v>
      </c>
      <c r="D1498" s="176">
        <v>44942</v>
      </c>
      <c r="E1498" s="177">
        <v>3985.6133</v>
      </c>
      <c r="F1498" s="177">
        <v>6.4607000000000001</v>
      </c>
      <c r="G1498" s="177">
        <v>6.4607000000000001</v>
      </c>
      <c r="H1498" s="177">
        <v>6.0217000000000001</v>
      </c>
      <c r="I1498" s="177">
        <v>6.2427999999999999</v>
      </c>
      <c r="J1498" s="177">
        <v>7.1963999999999997</v>
      </c>
      <c r="K1498" s="177">
        <v>7.1651999999999996</v>
      </c>
      <c r="L1498" s="177">
        <v>6.1078000000000001</v>
      </c>
      <c r="M1498" s="177">
        <v>5.4371999999999998</v>
      </c>
      <c r="N1498" s="177">
        <v>5.1603000000000003</v>
      </c>
      <c r="O1498" s="177">
        <v>5.2530000000000001</v>
      </c>
      <c r="P1498" s="177">
        <v>4.7632000000000003</v>
      </c>
      <c r="Q1498" s="177">
        <v>6.4795999999999996</v>
      </c>
      <c r="R1498" s="177">
        <v>4.6893000000000002</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73" t="s">
        <v>1098</v>
      </c>
      <c r="B1499" s="173" t="s">
        <v>1132</v>
      </c>
      <c r="C1499" s="173">
        <v>101847</v>
      </c>
      <c r="D1499" s="176">
        <v>44942</v>
      </c>
      <c r="E1499" s="177">
        <v>3936.8629000000001</v>
      </c>
      <c r="F1499" s="177">
        <v>6.1791</v>
      </c>
      <c r="G1499" s="177">
        <v>6.1791</v>
      </c>
      <c r="H1499" s="177">
        <v>5.7584</v>
      </c>
      <c r="I1499" s="177">
        <v>6.0119999999999996</v>
      </c>
      <c r="J1499" s="177">
        <v>6.9485999999999999</v>
      </c>
      <c r="K1499" s="177">
        <v>6.8975999999999997</v>
      </c>
      <c r="L1499" s="177">
        <v>5.8520000000000003</v>
      </c>
      <c r="M1499" s="177">
        <v>5.1809000000000003</v>
      </c>
      <c r="N1499" s="177">
        <v>4.8932000000000002</v>
      </c>
      <c r="O1499" s="177">
        <v>5.0419</v>
      </c>
      <c r="P1499" s="177">
        <v>4.5818000000000003</v>
      </c>
      <c r="Q1499" s="177">
        <v>6.6426999999999996</v>
      </c>
      <c r="R1499" s="177">
        <v>4.4515000000000002</v>
      </c>
    </row>
    <row r="1500" spans="1:34" x14ac:dyDescent="0.3">
      <c r="A1500" s="173" t="s">
        <v>1098</v>
      </c>
      <c r="B1500" s="173" t="s">
        <v>1133</v>
      </c>
      <c r="C1500" s="173">
        <v>120299</v>
      </c>
      <c r="D1500" s="176">
        <v>44942</v>
      </c>
      <c r="E1500" s="177">
        <v>2594.297</v>
      </c>
      <c r="F1500" s="177">
        <v>6.4988000000000001</v>
      </c>
      <c r="G1500" s="177">
        <v>6.4988000000000001</v>
      </c>
      <c r="H1500" s="177">
        <v>5.6170999999999998</v>
      </c>
      <c r="I1500" s="177">
        <v>5.9180000000000001</v>
      </c>
      <c r="J1500" s="177">
        <v>7.0540000000000003</v>
      </c>
      <c r="K1500" s="177">
        <v>6.9169999999999998</v>
      </c>
      <c r="L1500" s="177">
        <v>5.9659000000000004</v>
      </c>
      <c r="M1500" s="177">
        <v>5.3730000000000002</v>
      </c>
      <c r="N1500" s="177">
        <v>5.0820999999999996</v>
      </c>
      <c r="O1500" s="177">
        <v>4.9981999999999998</v>
      </c>
      <c r="P1500" s="177">
        <v>6.1841999999999997</v>
      </c>
      <c r="Q1500" s="177">
        <v>7.2302</v>
      </c>
      <c r="R1500" s="177">
        <v>4.5126999999999997</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73" t="s">
        <v>1098</v>
      </c>
      <c r="B1501" s="173" t="s">
        <v>1134</v>
      </c>
      <c r="C1501" s="173">
        <v>112077</v>
      </c>
      <c r="D1501" s="176">
        <v>44942</v>
      </c>
      <c r="E1501" s="177">
        <v>2568.377</v>
      </c>
      <c r="F1501" s="177">
        <v>6.4283000000000001</v>
      </c>
      <c r="G1501" s="177">
        <v>6.4283000000000001</v>
      </c>
      <c r="H1501" s="177">
        <v>5.5468999999999999</v>
      </c>
      <c r="I1501" s="177">
        <v>5.8478000000000003</v>
      </c>
      <c r="J1501" s="177">
        <v>6.9836</v>
      </c>
      <c r="K1501" s="177">
        <v>6.8457999999999997</v>
      </c>
      <c r="L1501" s="177">
        <v>5.8937999999999997</v>
      </c>
      <c r="M1501" s="177">
        <v>5.2953999999999999</v>
      </c>
      <c r="N1501" s="177">
        <v>4.9996999999999998</v>
      </c>
      <c r="O1501" s="177">
        <v>4.9054000000000002</v>
      </c>
      <c r="P1501" s="177">
        <v>6.0759999999999996</v>
      </c>
      <c r="Q1501" s="177">
        <v>7.2196999999999996</v>
      </c>
      <c r="R1501" s="177">
        <v>4.4249999999999998</v>
      </c>
      <c r="T1501" s="106"/>
      <c r="U1501" s="107"/>
      <c r="V1501" s="107"/>
      <c r="W1501" s="107"/>
      <c r="X1501" s="107"/>
      <c r="Y1501" s="107"/>
      <c r="Z1501" s="107"/>
      <c r="AA1501" s="107"/>
      <c r="AB1501" s="107"/>
      <c r="AC1501" s="107"/>
      <c r="AD1501" s="107"/>
      <c r="AE1501" s="107"/>
      <c r="AF1501" s="107"/>
      <c r="AG1501" s="107"/>
      <c r="AH1501" s="107"/>
    </row>
    <row r="1502" spans="1:34" x14ac:dyDescent="0.3">
      <c r="A1502" s="178" t="s">
        <v>27</v>
      </c>
      <c r="B1502" s="173"/>
      <c r="C1502" s="173"/>
      <c r="D1502" s="173"/>
      <c r="E1502" s="173"/>
      <c r="F1502" s="179">
        <v>5.8474378378378375</v>
      </c>
      <c r="G1502" s="179">
        <v>5.8474378378378375</v>
      </c>
      <c r="H1502" s="179">
        <v>5.4573594594594592</v>
      </c>
      <c r="I1502" s="179">
        <v>5.7391189189189191</v>
      </c>
      <c r="J1502" s="179">
        <v>6.7143567567567572</v>
      </c>
      <c r="K1502" s="179">
        <v>6.6639081081081093</v>
      </c>
      <c r="L1502" s="179">
        <v>5.6313945945945951</v>
      </c>
      <c r="M1502" s="179">
        <v>4.9418351351351353</v>
      </c>
      <c r="N1502" s="179">
        <v>4.6600675675675678</v>
      </c>
      <c r="O1502" s="179">
        <v>4.7117171428571414</v>
      </c>
      <c r="P1502" s="179">
        <v>5.938144827586207</v>
      </c>
      <c r="Q1502" s="179">
        <v>6.535697297297296</v>
      </c>
      <c r="R1502" s="179">
        <v>4.1672054054054071</v>
      </c>
      <c r="T1502" s="106"/>
      <c r="U1502" s="107"/>
      <c r="V1502" s="107"/>
      <c r="W1502" s="107"/>
      <c r="X1502" s="107"/>
      <c r="Y1502" s="107"/>
      <c r="Z1502" s="107"/>
      <c r="AA1502" s="107"/>
      <c r="AB1502" s="107"/>
      <c r="AC1502" s="107"/>
      <c r="AD1502" s="107"/>
      <c r="AE1502" s="107"/>
      <c r="AF1502" s="107"/>
      <c r="AG1502" s="107"/>
      <c r="AH1502" s="107"/>
    </row>
    <row r="1503" spans="1:34" x14ac:dyDescent="0.3">
      <c r="A1503" s="178" t="s">
        <v>407</v>
      </c>
      <c r="B1503" s="173"/>
      <c r="C1503" s="173"/>
      <c r="D1503" s="173"/>
      <c r="E1503" s="173"/>
      <c r="F1503" s="179">
        <v>5.9267000000000003</v>
      </c>
      <c r="G1503" s="179">
        <v>5.9267000000000003</v>
      </c>
      <c r="H1503" s="179">
        <v>5.5233999999999996</v>
      </c>
      <c r="I1503" s="179">
        <v>5.8650000000000002</v>
      </c>
      <c r="J1503" s="179">
        <v>6.8265000000000002</v>
      </c>
      <c r="K1503" s="179">
        <v>6.7859999999999996</v>
      </c>
      <c r="L1503" s="179">
        <v>5.7606000000000002</v>
      </c>
      <c r="M1503" s="179">
        <v>5.1303000000000001</v>
      </c>
      <c r="N1503" s="179">
        <v>4.8319999999999999</v>
      </c>
      <c r="O1503" s="179">
        <v>4.8262</v>
      </c>
      <c r="P1503" s="179">
        <v>6.0495000000000001</v>
      </c>
      <c r="Q1503" s="179">
        <v>6.9997999999999996</v>
      </c>
      <c r="R1503" s="179">
        <v>4.2873999999999999</v>
      </c>
      <c r="T1503" s="106"/>
      <c r="U1503" s="107"/>
      <c r="V1503" s="107"/>
      <c r="W1503" s="107"/>
      <c r="X1503" s="107"/>
      <c r="Y1503" s="107"/>
      <c r="Z1503" s="107"/>
      <c r="AA1503" s="107"/>
      <c r="AB1503" s="107"/>
      <c r="AC1503" s="107"/>
      <c r="AD1503" s="107"/>
      <c r="AE1503" s="107"/>
      <c r="AF1503" s="107"/>
      <c r="AG1503" s="107"/>
      <c r="AH1503" s="107"/>
    </row>
    <row r="1504" spans="1:34" x14ac:dyDescent="0.3">
      <c r="D1504" s="106"/>
      <c r="E1504" s="107"/>
      <c r="F1504" s="107"/>
      <c r="G1504" s="107"/>
      <c r="H1504" s="107"/>
      <c r="I1504" s="107"/>
      <c r="J1504" s="107"/>
      <c r="K1504" s="107"/>
      <c r="L1504" s="107"/>
      <c r="M1504" s="107"/>
      <c r="N1504" s="107"/>
      <c r="O1504" s="107"/>
      <c r="P1504" s="107"/>
      <c r="Q1504" s="107"/>
      <c r="R1504" s="107"/>
      <c r="T1504" s="106"/>
      <c r="U1504" s="107"/>
      <c r="V1504" s="107"/>
      <c r="W1504" s="107"/>
      <c r="X1504" s="107"/>
      <c r="Y1504" s="107"/>
      <c r="Z1504" s="107"/>
      <c r="AA1504" s="107"/>
      <c r="AB1504" s="107"/>
      <c r="AC1504" s="107"/>
      <c r="AD1504" s="107"/>
      <c r="AE1504" s="107"/>
      <c r="AF1504" s="107"/>
      <c r="AG1504" s="107"/>
      <c r="AH1504" s="107"/>
    </row>
    <row r="1505" spans="1:34" x14ac:dyDescent="0.3">
      <c r="A1505" s="175" t="s">
        <v>1135</v>
      </c>
      <c r="B1505" s="175"/>
      <c r="C1505" s="175"/>
      <c r="D1505" s="175"/>
      <c r="E1505" s="175"/>
      <c r="F1505" s="175"/>
      <c r="G1505" s="175"/>
      <c r="H1505" s="175"/>
      <c r="I1505" s="175"/>
      <c r="J1505" s="175"/>
      <c r="K1505" s="175"/>
      <c r="L1505" s="175"/>
      <c r="M1505" s="175"/>
      <c r="N1505" s="175"/>
      <c r="O1505" s="175"/>
      <c r="P1505" s="175"/>
      <c r="Q1505" s="175"/>
      <c r="R1505" s="175"/>
      <c r="T1505" s="106"/>
      <c r="U1505" s="107"/>
      <c r="V1505" s="107"/>
      <c r="W1505" s="107"/>
      <c r="X1505" s="107"/>
      <c r="Y1505" s="107"/>
      <c r="Z1505" s="107"/>
      <c r="AA1505" s="107"/>
      <c r="AB1505" s="107"/>
      <c r="AC1505" s="107"/>
      <c r="AD1505" s="107"/>
      <c r="AE1505" s="107"/>
      <c r="AF1505" s="107"/>
      <c r="AG1505" s="107"/>
      <c r="AH1505" s="107"/>
    </row>
    <row r="1506" spans="1:34" x14ac:dyDescent="0.3">
      <c r="A1506" s="173" t="s">
        <v>1136</v>
      </c>
      <c r="B1506" s="173" t="s">
        <v>1137</v>
      </c>
      <c r="C1506" s="173">
        <v>120524</v>
      </c>
      <c r="D1506" s="176">
        <v>44942</v>
      </c>
      <c r="E1506" s="177">
        <v>32.700499999999998</v>
      </c>
      <c r="F1506" s="177">
        <v>-0.29820000000000002</v>
      </c>
      <c r="G1506" s="177">
        <v>-0.29820000000000002</v>
      </c>
      <c r="H1506" s="177">
        <v>-0.58279999999999998</v>
      </c>
      <c r="I1506" s="177">
        <v>-1.6862999999999999</v>
      </c>
      <c r="J1506" s="177">
        <v>-1.8492</v>
      </c>
      <c r="K1506" s="177">
        <v>0.19819999999999999</v>
      </c>
      <c r="L1506" s="177">
        <v>5.5894000000000004</v>
      </c>
      <c r="M1506" s="177">
        <v>-3.0794999999999999</v>
      </c>
      <c r="N1506" s="177">
        <v>-8.2495999999999992</v>
      </c>
      <c r="O1506" s="177">
        <v>11.607699999999999</v>
      </c>
      <c r="P1506" s="177">
        <v>10.6937</v>
      </c>
      <c r="Q1506" s="177">
        <v>9.8821999999999992</v>
      </c>
      <c r="R1506" s="177">
        <v>8.2189999999999994</v>
      </c>
      <c r="T1506" s="106"/>
      <c r="U1506" s="107"/>
      <c r="V1506" s="107"/>
      <c r="W1506" s="107"/>
      <c r="X1506" s="107"/>
      <c r="Y1506" s="107"/>
      <c r="Z1506" s="107"/>
      <c r="AA1506" s="107"/>
      <c r="AB1506" s="107"/>
      <c r="AC1506" s="107"/>
      <c r="AD1506" s="107"/>
      <c r="AE1506" s="107"/>
      <c r="AF1506" s="107"/>
      <c r="AG1506" s="107"/>
      <c r="AH1506" s="107"/>
    </row>
    <row r="1507" spans="1:34" x14ac:dyDescent="0.3">
      <c r="A1507" s="173" t="s">
        <v>1136</v>
      </c>
      <c r="B1507" s="173" t="s">
        <v>1138</v>
      </c>
      <c r="C1507" s="173">
        <v>113064</v>
      </c>
      <c r="D1507" s="176">
        <v>44942</v>
      </c>
      <c r="E1507" s="177">
        <v>28.958600000000001</v>
      </c>
      <c r="F1507" s="177">
        <v>-0.30880000000000002</v>
      </c>
      <c r="G1507" s="177">
        <v>-0.30880000000000002</v>
      </c>
      <c r="H1507" s="177">
        <v>-0.60850000000000004</v>
      </c>
      <c r="I1507" s="177">
        <v>-1.738</v>
      </c>
      <c r="J1507" s="177">
        <v>-1.9649000000000001</v>
      </c>
      <c r="K1507" s="177">
        <v>-0.15690000000000001</v>
      </c>
      <c r="L1507" s="177">
        <v>4.8308999999999997</v>
      </c>
      <c r="M1507" s="177">
        <v>-4.1479999999999997</v>
      </c>
      <c r="N1507" s="177">
        <v>-9.6278000000000006</v>
      </c>
      <c r="O1507" s="177">
        <v>9.91</v>
      </c>
      <c r="P1507" s="177">
        <v>9.2138000000000009</v>
      </c>
      <c r="Q1507" s="177">
        <v>8.9469999999999992</v>
      </c>
      <c r="R1507" s="177">
        <v>6.5118999999999998</v>
      </c>
      <c r="T1507" s="106"/>
      <c r="U1507" s="107"/>
      <c r="V1507" s="107"/>
      <c r="W1507" s="107"/>
      <c r="X1507" s="107"/>
      <c r="Y1507" s="107"/>
      <c r="Z1507" s="107"/>
      <c r="AA1507" s="107"/>
      <c r="AB1507" s="107"/>
      <c r="AC1507" s="107"/>
      <c r="AD1507" s="107"/>
      <c r="AE1507" s="107"/>
      <c r="AF1507" s="107"/>
      <c r="AG1507" s="107"/>
      <c r="AH1507" s="107"/>
    </row>
    <row r="1508" spans="1:34" x14ac:dyDescent="0.3">
      <c r="A1508" s="173" t="s">
        <v>1136</v>
      </c>
      <c r="B1508" s="173" t="s">
        <v>1139</v>
      </c>
      <c r="C1508" s="173">
        <v>103131</v>
      </c>
      <c r="D1508" s="176">
        <v>44942</v>
      </c>
      <c r="E1508" s="177">
        <v>50.054000000000002</v>
      </c>
      <c r="F1508" s="177">
        <v>-1.2E-2</v>
      </c>
      <c r="G1508" s="177">
        <v>-1.2E-2</v>
      </c>
      <c r="H1508" s="177">
        <v>-0.21729999999999999</v>
      </c>
      <c r="I1508" s="177">
        <v>-0.12570000000000001</v>
      </c>
      <c r="J1508" s="177">
        <v>-7.5899999999999995E-2</v>
      </c>
      <c r="K1508" s="177">
        <v>4.2922000000000002</v>
      </c>
      <c r="L1508" s="177">
        <v>8.3162000000000003</v>
      </c>
      <c r="M1508" s="177">
        <v>4.2944000000000004</v>
      </c>
      <c r="N1508" s="177">
        <v>2.6307</v>
      </c>
      <c r="O1508" s="177">
        <v>13.4808</v>
      </c>
      <c r="P1508" s="177">
        <v>9.7708999999999993</v>
      </c>
      <c r="Q1508" s="177">
        <v>9.6818000000000008</v>
      </c>
      <c r="R1508" s="177">
        <v>10.464</v>
      </c>
      <c r="T1508" s="106"/>
      <c r="U1508" s="107"/>
      <c r="V1508" s="107"/>
      <c r="W1508" s="107"/>
      <c r="X1508" s="107"/>
      <c r="Y1508" s="107"/>
      <c r="Z1508" s="107"/>
      <c r="AA1508" s="107"/>
      <c r="AB1508" s="107"/>
      <c r="AC1508" s="107"/>
      <c r="AD1508" s="107"/>
      <c r="AE1508" s="107"/>
      <c r="AF1508" s="107"/>
      <c r="AG1508" s="107"/>
      <c r="AH1508" s="107"/>
    </row>
    <row r="1509" spans="1:34" x14ac:dyDescent="0.3">
      <c r="A1509" s="173" t="s">
        <v>1136</v>
      </c>
      <c r="B1509" s="173" t="s">
        <v>1140</v>
      </c>
      <c r="C1509" s="173">
        <v>119131</v>
      </c>
      <c r="D1509" s="176">
        <v>44942</v>
      </c>
      <c r="E1509" s="177">
        <v>54.244999999999997</v>
      </c>
      <c r="F1509" s="177">
        <v>1.8E-3</v>
      </c>
      <c r="G1509" s="177">
        <v>1.8E-3</v>
      </c>
      <c r="H1509" s="177">
        <v>-0.1895</v>
      </c>
      <c r="I1509" s="177">
        <v>-7.1800000000000003E-2</v>
      </c>
      <c r="J1509" s="177">
        <v>4.4299999999999999E-2</v>
      </c>
      <c r="K1509" s="177">
        <v>4.6513999999999998</v>
      </c>
      <c r="L1509" s="177">
        <v>9.0504999999999995</v>
      </c>
      <c r="M1509" s="177">
        <v>5.3423999999999996</v>
      </c>
      <c r="N1509" s="177">
        <v>4.0532000000000004</v>
      </c>
      <c r="O1509" s="177">
        <v>14.951000000000001</v>
      </c>
      <c r="P1509" s="177">
        <v>10.899699999999999</v>
      </c>
      <c r="Q1509" s="177">
        <v>10.920400000000001</v>
      </c>
      <c r="R1509" s="177">
        <v>12.0471</v>
      </c>
      <c r="T1509" s="106"/>
      <c r="U1509" s="107"/>
      <c r="V1509" s="107"/>
      <c r="W1509" s="107"/>
      <c r="X1509" s="107"/>
      <c r="Y1509" s="107"/>
      <c r="Z1509" s="107"/>
      <c r="AA1509" s="107"/>
      <c r="AB1509" s="107"/>
      <c r="AC1509" s="107"/>
      <c r="AD1509" s="107"/>
      <c r="AE1509" s="107"/>
      <c r="AF1509" s="107"/>
      <c r="AG1509" s="107"/>
      <c r="AH1509" s="107"/>
    </row>
    <row r="1510" spans="1:34" x14ac:dyDescent="0.3">
      <c r="A1510" s="173" t="s">
        <v>1136</v>
      </c>
      <c r="B1510" s="173" t="s">
        <v>1141</v>
      </c>
      <c r="C1510" s="173">
        <v>101144</v>
      </c>
      <c r="D1510" s="176">
        <v>44942</v>
      </c>
      <c r="E1510" s="177">
        <v>480.0453</v>
      </c>
      <c r="F1510" s="177">
        <v>-0.16200000000000001</v>
      </c>
      <c r="G1510" s="177">
        <v>-0.16200000000000001</v>
      </c>
      <c r="H1510" s="177">
        <v>-0.48570000000000002</v>
      </c>
      <c r="I1510" s="177">
        <v>-0.59460000000000002</v>
      </c>
      <c r="J1510" s="177">
        <v>-3.39E-2</v>
      </c>
      <c r="K1510" s="177">
        <v>6.5545</v>
      </c>
      <c r="L1510" s="177">
        <v>13.5966</v>
      </c>
      <c r="M1510" s="177">
        <v>7.5153999999999996</v>
      </c>
      <c r="N1510" s="177">
        <v>11.839399999999999</v>
      </c>
      <c r="O1510" s="177">
        <v>19.326499999999999</v>
      </c>
      <c r="P1510" s="177">
        <v>12.4931</v>
      </c>
      <c r="Q1510" s="177">
        <v>21.0961</v>
      </c>
      <c r="R1510" s="177">
        <v>22.477900000000002</v>
      </c>
      <c r="T1510" s="106"/>
      <c r="U1510" s="107"/>
      <c r="V1510" s="107"/>
      <c r="W1510" s="107"/>
      <c r="X1510" s="107"/>
      <c r="Y1510" s="107"/>
      <c r="Z1510" s="107"/>
      <c r="AA1510" s="107"/>
      <c r="AB1510" s="107"/>
      <c r="AC1510" s="107"/>
      <c r="AD1510" s="107"/>
      <c r="AE1510" s="107"/>
      <c r="AF1510" s="107"/>
      <c r="AG1510" s="107"/>
      <c r="AH1510" s="107"/>
    </row>
    <row r="1511" spans="1:34" x14ac:dyDescent="0.3">
      <c r="A1511" s="173" t="s">
        <v>1136</v>
      </c>
      <c r="B1511" s="173" t="s">
        <v>1142</v>
      </c>
      <c r="C1511" s="173">
        <v>120334</v>
      </c>
      <c r="D1511" s="176">
        <v>44942</v>
      </c>
      <c r="E1511" s="177">
        <v>518.61800000000005</v>
      </c>
      <c r="F1511" s="177">
        <v>-0.15620000000000001</v>
      </c>
      <c r="G1511" s="177">
        <v>-0.15620000000000001</v>
      </c>
      <c r="H1511" s="177">
        <v>-0.47220000000000001</v>
      </c>
      <c r="I1511" s="177">
        <v>-0.56740000000000002</v>
      </c>
      <c r="J1511" s="177">
        <v>2.69E-2</v>
      </c>
      <c r="K1511" s="177">
        <v>6.7430000000000003</v>
      </c>
      <c r="L1511" s="177">
        <v>13.9831</v>
      </c>
      <c r="M1511" s="177">
        <v>8.0607000000000006</v>
      </c>
      <c r="N1511" s="177">
        <v>12.58</v>
      </c>
      <c r="O1511" s="177">
        <v>20.087599999999998</v>
      </c>
      <c r="P1511" s="177">
        <v>13.326499999999999</v>
      </c>
      <c r="Q1511" s="177">
        <v>15.968</v>
      </c>
      <c r="R1511" s="177">
        <v>23.252199999999998</v>
      </c>
      <c r="T1511" s="106"/>
      <c r="U1511" s="107"/>
      <c r="V1511" s="107"/>
      <c r="W1511" s="107"/>
      <c r="X1511" s="107"/>
      <c r="Y1511" s="107"/>
      <c r="Z1511" s="107"/>
      <c r="AA1511" s="107"/>
      <c r="AB1511" s="107"/>
      <c r="AC1511" s="107"/>
      <c r="AD1511" s="107"/>
      <c r="AE1511" s="107"/>
      <c r="AF1511" s="107"/>
      <c r="AG1511" s="107"/>
      <c r="AH1511" s="107"/>
    </row>
    <row r="1512" spans="1:34" x14ac:dyDescent="0.3">
      <c r="A1512" s="173" t="s">
        <v>1136</v>
      </c>
      <c r="B1512" s="173" t="s">
        <v>1752</v>
      </c>
      <c r="C1512" s="173">
        <v>148454</v>
      </c>
      <c r="D1512" s="176">
        <v>44942</v>
      </c>
      <c r="E1512" s="177">
        <v>11.3857</v>
      </c>
      <c r="F1512" s="177">
        <v>0.1469</v>
      </c>
      <c r="G1512" s="177">
        <v>0.1469</v>
      </c>
      <c r="H1512" s="177">
        <v>0.26600000000000001</v>
      </c>
      <c r="I1512" s="177">
        <v>1.0247999999999999</v>
      </c>
      <c r="J1512" s="177">
        <v>1.8152999999999999</v>
      </c>
      <c r="K1512" s="177">
        <v>3.8917000000000002</v>
      </c>
      <c r="L1512" s="177">
        <v>5.6599000000000004</v>
      </c>
      <c r="M1512" s="177">
        <v>2.5415000000000001</v>
      </c>
      <c r="N1512" s="177">
        <v>2.4630999999999998</v>
      </c>
      <c r="O1512" s="177"/>
      <c r="P1512" s="177"/>
      <c r="Q1512" s="177">
        <v>5.4349999999999996</v>
      </c>
      <c r="R1512" s="177">
        <v>4.2003000000000004</v>
      </c>
      <c r="T1512" s="106"/>
      <c r="U1512" s="107"/>
      <c r="V1512" s="107"/>
      <c r="W1512" s="107"/>
      <c r="X1512" s="107"/>
      <c r="Y1512" s="107"/>
      <c r="Z1512" s="107"/>
      <c r="AA1512" s="107"/>
      <c r="AB1512" s="107"/>
      <c r="AC1512" s="107"/>
      <c r="AD1512" s="107"/>
      <c r="AE1512" s="107"/>
      <c r="AF1512" s="107"/>
      <c r="AG1512" s="107"/>
      <c r="AH1512" s="107"/>
    </row>
    <row r="1513" spans="1:34" x14ac:dyDescent="0.3">
      <c r="A1513" s="173" t="s">
        <v>1136</v>
      </c>
      <c r="B1513" s="173" t="s">
        <v>1753</v>
      </c>
      <c r="C1513" s="173">
        <v>148455</v>
      </c>
      <c r="D1513" s="176">
        <v>44942</v>
      </c>
      <c r="E1513" s="177">
        <v>11.010899999999999</v>
      </c>
      <c r="F1513" s="177">
        <v>0.13819999999999999</v>
      </c>
      <c r="G1513" s="177">
        <v>0.13819999999999999</v>
      </c>
      <c r="H1513" s="177">
        <v>0.24579999999999999</v>
      </c>
      <c r="I1513" s="177">
        <v>0.98319999999999996</v>
      </c>
      <c r="J1513" s="177">
        <v>1.7211000000000001</v>
      </c>
      <c r="K1513" s="177">
        <v>3.5998000000000001</v>
      </c>
      <c r="L1513" s="177">
        <v>5.0749000000000004</v>
      </c>
      <c r="M1513" s="177">
        <v>1.6244000000000001</v>
      </c>
      <c r="N1513" s="177">
        <v>1.2329000000000001</v>
      </c>
      <c r="O1513" s="177"/>
      <c r="P1513" s="177"/>
      <c r="Q1513" s="177">
        <v>4.0054999999999996</v>
      </c>
      <c r="R1513" s="177">
        <v>2.8220000000000001</v>
      </c>
      <c r="T1513" s="106"/>
      <c r="U1513" s="107"/>
      <c r="V1513" s="107"/>
      <c r="W1513" s="107"/>
      <c r="X1513" s="107"/>
      <c r="Y1513" s="107"/>
      <c r="Z1513" s="107"/>
      <c r="AA1513" s="107"/>
      <c r="AB1513" s="107"/>
      <c r="AC1513" s="107"/>
      <c r="AD1513" s="107"/>
      <c r="AE1513" s="107"/>
      <c r="AF1513" s="107"/>
      <c r="AG1513" s="107"/>
      <c r="AH1513" s="107"/>
    </row>
    <row r="1514" spans="1:34" x14ac:dyDescent="0.3">
      <c r="A1514" s="173" t="s">
        <v>1136</v>
      </c>
      <c r="B1514" s="173" t="s">
        <v>1824</v>
      </c>
      <c r="C1514" s="173">
        <v>119176</v>
      </c>
      <c r="D1514" s="176"/>
      <c r="E1514" s="177"/>
      <c r="F1514" s="177"/>
      <c r="G1514" s="177"/>
      <c r="H1514" s="177"/>
      <c r="I1514" s="177"/>
      <c r="J1514" s="177"/>
      <c r="K1514" s="177"/>
      <c r="L1514" s="177"/>
      <c r="M1514" s="177"/>
      <c r="N1514" s="177"/>
      <c r="O1514" s="177"/>
      <c r="P1514" s="177"/>
      <c r="Q1514" s="177"/>
      <c r="R1514" s="177"/>
      <c r="T1514" s="106"/>
      <c r="U1514" s="107"/>
      <c r="V1514" s="107"/>
      <c r="W1514" s="107"/>
      <c r="X1514" s="107"/>
      <c r="Y1514" s="107"/>
      <c r="Z1514" s="107"/>
      <c r="AA1514" s="107"/>
      <c r="AB1514" s="107"/>
      <c r="AC1514" s="107"/>
      <c r="AD1514" s="107"/>
      <c r="AE1514" s="107"/>
      <c r="AF1514" s="107"/>
      <c r="AG1514" s="107"/>
      <c r="AH1514" s="107"/>
    </row>
    <row r="1515" spans="1:34" x14ac:dyDescent="0.3">
      <c r="A1515" s="173" t="s">
        <v>1136</v>
      </c>
      <c r="B1515" s="173" t="s">
        <v>1880</v>
      </c>
      <c r="C1515" s="173">
        <v>114855</v>
      </c>
      <c r="D1515" s="176"/>
      <c r="E1515" s="177"/>
      <c r="F1515" s="177"/>
      <c r="G1515" s="177"/>
      <c r="H1515" s="177"/>
      <c r="I1515" s="177"/>
      <c r="J1515" s="177"/>
      <c r="K1515" s="177"/>
      <c r="L1515" s="177"/>
      <c r="M1515" s="177"/>
      <c r="N1515" s="177"/>
      <c r="O1515" s="177"/>
      <c r="P1515" s="177"/>
      <c r="Q1515" s="177"/>
      <c r="R1515" s="177"/>
      <c r="T1515" s="106"/>
      <c r="U1515" s="107"/>
      <c r="V1515" s="107"/>
      <c r="W1515" s="107"/>
      <c r="X1515" s="107"/>
      <c r="Y1515" s="107"/>
      <c r="Z1515" s="107"/>
      <c r="AA1515" s="107"/>
      <c r="AB1515" s="107"/>
      <c r="AC1515" s="107"/>
      <c r="AD1515" s="107"/>
      <c r="AE1515" s="107"/>
      <c r="AF1515" s="107"/>
      <c r="AG1515" s="107"/>
      <c r="AH1515" s="107"/>
    </row>
    <row r="1516" spans="1:34" x14ac:dyDescent="0.3">
      <c r="A1516" s="173" t="s">
        <v>1136</v>
      </c>
      <c r="B1516" s="173" t="s">
        <v>1754</v>
      </c>
      <c r="C1516" s="173">
        <v>148457</v>
      </c>
      <c r="D1516" s="176">
        <v>44942</v>
      </c>
      <c r="E1516" s="177">
        <v>14.179500000000001</v>
      </c>
      <c r="F1516" s="177">
        <v>0.1207</v>
      </c>
      <c r="G1516" s="177">
        <v>0.1207</v>
      </c>
      <c r="H1516" s="177">
        <v>0.12429999999999999</v>
      </c>
      <c r="I1516" s="177">
        <v>0.52029999999999998</v>
      </c>
      <c r="J1516" s="177">
        <v>0.55669999999999997</v>
      </c>
      <c r="K1516" s="177">
        <v>6.8296999999999999</v>
      </c>
      <c r="L1516" s="177">
        <v>9.0966000000000005</v>
      </c>
      <c r="M1516" s="177">
        <v>3.5476000000000001</v>
      </c>
      <c r="N1516" s="177">
        <v>3.3603999999999998</v>
      </c>
      <c r="O1516" s="177"/>
      <c r="P1516" s="177"/>
      <c r="Q1516" s="177">
        <v>15.759</v>
      </c>
      <c r="R1516" s="177">
        <v>11.9941</v>
      </c>
      <c r="T1516" s="106"/>
      <c r="U1516" s="107"/>
      <c r="V1516" s="107"/>
      <c r="W1516" s="107"/>
      <c r="X1516" s="107"/>
      <c r="Y1516" s="107"/>
      <c r="Z1516" s="107"/>
      <c r="AA1516" s="107"/>
      <c r="AB1516" s="107"/>
      <c r="AC1516" s="107"/>
      <c r="AD1516" s="107"/>
      <c r="AE1516" s="107"/>
      <c r="AF1516" s="107"/>
      <c r="AG1516" s="107"/>
      <c r="AH1516" s="107"/>
    </row>
    <row r="1517" spans="1:34" x14ac:dyDescent="0.3">
      <c r="A1517" s="173" t="s">
        <v>1136</v>
      </c>
      <c r="B1517" s="173" t="s">
        <v>1755</v>
      </c>
      <c r="C1517" s="173">
        <v>148459</v>
      </c>
      <c r="D1517" s="176">
        <v>44942</v>
      </c>
      <c r="E1517" s="177">
        <v>13.684799999999999</v>
      </c>
      <c r="F1517" s="177">
        <v>0.1075</v>
      </c>
      <c r="G1517" s="177">
        <v>0.1075</v>
      </c>
      <c r="H1517" s="177">
        <v>9.4399999999999998E-2</v>
      </c>
      <c r="I1517" s="177">
        <v>0.46179999999999999</v>
      </c>
      <c r="J1517" s="177">
        <v>0.42559999999999998</v>
      </c>
      <c r="K1517" s="177">
        <v>6.4062000000000001</v>
      </c>
      <c r="L1517" s="177">
        <v>8.2614999999999998</v>
      </c>
      <c r="M1517" s="177">
        <v>2.4357000000000002</v>
      </c>
      <c r="N1517" s="177">
        <v>1.9428000000000001</v>
      </c>
      <c r="O1517" s="177"/>
      <c r="P1517" s="177"/>
      <c r="Q1517" s="177">
        <v>14.049099999999999</v>
      </c>
      <c r="R1517" s="177">
        <v>10.3583</v>
      </c>
      <c r="T1517" s="106"/>
      <c r="U1517" s="107"/>
      <c r="V1517" s="107"/>
      <c r="W1517" s="107"/>
      <c r="X1517" s="107"/>
      <c r="Y1517" s="107"/>
      <c r="Z1517" s="107"/>
      <c r="AA1517" s="107"/>
      <c r="AB1517" s="107"/>
      <c r="AC1517" s="107"/>
      <c r="AD1517" s="107"/>
      <c r="AE1517" s="107"/>
      <c r="AF1517" s="107"/>
      <c r="AG1517" s="107"/>
      <c r="AH1517" s="107"/>
    </row>
    <row r="1518" spans="1:34" x14ac:dyDescent="0.3">
      <c r="A1518" s="173" t="s">
        <v>1136</v>
      </c>
      <c r="B1518" s="173" t="s">
        <v>1143</v>
      </c>
      <c r="C1518" s="173">
        <v>101072</v>
      </c>
      <c r="D1518" s="176">
        <v>44942</v>
      </c>
      <c r="E1518" s="177">
        <v>89.012200000000007</v>
      </c>
      <c r="F1518" s="177">
        <v>9.8299999999999998E-2</v>
      </c>
      <c r="G1518" s="177">
        <v>9.8299999999999998E-2</v>
      </c>
      <c r="H1518" s="177">
        <v>-0.18229999999999999</v>
      </c>
      <c r="I1518" s="177">
        <v>-0.20169999999999999</v>
      </c>
      <c r="J1518" s="177">
        <v>0.26550000000000001</v>
      </c>
      <c r="K1518" s="177">
        <v>6.3377999999999997</v>
      </c>
      <c r="L1518" s="177">
        <v>17.729900000000001</v>
      </c>
      <c r="M1518" s="177">
        <v>4.5155000000000003</v>
      </c>
      <c r="N1518" s="177">
        <v>8.0527999999999995</v>
      </c>
      <c r="O1518" s="177">
        <v>30.3325</v>
      </c>
      <c r="P1518" s="177">
        <v>20.857700000000001</v>
      </c>
      <c r="Q1518" s="177">
        <v>10.5276</v>
      </c>
      <c r="R1518" s="177">
        <v>32.631</v>
      </c>
      <c r="T1518" s="106"/>
      <c r="U1518" s="107"/>
      <c r="V1518" s="107"/>
      <c r="W1518" s="107"/>
      <c r="X1518" s="107"/>
      <c r="Y1518" s="107"/>
      <c r="Z1518" s="107"/>
      <c r="AA1518" s="107"/>
      <c r="AB1518" s="107"/>
      <c r="AC1518" s="107"/>
      <c r="AD1518" s="107"/>
      <c r="AE1518" s="107"/>
      <c r="AF1518" s="107"/>
      <c r="AG1518" s="107"/>
      <c r="AH1518" s="107"/>
    </row>
    <row r="1519" spans="1:34" x14ac:dyDescent="0.3">
      <c r="A1519" s="173" t="s">
        <v>1136</v>
      </c>
      <c r="B1519" s="173" t="s">
        <v>1144</v>
      </c>
      <c r="C1519" s="173">
        <v>120821</v>
      </c>
      <c r="D1519" s="176">
        <v>44942</v>
      </c>
      <c r="E1519" s="177">
        <v>92.259500000000003</v>
      </c>
      <c r="F1519" s="177">
        <v>0.1124</v>
      </c>
      <c r="G1519" s="177">
        <v>0.1124</v>
      </c>
      <c r="H1519" s="177">
        <v>-0.14940000000000001</v>
      </c>
      <c r="I1519" s="177">
        <v>-0.1348</v>
      </c>
      <c r="J1519" s="177">
        <v>0.41260000000000002</v>
      </c>
      <c r="K1519" s="177">
        <v>6.8440000000000003</v>
      </c>
      <c r="L1519" s="177">
        <v>18.811599999999999</v>
      </c>
      <c r="M1519" s="177">
        <v>5.9515000000000002</v>
      </c>
      <c r="N1519" s="177">
        <v>10.0152</v>
      </c>
      <c r="O1519" s="177">
        <v>32.031100000000002</v>
      </c>
      <c r="P1519" s="177">
        <v>21.726500000000001</v>
      </c>
      <c r="Q1519" s="177">
        <v>14.164</v>
      </c>
      <c r="R1519" s="177">
        <v>35.121699999999997</v>
      </c>
      <c r="T1519" s="106"/>
      <c r="U1519" s="107"/>
      <c r="V1519" s="107"/>
      <c r="W1519" s="107"/>
      <c r="X1519" s="107"/>
      <c r="Y1519" s="107"/>
      <c r="Z1519" s="107"/>
      <c r="AA1519" s="107"/>
      <c r="AB1519" s="107"/>
      <c r="AC1519" s="107"/>
      <c r="AD1519" s="107"/>
      <c r="AE1519" s="107"/>
      <c r="AF1519" s="107"/>
      <c r="AG1519" s="107"/>
      <c r="AH1519" s="107"/>
    </row>
    <row r="1520" spans="1:34" x14ac:dyDescent="0.3">
      <c r="A1520" s="173" t="s">
        <v>1136</v>
      </c>
      <c r="B1520" s="173" t="s">
        <v>1145</v>
      </c>
      <c r="C1520" s="173">
        <v>119843</v>
      </c>
      <c r="D1520" s="176">
        <v>44942</v>
      </c>
      <c r="E1520" s="177">
        <v>43.176600000000001</v>
      </c>
      <c r="F1520" s="177">
        <v>8.3400000000000002E-2</v>
      </c>
      <c r="G1520" s="177">
        <v>8.3400000000000002E-2</v>
      </c>
      <c r="H1520" s="177">
        <v>0.35909999999999997</v>
      </c>
      <c r="I1520" s="177">
        <v>0.65300000000000002</v>
      </c>
      <c r="J1520" s="177">
        <v>0.26989999999999997</v>
      </c>
      <c r="K1520" s="177">
        <v>4.6016000000000004</v>
      </c>
      <c r="L1520" s="177">
        <v>9.5920000000000005</v>
      </c>
      <c r="M1520" s="177">
        <v>5.3085000000000004</v>
      </c>
      <c r="N1520" s="177">
        <v>6.6508000000000003</v>
      </c>
      <c r="O1520" s="177">
        <v>11.754200000000001</v>
      </c>
      <c r="P1520" s="177">
        <v>9.8727</v>
      </c>
      <c r="Q1520" s="177">
        <v>10.950900000000001</v>
      </c>
      <c r="R1520" s="177">
        <v>10.112399999999999</v>
      </c>
      <c r="T1520" s="106"/>
      <c r="U1520" s="107"/>
      <c r="V1520" s="107"/>
      <c r="W1520" s="107"/>
      <c r="X1520" s="107"/>
      <c r="Y1520" s="107"/>
      <c r="Z1520" s="107"/>
      <c r="AA1520" s="107"/>
      <c r="AB1520" s="107"/>
      <c r="AC1520" s="107"/>
      <c r="AD1520" s="107"/>
      <c r="AE1520" s="107"/>
      <c r="AF1520" s="107"/>
      <c r="AG1520" s="107"/>
      <c r="AH1520" s="107"/>
    </row>
    <row r="1521" spans="1:34" x14ac:dyDescent="0.3">
      <c r="A1521" s="173" t="s">
        <v>1136</v>
      </c>
      <c r="B1521" s="173" t="s">
        <v>1146</v>
      </c>
      <c r="C1521" s="173">
        <v>103408</v>
      </c>
      <c r="D1521" s="176">
        <v>44942</v>
      </c>
      <c r="E1521" s="177">
        <v>39.825099999999999</v>
      </c>
      <c r="F1521" s="177">
        <v>7.5899999999999995E-2</v>
      </c>
      <c r="G1521" s="177">
        <v>7.5899999999999995E-2</v>
      </c>
      <c r="H1521" s="177">
        <v>0.3417</v>
      </c>
      <c r="I1521" s="177">
        <v>0.61799999999999999</v>
      </c>
      <c r="J1521" s="177">
        <v>0.193</v>
      </c>
      <c r="K1521" s="177">
        <v>4.3528000000000002</v>
      </c>
      <c r="L1521" s="177">
        <v>9.0793999999999997</v>
      </c>
      <c r="M1521" s="177">
        <v>4.58</v>
      </c>
      <c r="N1521" s="177">
        <v>5.6623999999999999</v>
      </c>
      <c r="O1521" s="177">
        <v>10.8634</v>
      </c>
      <c r="P1521" s="177">
        <v>8.9254999999999995</v>
      </c>
      <c r="Q1521" s="177">
        <v>8.3965999999999994</v>
      </c>
      <c r="R1521" s="177">
        <v>9.1469000000000005</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73" t="s">
        <v>1136</v>
      </c>
      <c r="B1522" s="173" t="s">
        <v>1147</v>
      </c>
      <c r="C1522" s="173">
        <v>148053</v>
      </c>
      <c r="D1522" s="176">
        <v>44942</v>
      </c>
      <c r="E1522" s="177">
        <v>17.254000000000001</v>
      </c>
      <c r="F1522" s="177">
        <v>-0.1401</v>
      </c>
      <c r="G1522" s="177">
        <v>-0.1401</v>
      </c>
      <c r="H1522" s="177">
        <v>-0.58540000000000003</v>
      </c>
      <c r="I1522" s="177">
        <v>-0.61119999999999997</v>
      </c>
      <c r="J1522" s="177">
        <v>-0.55789999999999995</v>
      </c>
      <c r="K1522" s="177">
        <v>4.6673999999999998</v>
      </c>
      <c r="L1522" s="177">
        <v>11.483700000000001</v>
      </c>
      <c r="M1522" s="177">
        <v>5.8125</v>
      </c>
      <c r="N1522" s="177">
        <v>5.1559999999999997</v>
      </c>
      <c r="O1522" s="177"/>
      <c r="P1522" s="177"/>
      <c r="Q1522" s="177">
        <v>20.921800000000001</v>
      </c>
      <c r="R1522" s="177">
        <v>14.873900000000001</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73" t="s">
        <v>1136</v>
      </c>
      <c r="B1523" s="173" t="s">
        <v>1148</v>
      </c>
      <c r="C1523" s="173">
        <v>148050</v>
      </c>
      <c r="D1523" s="176">
        <v>44942</v>
      </c>
      <c r="E1523" s="177">
        <v>16.366800000000001</v>
      </c>
      <c r="F1523" s="177">
        <v>-0.15429999999999999</v>
      </c>
      <c r="G1523" s="177">
        <v>-0.15429999999999999</v>
      </c>
      <c r="H1523" s="177">
        <v>-0.61870000000000003</v>
      </c>
      <c r="I1523" s="177">
        <v>-0.67789999999999995</v>
      </c>
      <c r="J1523" s="177">
        <v>-0.70920000000000005</v>
      </c>
      <c r="K1523" s="177">
        <v>4.1906999999999996</v>
      </c>
      <c r="L1523" s="177">
        <v>10.4581</v>
      </c>
      <c r="M1523" s="177">
        <v>4.3794000000000004</v>
      </c>
      <c r="N1523" s="177">
        <v>3.2761999999999998</v>
      </c>
      <c r="O1523" s="177"/>
      <c r="P1523" s="177"/>
      <c r="Q1523" s="177">
        <v>18.718900000000001</v>
      </c>
      <c r="R1523" s="177">
        <v>12.8239</v>
      </c>
    </row>
    <row r="1524" spans="1:34" x14ac:dyDescent="0.3">
      <c r="A1524" s="173" t="s">
        <v>1136</v>
      </c>
      <c r="B1524" s="173" t="s">
        <v>1149</v>
      </c>
      <c r="C1524" s="173">
        <v>120760</v>
      </c>
      <c r="D1524" s="176">
        <v>44942</v>
      </c>
      <c r="E1524" s="177">
        <v>49.463000000000001</v>
      </c>
      <c r="F1524" s="177">
        <v>0.26550000000000001</v>
      </c>
      <c r="G1524" s="177">
        <v>0.26550000000000001</v>
      </c>
      <c r="H1524" s="177">
        <v>-0.65580000000000005</v>
      </c>
      <c r="I1524" s="177">
        <v>-0.63739999999999997</v>
      </c>
      <c r="J1524" s="177">
        <v>-0.89980000000000004</v>
      </c>
      <c r="K1524" s="177">
        <v>3.8288000000000002</v>
      </c>
      <c r="L1524" s="177">
        <v>10.7638</v>
      </c>
      <c r="M1524" s="177">
        <v>4.6322000000000001</v>
      </c>
      <c r="N1524" s="177">
        <v>2.8915999999999999</v>
      </c>
      <c r="O1524" s="177">
        <v>9.9263999999999992</v>
      </c>
      <c r="P1524" s="177">
        <v>7.0658000000000003</v>
      </c>
      <c r="Q1524" s="177">
        <v>7.6344000000000003</v>
      </c>
      <c r="R1524" s="177">
        <v>7.9489000000000001</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73" t="s">
        <v>1136</v>
      </c>
      <c r="B1525" s="173" t="s">
        <v>1150</v>
      </c>
      <c r="C1525" s="173">
        <v>111599</v>
      </c>
      <c r="D1525" s="176">
        <v>44942</v>
      </c>
      <c r="E1525" s="177">
        <v>45.716500000000003</v>
      </c>
      <c r="F1525" s="177">
        <v>0.2586</v>
      </c>
      <c r="G1525" s="177">
        <v>0.2586</v>
      </c>
      <c r="H1525" s="177">
        <v>-0.6724</v>
      </c>
      <c r="I1525" s="177">
        <v>-0.67049999999999998</v>
      </c>
      <c r="J1525" s="177">
        <v>-0.97340000000000004</v>
      </c>
      <c r="K1525" s="177">
        <v>3.6089000000000002</v>
      </c>
      <c r="L1525" s="177">
        <v>10.3123</v>
      </c>
      <c r="M1525" s="177">
        <v>3.9563999999999999</v>
      </c>
      <c r="N1525" s="177">
        <v>1.9841</v>
      </c>
      <c r="O1525" s="177">
        <v>9.0307999999999993</v>
      </c>
      <c r="P1525" s="177">
        <v>6.1418999999999997</v>
      </c>
      <c r="Q1525" s="177">
        <v>11.389799999999999</v>
      </c>
      <c r="R1525" s="177">
        <v>7.0429000000000004</v>
      </c>
      <c r="T1525" s="106"/>
      <c r="U1525" s="107"/>
      <c r="V1525" s="107"/>
      <c r="W1525" s="107"/>
      <c r="X1525" s="107"/>
      <c r="Y1525" s="107"/>
      <c r="Z1525" s="107"/>
      <c r="AA1525" s="107"/>
      <c r="AB1525" s="107"/>
      <c r="AC1525" s="107"/>
      <c r="AD1525" s="107"/>
      <c r="AE1525" s="107"/>
      <c r="AF1525" s="107"/>
      <c r="AG1525" s="107"/>
      <c r="AH1525" s="107"/>
    </row>
    <row r="1526" spans="1:34" x14ac:dyDescent="0.3">
      <c r="A1526" s="178" t="s">
        <v>27</v>
      </c>
      <c r="B1526" s="173"/>
      <c r="C1526" s="173"/>
      <c r="D1526" s="173"/>
      <c r="E1526" s="173"/>
      <c r="F1526" s="179">
        <v>9.8666666666666694E-3</v>
      </c>
      <c r="G1526" s="179">
        <v>9.8666666666666694E-3</v>
      </c>
      <c r="H1526" s="179">
        <v>-0.22159444444444445</v>
      </c>
      <c r="I1526" s="179">
        <v>-0.1920111111111111</v>
      </c>
      <c r="J1526" s="179">
        <v>-7.407222222222222E-2</v>
      </c>
      <c r="K1526" s="179">
        <v>4.5245444444444445</v>
      </c>
      <c r="L1526" s="179">
        <v>10.09391111111111</v>
      </c>
      <c r="M1526" s="179">
        <v>3.7372555555555556</v>
      </c>
      <c r="N1526" s="179">
        <v>3.6618999999999997</v>
      </c>
      <c r="O1526" s="179">
        <v>16.108499999999999</v>
      </c>
      <c r="P1526" s="179">
        <v>11.74898333333333</v>
      </c>
      <c r="Q1526" s="179">
        <v>12.136005555555554</v>
      </c>
      <c r="R1526" s="179">
        <v>13.447133333333333</v>
      </c>
      <c r="T1526" s="106"/>
      <c r="U1526" s="107"/>
      <c r="V1526" s="107"/>
      <c r="W1526" s="107"/>
      <c r="X1526" s="107"/>
      <c r="Y1526" s="107"/>
      <c r="Z1526" s="107"/>
      <c r="AA1526" s="107"/>
      <c r="AB1526" s="107"/>
      <c r="AC1526" s="107"/>
      <c r="AD1526" s="107"/>
      <c r="AE1526" s="107"/>
      <c r="AF1526" s="107"/>
      <c r="AG1526" s="107"/>
      <c r="AH1526" s="107"/>
    </row>
    <row r="1527" spans="1:34" x14ac:dyDescent="0.3">
      <c r="A1527" s="178" t="s">
        <v>407</v>
      </c>
      <c r="B1527" s="173"/>
      <c r="C1527" s="173"/>
      <c r="D1527" s="173"/>
      <c r="E1527" s="173"/>
      <c r="F1527" s="179">
        <v>7.9649999999999999E-2</v>
      </c>
      <c r="G1527" s="179">
        <v>7.9649999999999999E-2</v>
      </c>
      <c r="H1527" s="179">
        <v>-0.2034</v>
      </c>
      <c r="I1527" s="179">
        <v>-0.16825000000000001</v>
      </c>
      <c r="J1527" s="179">
        <v>3.56E-2</v>
      </c>
      <c r="K1527" s="179">
        <v>4.4771999999999998</v>
      </c>
      <c r="L1527" s="179">
        <v>9.3443000000000005</v>
      </c>
      <c r="M1527" s="179">
        <v>4.4474499999999999</v>
      </c>
      <c r="N1527" s="179">
        <v>3.3182999999999998</v>
      </c>
      <c r="O1527" s="179">
        <v>12.6175</v>
      </c>
      <c r="P1527" s="179">
        <v>10.283200000000001</v>
      </c>
      <c r="Q1527" s="179">
        <v>10.935650000000001</v>
      </c>
      <c r="R1527" s="179">
        <v>10.411149999999999</v>
      </c>
      <c r="T1527" s="106"/>
      <c r="U1527" s="107"/>
      <c r="V1527" s="107"/>
      <c r="W1527" s="107"/>
      <c r="X1527" s="107"/>
      <c r="Y1527" s="107"/>
      <c r="Z1527" s="107"/>
      <c r="AA1527" s="107"/>
      <c r="AB1527" s="107"/>
      <c r="AC1527" s="107"/>
      <c r="AD1527" s="107"/>
      <c r="AE1527" s="107"/>
      <c r="AF1527" s="107"/>
      <c r="AG1527" s="107"/>
      <c r="AH1527" s="107"/>
    </row>
    <row r="1528" spans="1:34" x14ac:dyDescent="0.3">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s="175" t="s">
        <v>1151</v>
      </c>
      <c r="B1529" s="175"/>
      <c r="C1529" s="175"/>
      <c r="D1529" s="175"/>
      <c r="E1529" s="175"/>
      <c r="F1529" s="175"/>
      <c r="G1529" s="175"/>
      <c r="H1529" s="175"/>
      <c r="I1529" s="175"/>
      <c r="J1529" s="175"/>
      <c r="K1529" s="175"/>
      <c r="L1529" s="175"/>
      <c r="M1529" s="175"/>
      <c r="N1529" s="175"/>
      <c r="O1529" s="175"/>
      <c r="P1529" s="175"/>
      <c r="Q1529" s="175"/>
      <c r="R1529" s="175"/>
      <c r="T1529" s="106"/>
      <c r="U1529" s="107"/>
      <c r="V1529" s="107"/>
      <c r="W1529" s="107"/>
      <c r="X1529" s="107"/>
      <c r="Y1529" s="107"/>
      <c r="Z1529" s="107"/>
      <c r="AA1529" s="107"/>
      <c r="AB1529" s="107"/>
      <c r="AC1529" s="107"/>
      <c r="AD1529" s="107"/>
      <c r="AE1529" s="107"/>
      <c r="AF1529" s="107"/>
      <c r="AG1529" s="107"/>
      <c r="AH1529" s="107"/>
    </row>
    <row r="1530" spans="1:34" x14ac:dyDescent="0.3">
      <c r="A1530" s="173" t="s">
        <v>1152</v>
      </c>
      <c r="B1530" s="173" t="s">
        <v>1930</v>
      </c>
      <c r="C1530" s="173">
        <v>119354</v>
      </c>
      <c r="D1530" s="176">
        <v>44942</v>
      </c>
      <c r="E1530" s="177">
        <v>187.3954</v>
      </c>
      <c r="F1530" s="177">
        <v>-0.30830000000000002</v>
      </c>
      <c r="G1530" s="177">
        <v>-0.30830000000000002</v>
      </c>
      <c r="H1530" s="177">
        <v>-0.9546</v>
      </c>
      <c r="I1530" s="177">
        <v>-1.0194000000000001</v>
      </c>
      <c r="J1530" s="177">
        <v>-1.7097</v>
      </c>
      <c r="K1530" s="177">
        <v>2.665</v>
      </c>
      <c r="L1530" s="177">
        <v>11.5151</v>
      </c>
      <c r="M1530" s="177">
        <v>-0.61429999999999996</v>
      </c>
      <c r="N1530" s="177">
        <v>-5.5705</v>
      </c>
      <c r="O1530" s="177">
        <v>19.6708</v>
      </c>
      <c r="P1530" s="177">
        <v>11.4808</v>
      </c>
      <c r="Q1530" s="177">
        <v>13.926</v>
      </c>
      <c r="R1530" s="177">
        <v>18.464099999999998</v>
      </c>
      <c r="T1530" s="106"/>
      <c r="U1530" s="107"/>
      <c r="V1530" s="107"/>
      <c r="W1530" s="107"/>
      <c r="X1530" s="107"/>
      <c r="Y1530" s="107"/>
      <c r="Z1530" s="107"/>
      <c r="AA1530" s="107"/>
      <c r="AB1530" s="107"/>
      <c r="AC1530" s="107"/>
      <c r="AD1530" s="107"/>
      <c r="AE1530" s="107"/>
      <c r="AF1530" s="107"/>
      <c r="AG1530" s="107"/>
      <c r="AH1530" s="107"/>
    </row>
    <row r="1531" spans="1:34" x14ac:dyDescent="0.3">
      <c r="A1531" s="173" t="s">
        <v>1152</v>
      </c>
      <c r="B1531" s="173" t="s">
        <v>1950</v>
      </c>
      <c r="C1531" s="173">
        <v>102020</v>
      </c>
      <c r="D1531" s="176">
        <v>44942</v>
      </c>
      <c r="E1531" s="177">
        <v>171.32849999999999</v>
      </c>
      <c r="F1531" s="177">
        <v>-0.31780000000000003</v>
      </c>
      <c r="G1531" s="177">
        <v>-0.31780000000000003</v>
      </c>
      <c r="H1531" s="177">
        <v>-0.97670000000000001</v>
      </c>
      <c r="I1531" s="177">
        <v>-1.0636000000000001</v>
      </c>
      <c r="J1531" s="177">
        <v>-1.8068</v>
      </c>
      <c r="K1531" s="177">
        <v>2.3641000000000001</v>
      </c>
      <c r="L1531" s="177">
        <v>10.8889</v>
      </c>
      <c r="M1531" s="177">
        <v>-1.4320999999999999</v>
      </c>
      <c r="N1531" s="177">
        <v>-6.5514999999999999</v>
      </c>
      <c r="O1531" s="177">
        <v>18.608899999999998</v>
      </c>
      <c r="P1531" s="177">
        <v>10.478300000000001</v>
      </c>
      <c r="Q1531" s="177">
        <v>15.806900000000001</v>
      </c>
      <c r="R1531" s="177">
        <v>17.3443</v>
      </c>
      <c r="T1531" s="106"/>
      <c r="U1531" s="107"/>
      <c r="V1531" s="107"/>
      <c r="W1531" s="107"/>
      <c r="X1531" s="107"/>
      <c r="Y1531" s="107"/>
      <c r="Z1531" s="107"/>
      <c r="AA1531" s="107"/>
      <c r="AB1531" s="107"/>
      <c r="AC1531" s="107"/>
      <c r="AD1531" s="107"/>
      <c r="AE1531" s="107"/>
      <c r="AF1531" s="107"/>
      <c r="AG1531" s="107"/>
      <c r="AH1531" s="107"/>
    </row>
    <row r="1532" spans="1:34" x14ac:dyDescent="0.3">
      <c r="A1532" s="173" t="s">
        <v>1152</v>
      </c>
      <c r="B1532" s="173" t="s">
        <v>1153</v>
      </c>
      <c r="C1532" s="173">
        <v>113460</v>
      </c>
      <c r="D1532" s="176"/>
      <c r="E1532" s="177"/>
      <c r="F1532" s="177"/>
      <c r="G1532" s="177"/>
      <c r="H1532" s="177"/>
      <c r="I1532" s="177"/>
      <c r="J1532" s="177"/>
      <c r="K1532" s="177"/>
      <c r="L1532" s="177"/>
      <c r="M1532" s="177"/>
      <c r="N1532" s="177"/>
      <c r="O1532" s="177"/>
      <c r="P1532" s="177"/>
      <c r="Q1532" s="177"/>
      <c r="R1532" s="177"/>
      <c r="T1532" s="106"/>
      <c r="U1532" s="107"/>
      <c r="V1532" s="107"/>
      <c r="W1532" s="107"/>
      <c r="X1532" s="107"/>
      <c r="Y1532" s="107"/>
      <c r="Z1532" s="107"/>
      <c r="AA1532" s="107"/>
      <c r="AB1532" s="107"/>
      <c r="AC1532" s="107"/>
      <c r="AD1532" s="107"/>
      <c r="AE1532" s="107"/>
      <c r="AF1532" s="107"/>
      <c r="AG1532" s="107"/>
      <c r="AH1532" s="107"/>
    </row>
    <row r="1533" spans="1:34" x14ac:dyDescent="0.3">
      <c r="A1533" s="173" t="s">
        <v>1152</v>
      </c>
      <c r="B1533" s="173" t="s">
        <v>1154</v>
      </c>
      <c r="C1533" s="173">
        <v>119988</v>
      </c>
      <c r="D1533" s="176"/>
      <c r="E1533" s="177"/>
      <c r="F1533" s="177"/>
      <c r="G1533" s="177"/>
      <c r="H1533" s="177"/>
      <c r="I1533" s="177"/>
      <c r="J1533" s="177"/>
      <c r="K1533" s="177"/>
      <c r="L1533" s="177"/>
      <c r="M1533" s="177"/>
      <c r="N1533" s="177"/>
      <c r="O1533" s="177"/>
      <c r="P1533" s="177"/>
      <c r="Q1533" s="177"/>
      <c r="R1533" s="177"/>
      <c r="T1533" s="106"/>
      <c r="U1533" s="107"/>
      <c r="V1533" s="107"/>
      <c r="W1533" s="107"/>
      <c r="X1533" s="107"/>
      <c r="Y1533" s="107"/>
      <c r="Z1533" s="107"/>
      <c r="AA1533" s="107"/>
      <c r="AB1533" s="107"/>
      <c r="AC1533" s="107"/>
      <c r="AD1533" s="107"/>
      <c r="AE1533" s="107"/>
      <c r="AF1533" s="107"/>
      <c r="AG1533" s="107"/>
      <c r="AH1533" s="107"/>
    </row>
    <row r="1534" spans="1:34" x14ac:dyDescent="0.3">
      <c r="A1534" s="173" t="s">
        <v>1152</v>
      </c>
      <c r="B1534" s="173" t="s">
        <v>1155</v>
      </c>
      <c r="C1534" s="173">
        <v>101228</v>
      </c>
      <c r="D1534" s="176">
        <v>44942</v>
      </c>
      <c r="E1534" s="177">
        <v>465.29</v>
      </c>
      <c r="F1534" s="177">
        <v>-0.32990000000000003</v>
      </c>
      <c r="G1534" s="177">
        <v>-0.32990000000000003</v>
      </c>
      <c r="H1534" s="177">
        <v>-0.28720000000000001</v>
      </c>
      <c r="I1534" s="177">
        <v>-0.84179999999999999</v>
      </c>
      <c r="J1534" s="177">
        <v>-1.8479000000000001</v>
      </c>
      <c r="K1534" s="177">
        <v>3.3816999999999999</v>
      </c>
      <c r="L1534" s="177">
        <v>10.838800000000001</v>
      </c>
      <c r="M1534" s="177">
        <v>3.7759999999999998</v>
      </c>
      <c r="N1534" s="177">
        <v>-0.1502</v>
      </c>
      <c r="O1534" s="177">
        <v>14.831300000000001</v>
      </c>
      <c r="P1534" s="177">
        <v>10.272500000000001</v>
      </c>
      <c r="Q1534" s="177">
        <v>14.5261</v>
      </c>
      <c r="R1534" s="177">
        <v>16.9664</v>
      </c>
      <c r="T1534" s="106"/>
      <c r="U1534" s="107"/>
      <c r="V1534" s="107"/>
      <c r="W1534" s="107"/>
      <c r="X1534" s="107"/>
      <c r="Y1534" s="107"/>
      <c r="Z1534" s="107"/>
      <c r="AA1534" s="107"/>
      <c r="AB1534" s="107"/>
      <c r="AC1534" s="107"/>
      <c r="AD1534" s="107"/>
      <c r="AE1534" s="107"/>
      <c r="AF1534" s="107"/>
      <c r="AG1534" s="107"/>
      <c r="AH1534" s="107"/>
    </row>
    <row r="1535" spans="1:34" x14ac:dyDescent="0.3">
      <c r="A1535" s="173" t="s">
        <v>1152</v>
      </c>
      <c r="B1535" s="173" t="s">
        <v>1156</v>
      </c>
      <c r="C1535" s="173">
        <v>120599</v>
      </c>
      <c r="D1535" s="176">
        <v>44942</v>
      </c>
      <c r="E1535" s="177">
        <v>508.74</v>
      </c>
      <c r="F1535" s="177">
        <v>-0.32329999999999998</v>
      </c>
      <c r="G1535" s="177">
        <v>-0.32329999999999998</v>
      </c>
      <c r="H1535" s="177">
        <v>-0.27050000000000002</v>
      </c>
      <c r="I1535" s="177">
        <v>-0.80720000000000003</v>
      </c>
      <c r="J1535" s="177">
        <v>-1.7706</v>
      </c>
      <c r="K1535" s="177">
        <v>3.6215000000000002</v>
      </c>
      <c r="L1535" s="177">
        <v>11.3436</v>
      </c>
      <c r="M1535" s="177">
        <v>4.4962999999999997</v>
      </c>
      <c r="N1535" s="177">
        <v>0.76649999999999996</v>
      </c>
      <c r="O1535" s="177">
        <v>15.8977</v>
      </c>
      <c r="P1535" s="177">
        <v>11.3163</v>
      </c>
      <c r="Q1535" s="177">
        <v>15.193899999999999</v>
      </c>
      <c r="R1535" s="177">
        <v>18.029599999999999</v>
      </c>
      <c r="T1535" s="106"/>
      <c r="U1535" s="107"/>
      <c r="V1535" s="107"/>
      <c r="W1535" s="107"/>
      <c r="X1535" s="107"/>
      <c r="Y1535" s="107"/>
      <c r="Z1535" s="107"/>
      <c r="AA1535" s="107"/>
      <c r="AB1535" s="107"/>
      <c r="AC1535" s="107"/>
      <c r="AD1535" s="107"/>
      <c r="AE1535" s="107"/>
      <c r="AF1535" s="107"/>
      <c r="AG1535" s="107"/>
      <c r="AH1535" s="107"/>
    </row>
    <row r="1536" spans="1:34" x14ac:dyDescent="0.3">
      <c r="A1536" s="173" t="s">
        <v>1152</v>
      </c>
      <c r="B1536" s="173" t="s">
        <v>1756</v>
      </c>
      <c r="C1536" s="173"/>
      <c r="D1536" s="176"/>
      <c r="E1536" s="177"/>
      <c r="F1536" s="177"/>
      <c r="G1536" s="177"/>
      <c r="H1536" s="177"/>
      <c r="I1536" s="177"/>
      <c r="J1536" s="177"/>
      <c r="K1536" s="177"/>
      <c r="L1536" s="177"/>
      <c r="M1536" s="177"/>
      <c r="N1536" s="177"/>
      <c r="O1536" s="177"/>
      <c r="P1536" s="177"/>
      <c r="Q1536" s="177"/>
      <c r="R1536" s="177"/>
      <c r="T1536" s="106"/>
      <c r="U1536" s="107"/>
      <c r="V1536" s="107"/>
      <c r="W1536" s="107"/>
      <c r="X1536" s="107"/>
      <c r="Y1536" s="107"/>
      <c r="Z1536" s="107"/>
      <c r="AA1536" s="107"/>
      <c r="AB1536" s="107"/>
      <c r="AC1536" s="107"/>
      <c r="AD1536" s="107"/>
      <c r="AE1536" s="107"/>
      <c r="AF1536" s="107"/>
      <c r="AG1536" s="107"/>
      <c r="AH1536" s="107"/>
    </row>
    <row r="1537" spans="1:34" x14ac:dyDescent="0.3">
      <c r="A1537" s="173" t="s">
        <v>1152</v>
      </c>
      <c r="B1537" s="173" t="s">
        <v>1157</v>
      </c>
      <c r="C1537" s="173"/>
      <c r="D1537" s="176"/>
      <c r="E1537" s="177"/>
      <c r="F1537" s="177"/>
      <c r="G1537" s="177"/>
      <c r="H1537" s="177"/>
      <c r="I1537" s="177"/>
      <c r="J1537" s="177"/>
      <c r="K1537" s="177"/>
      <c r="L1537" s="177"/>
      <c r="M1537" s="177"/>
      <c r="N1537" s="177"/>
      <c r="O1537" s="177"/>
      <c r="P1537" s="177"/>
      <c r="Q1537" s="177"/>
      <c r="R1537" s="177"/>
      <c r="T1537" s="106"/>
      <c r="U1537" s="107"/>
      <c r="V1537" s="107"/>
      <c r="W1537" s="107"/>
      <c r="X1537" s="107"/>
      <c r="Y1537" s="107"/>
      <c r="Z1537" s="107"/>
      <c r="AA1537" s="107"/>
      <c r="AB1537" s="107"/>
      <c r="AC1537" s="107"/>
      <c r="AD1537" s="107"/>
      <c r="AE1537" s="107"/>
      <c r="AF1537" s="107"/>
      <c r="AG1537" s="107"/>
      <c r="AH1537" s="107"/>
    </row>
    <row r="1538" spans="1:34" x14ac:dyDescent="0.3">
      <c r="A1538" s="173" t="s">
        <v>1152</v>
      </c>
      <c r="B1538" s="173" t="s">
        <v>1158</v>
      </c>
      <c r="C1538" s="173">
        <v>107353</v>
      </c>
      <c r="D1538" s="176">
        <v>44942</v>
      </c>
      <c r="E1538" s="177">
        <v>79.25</v>
      </c>
      <c r="F1538" s="177">
        <v>-0.1134</v>
      </c>
      <c r="G1538" s="177">
        <v>-0.1134</v>
      </c>
      <c r="H1538" s="177">
        <v>-0.43969999999999998</v>
      </c>
      <c r="I1538" s="177">
        <v>-0.86309999999999998</v>
      </c>
      <c r="J1538" s="177">
        <v>-1.6749000000000001</v>
      </c>
      <c r="K1538" s="177">
        <v>2.8018999999999998</v>
      </c>
      <c r="L1538" s="177">
        <v>11.0722</v>
      </c>
      <c r="M1538" s="177">
        <v>2.7753000000000001</v>
      </c>
      <c r="N1538" s="177">
        <v>-5.8677000000000001</v>
      </c>
      <c r="O1538" s="177">
        <v>16.600999999999999</v>
      </c>
      <c r="P1538" s="177">
        <v>8.1628000000000007</v>
      </c>
      <c r="Q1538" s="177">
        <v>14.964499999999999</v>
      </c>
      <c r="R1538" s="177">
        <v>15.3771</v>
      </c>
      <c r="T1538" s="106"/>
      <c r="U1538" s="107"/>
      <c r="V1538" s="107"/>
      <c r="W1538" s="107"/>
      <c r="X1538" s="107"/>
      <c r="Y1538" s="107"/>
      <c r="Z1538" s="107"/>
      <c r="AA1538" s="107"/>
      <c r="AB1538" s="107"/>
      <c r="AC1538" s="107"/>
      <c r="AD1538" s="107"/>
      <c r="AE1538" s="107"/>
      <c r="AF1538" s="107"/>
      <c r="AG1538" s="107"/>
      <c r="AH1538" s="107"/>
    </row>
    <row r="1539" spans="1:34" x14ac:dyDescent="0.3">
      <c r="A1539" s="173" t="s">
        <v>1152</v>
      </c>
      <c r="B1539" s="173" t="s">
        <v>1159</v>
      </c>
      <c r="C1539" s="173">
        <v>120413</v>
      </c>
      <c r="D1539" s="176">
        <v>44942</v>
      </c>
      <c r="E1539" s="177">
        <v>91.35</v>
      </c>
      <c r="F1539" s="177">
        <v>-0.10929999999999999</v>
      </c>
      <c r="G1539" s="177">
        <v>-0.10929999999999999</v>
      </c>
      <c r="H1539" s="177">
        <v>-0.4143</v>
      </c>
      <c r="I1539" s="177">
        <v>-0.81430000000000002</v>
      </c>
      <c r="J1539" s="177">
        <v>-1.5625</v>
      </c>
      <c r="K1539" s="177">
        <v>3.1503999999999999</v>
      </c>
      <c r="L1539" s="177">
        <v>11.825200000000001</v>
      </c>
      <c r="M1539" s="177">
        <v>3.8304</v>
      </c>
      <c r="N1539" s="177">
        <v>-4.5553999999999997</v>
      </c>
      <c r="O1539" s="177">
        <v>18.172499999999999</v>
      </c>
      <c r="P1539" s="177">
        <v>9.6872000000000007</v>
      </c>
      <c r="Q1539" s="177">
        <v>17.679200000000002</v>
      </c>
      <c r="R1539" s="177">
        <v>16.950700000000001</v>
      </c>
      <c r="T1539" s="106"/>
      <c r="U1539" s="107"/>
      <c r="V1539" s="107"/>
      <c r="W1539" s="107"/>
      <c r="X1539" s="107"/>
      <c r="Y1539" s="107"/>
      <c r="Z1539" s="107"/>
      <c r="AA1539" s="107"/>
      <c r="AB1539" s="107"/>
      <c r="AC1539" s="107"/>
      <c r="AD1539" s="107"/>
      <c r="AE1539" s="107"/>
      <c r="AF1539" s="107"/>
      <c r="AG1539" s="107"/>
      <c r="AH1539" s="107"/>
    </row>
    <row r="1540" spans="1:34" x14ac:dyDescent="0.3">
      <c r="A1540" s="173" t="s">
        <v>1152</v>
      </c>
      <c r="B1540" s="173" t="s">
        <v>1160</v>
      </c>
      <c r="C1540" s="173">
        <v>147183</v>
      </c>
      <c r="D1540" s="176">
        <v>44942</v>
      </c>
      <c r="E1540" s="177">
        <v>15.0641</v>
      </c>
      <c r="F1540" s="177">
        <v>-0.25230000000000002</v>
      </c>
      <c r="G1540" s="177">
        <v>-0.25230000000000002</v>
      </c>
      <c r="H1540" s="177">
        <v>-0.73019999999999996</v>
      </c>
      <c r="I1540" s="177">
        <v>-1.7133</v>
      </c>
      <c r="J1540" s="177">
        <v>-2.1804999999999999</v>
      </c>
      <c r="K1540" s="177">
        <v>2.3182</v>
      </c>
      <c r="L1540" s="177">
        <v>13.192399999999999</v>
      </c>
      <c r="M1540" s="177">
        <v>7.1140999999999996</v>
      </c>
      <c r="N1540" s="177">
        <v>0.37109999999999999</v>
      </c>
      <c r="O1540" s="177">
        <v>8.5725999999999996</v>
      </c>
      <c r="P1540" s="177"/>
      <c r="Q1540" s="177">
        <v>11.788600000000001</v>
      </c>
      <c r="R1540" s="177">
        <v>9.3865999999999996</v>
      </c>
      <c r="T1540" s="106"/>
      <c r="U1540" s="107"/>
      <c r="V1540" s="107"/>
      <c r="W1540" s="107"/>
      <c r="X1540" s="107"/>
      <c r="Y1540" s="107"/>
      <c r="Z1540" s="107"/>
      <c r="AA1540" s="107"/>
      <c r="AB1540" s="107"/>
      <c r="AC1540" s="107"/>
      <c r="AD1540" s="107"/>
      <c r="AE1540" s="107"/>
      <c r="AF1540" s="107"/>
      <c r="AG1540" s="107"/>
      <c r="AH1540" s="107"/>
    </row>
    <row r="1541" spans="1:34" x14ac:dyDescent="0.3">
      <c r="A1541" s="173" t="s">
        <v>1152</v>
      </c>
      <c r="B1541" s="173" t="s">
        <v>1161</v>
      </c>
      <c r="C1541" s="173">
        <v>147184</v>
      </c>
      <c r="D1541" s="176">
        <v>44942</v>
      </c>
      <c r="E1541" s="177">
        <v>13.922599999999999</v>
      </c>
      <c r="F1541" s="177">
        <v>-0.27010000000000001</v>
      </c>
      <c r="G1541" s="177">
        <v>-0.27010000000000001</v>
      </c>
      <c r="H1541" s="177">
        <v>-0.7712</v>
      </c>
      <c r="I1541" s="177">
        <v>-1.7930999999999999</v>
      </c>
      <c r="J1541" s="177">
        <v>-2.3572000000000002</v>
      </c>
      <c r="K1541" s="177">
        <v>1.7555000000000001</v>
      </c>
      <c r="L1541" s="177">
        <v>11.968400000000001</v>
      </c>
      <c r="M1541" s="177">
        <v>5.3768000000000002</v>
      </c>
      <c r="N1541" s="177">
        <v>-1.7729999999999999</v>
      </c>
      <c r="O1541" s="177">
        <v>6.2565</v>
      </c>
      <c r="P1541" s="177"/>
      <c r="Q1541" s="177">
        <v>9.4181000000000008</v>
      </c>
      <c r="R1541" s="177">
        <v>7.0632999999999999</v>
      </c>
      <c r="T1541" s="106"/>
      <c r="U1541" s="107"/>
      <c r="V1541" s="107"/>
      <c r="W1541" s="107"/>
      <c r="X1541" s="107"/>
      <c r="Y1541" s="107"/>
      <c r="Z1541" s="107"/>
      <c r="AA1541" s="107"/>
      <c r="AB1541" s="107"/>
      <c r="AC1541" s="107"/>
      <c r="AD1541" s="107"/>
      <c r="AE1541" s="107"/>
      <c r="AF1541" s="107"/>
      <c r="AG1541" s="107"/>
      <c r="AH1541" s="107"/>
    </row>
    <row r="1542" spans="1:34" x14ac:dyDescent="0.3">
      <c r="A1542" s="173" t="s">
        <v>1152</v>
      </c>
      <c r="B1542" s="173" t="s">
        <v>1162</v>
      </c>
      <c r="C1542" s="173">
        <v>141226</v>
      </c>
      <c r="D1542" s="176">
        <v>44942</v>
      </c>
      <c r="E1542" s="177">
        <v>23.325099999999999</v>
      </c>
      <c r="F1542" s="177">
        <v>0.152</v>
      </c>
      <c r="G1542" s="177">
        <v>0.152</v>
      </c>
      <c r="H1542" s="177">
        <v>-0.2301</v>
      </c>
      <c r="I1542" s="177">
        <v>-0.93899999999999995</v>
      </c>
      <c r="J1542" s="177">
        <v>-1.3767</v>
      </c>
      <c r="K1542" s="177">
        <v>2.6705000000000001</v>
      </c>
      <c r="L1542" s="177">
        <v>12.645200000000001</v>
      </c>
      <c r="M1542" s="177">
        <v>-0.94069999999999998</v>
      </c>
      <c r="N1542" s="177">
        <v>-2.9232999999999998</v>
      </c>
      <c r="O1542" s="177">
        <v>22.345600000000001</v>
      </c>
      <c r="P1542" s="177">
        <v>14.9552</v>
      </c>
      <c r="Q1542" s="177">
        <v>16.056699999999999</v>
      </c>
      <c r="R1542" s="177">
        <v>23.665600000000001</v>
      </c>
      <c r="T1542" s="106"/>
      <c r="U1542" s="107"/>
      <c r="V1542" s="107"/>
      <c r="W1542" s="107"/>
      <c r="X1542" s="107"/>
      <c r="Y1542" s="107"/>
      <c r="Z1542" s="107"/>
      <c r="AA1542" s="107"/>
      <c r="AB1542" s="107"/>
      <c r="AC1542" s="107"/>
      <c r="AD1542" s="107"/>
      <c r="AE1542" s="107"/>
      <c r="AF1542" s="107"/>
      <c r="AG1542" s="107"/>
      <c r="AH1542" s="107"/>
    </row>
    <row r="1543" spans="1:34" x14ac:dyDescent="0.3">
      <c r="A1543" s="173" t="s">
        <v>1152</v>
      </c>
      <c r="B1543" s="173" t="s">
        <v>1163</v>
      </c>
      <c r="C1543" s="173">
        <v>141224</v>
      </c>
      <c r="D1543" s="176">
        <v>44942</v>
      </c>
      <c r="E1543" s="177">
        <v>20.8704</v>
      </c>
      <c r="F1543" s="177">
        <v>0.13669999999999999</v>
      </c>
      <c r="G1543" s="177">
        <v>0.13669999999999999</v>
      </c>
      <c r="H1543" s="177">
        <v>-0.26519999999999999</v>
      </c>
      <c r="I1543" s="177">
        <v>-1.0088999999999999</v>
      </c>
      <c r="J1543" s="177">
        <v>-1.5315000000000001</v>
      </c>
      <c r="K1543" s="177">
        <v>2.1837</v>
      </c>
      <c r="L1543" s="177">
        <v>11.599299999999999</v>
      </c>
      <c r="M1543" s="177">
        <v>-2.3176999999999999</v>
      </c>
      <c r="N1543" s="177">
        <v>-4.6905000000000001</v>
      </c>
      <c r="O1543" s="177">
        <v>20.1874</v>
      </c>
      <c r="P1543" s="177">
        <v>12.844099999999999</v>
      </c>
      <c r="Q1543" s="177">
        <v>13.809799999999999</v>
      </c>
      <c r="R1543" s="177">
        <v>21.457699999999999</v>
      </c>
      <c r="T1543" s="106"/>
      <c r="U1543" s="107"/>
      <c r="V1543" s="107"/>
      <c r="W1543" s="107"/>
      <c r="X1543" s="107"/>
      <c r="Y1543" s="107"/>
      <c r="Z1543" s="107"/>
      <c r="AA1543" s="107"/>
      <c r="AB1543" s="107"/>
      <c r="AC1543" s="107"/>
      <c r="AD1543" s="107"/>
      <c r="AE1543" s="107"/>
      <c r="AF1543" s="107"/>
      <c r="AG1543" s="107"/>
      <c r="AH1543" s="107"/>
    </row>
    <row r="1544" spans="1:34" x14ac:dyDescent="0.3">
      <c r="A1544" s="173" t="s">
        <v>1152</v>
      </c>
      <c r="B1544" s="173" t="s">
        <v>1164</v>
      </c>
      <c r="C1544" s="173">
        <v>101161</v>
      </c>
      <c r="D1544" s="176">
        <v>44942</v>
      </c>
      <c r="E1544" s="177">
        <v>165.76900000000001</v>
      </c>
      <c r="F1544" s="177">
        <v>-0.2346</v>
      </c>
      <c r="G1544" s="177">
        <v>-0.2346</v>
      </c>
      <c r="H1544" s="177">
        <v>-0.26369999999999999</v>
      </c>
      <c r="I1544" s="177">
        <v>-0.85119999999999996</v>
      </c>
      <c r="J1544" s="177">
        <v>-1.7534000000000001</v>
      </c>
      <c r="K1544" s="177">
        <v>1.9605999999999999</v>
      </c>
      <c r="L1544" s="177">
        <v>14.796900000000001</v>
      </c>
      <c r="M1544" s="177">
        <v>7.3672000000000004</v>
      </c>
      <c r="N1544" s="177">
        <v>8.0772999999999993</v>
      </c>
      <c r="O1544" s="177">
        <v>18.212299999999999</v>
      </c>
      <c r="P1544" s="177">
        <v>10.6393</v>
      </c>
      <c r="Q1544" s="177">
        <v>17.070699999999999</v>
      </c>
      <c r="R1544" s="177">
        <v>26.8413</v>
      </c>
      <c r="T1544" s="106"/>
      <c r="U1544" s="107"/>
      <c r="V1544" s="107"/>
      <c r="W1544" s="107"/>
      <c r="X1544" s="107"/>
      <c r="Y1544" s="107"/>
      <c r="Z1544" s="107"/>
      <c r="AA1544" s="107"/>
      <c r="AB1544" s="107"/>
      <c r="AC1544" s="107"/>
      <c r="AD1544" s="107"/>
      <c r="AE1544" s="107"/>
      <c r="AF1544" s="107"/>
      <c r="AG1544" s="107"/>
      <c r="AH1544" s="107"/>
    </row>
    <row r="1545" spans="1:34" x14ac:dyDescent="0.3">
      <c r="A1545" s="173" t="s">
        <v>1152</v>
      </c>
      <c r="B1545" s="173" t="s">
        <v>1165</v>
      </c>
      <c r="C1545" s="173">
        <v>118650</v>
      </c>
      <c r="D1545" s="176">
        <v>44942</v>
      </c>
      <c r="E1545" s="177">
        <v>178.3896</v>
      </c>
      <c r="F1545" s="177">
        <v>-0.2276</v>
      </c>
      <c r="G1545" s="177">
        <v>-0.2276</v>
      </c>
      <c r="H1545" s="177">
        <v>-0.2487</v>
      </c>
      <c r="I1545" s="177">
        <v>-0.82130000000000003</v>
      </c>
      <c r="J1545" s="177">
        <v>-1.6841999999999999</v>
      </c>
      <c r="K1545" s="177">
        <v>2.1722000000000001</v>
      </c>
      <c r="L1545" s="177">
        <v>15.2502</v>
      </c>
      <c r="M1545" s="177">
        <v>7.9819000000000004</v>
      </c>
      <c r="N1545" s="177">
        <v>8.8971</v>
      </c>
      <c r="O1545" s="177">
        <v>19.050799999999999</v>
      </c>
      <c r="P1545" s="177">
        <v>11.413</v>
      </c>
      <c r="Q1545" s="177">
        <v>14.7737</v>
      </c>
      <c r="R1545" s="177">
        <v>27.7303</v>
      </c>
      <c r="T1545" s="106"/>
      <c r="U1545" s="107"/>
      <c r="V1545" s="107"/>
      <c r="W1545" s="107"/>
      <c r="X1545" s="107"/>
      <c r="Y1545" s="107"/>
      <c r="Z1545" s="107"/>
      <c r="AA1545" s="107"/>
      <c r="AB1545" s="107"/>
      <c r="AC1545" s="107"/>
      <c r="AD1545" s="107"/>
      <c r="AE1545" s="107"/>
      <c r="AF1545" s="107"/>
      <c r="AG1545" s="107"/>
      <c r="AH1545" s="107"/>
    </row>
    <row r="1546" spans="1:34" x14ac:dyDescent="0.3">
      <c r="A1546" s="173" t="s">
        <v>1152</v>
      </c>
      <c r="B1546" s="173" t="s">
        <v>1166</v>
      </c>
      <c r="C1546" s="173">
        <v>100631</v>
      </c>
      <c r="D1546" s="176">
        <v>44942</v>
      </c>
      <c r="E1546" s="177">
        <v>458.29480000000001</v>
      </c>
      <c r="F1546" s="177">
        <v>0.23849999999999999</v>
      </c>
      <c r="G1546" s="177">
        <v>0.23849999999999999</v>
      </c>
      <c r="H1546" s="177">
        <v>-0.60570000000000002</v>
      </c>
      <c r="I1546" s="177">
        <v>-1.0274000000000001</v>
      </c>
      <c r="J1546" s="177">
        <v>-1.7866</v>
      </c>
      <c r="K1546" s="177">
        <v>6.0049000000000001</v>
      </c>
      <c r="L1546" s="177">
        <v>18.343800000000002</v>
      </c>
      <c r="M1546" s="177">
        <v>3.5158999999999998</v>
      </c>
      <c r="N1546" s="177">
        <v>5.0970000000000004</v>
      </c>
      <c r="O1546" s="177">
        <v>34.116399999999999</v>
      </c>
      <c r="P1546" s="177">
        <v>20.209900000000001</v>
      </c>
      <c r="Q1546" s="177">
        <v>19.139500000000002</v>
      </c>
      <c r="R1546" s="177">
        <v>26.988399999999999</v>
      </c>
      <c r="T1546" s="106"/>
      <c r="U1546" s="107"/>
      <c r="V1546" s="107"/>
      <c r="W1546" s="107"/>
      <c r="X1546" s="107"/>
      <c r="Y1546" s="107"/>
      <c r="Z1546" s="107"/>
      <c r="AA1546" s="107"/>
      <c r="AB1546" s="107"/>
      <c r="AC1546" s="107"/>
      <c r="AD1546" s="107"/>
      <c r="AE1546" s="107"/>
      <c r="AF1546" s="107"/>
      <c r="AG1546" s="107"/>
      <c r="AH1546" s="107"/>
    </row>
    <row r="1547" spans="1:34" x14ac:dyDescent="0.3">
      <c r="A1547" s="173" t="s">
        <v>1152</v>
      </c>
      <c r="B1547" s="173" t="s">
        <v>1167</v>
      </c>
      <c r="C1547" s="173">
        <v>120823</v>
      </c>
      <c r="D1547" s="176">
        <v>44942</v>
      </c>
      <c r="E1547" s="177">
        <v>485.89440000000002</v>
      </c>
      <c r="F1547" s="177">
        <v>0.25140000000000001</v>
      </c>
      <c r="G1547" s="177">
        <v>0.25140000000000001</v>
      </c>
      <c r="H1547" s="177">
        <v>-0.57569999999999999</v>
      </c>
      <c r="I1547" s="177">
        <v>-0.96750000000000003</v>
      </c>
      <c r="J1547" s="177">
        <v>-1.6553</v>
      </c>
      <c r="K1547" s="177">
        <v>6.3951000000000002</v>
      </c>
      <c r="L1547" s="177">
        <v>19.1999</v>
      </c>
      <c r="M1547" s="177">
        <v>4.7135999999999996</v>
      </c>
      <c r="N1547" s="177">
        <v>6.6733000000000002</v>
      </c>
      <c r="O1547" s="177">
        <v>36.112200000000001</v>
      </c>
      <c r="P1547" s="177">
        <v>21.501200000000001</v>
      </c>
      <c r="Q1547" s="177">
        <v>20.655000000000001</v>
      </c>
      <c r="R1547" s="177">
        <v>29.164100000000001</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73" t="s">
        <v>1152</v>
      </c>
      <c r="B1548" s="173" t="s">
        <v>1168</v>
      </c>
      <c r="C1548" s="173">
        <v>147587</v>
      </c>
      <c r="D1548" s="176"/>
      <c r="E1548" s="177"/>
      <c r="F1548" s="177"/>
      <c r="G1548" s="177"/>
      <c r="H1548" s="177"/>
      <c r="I1548" s="177"/>
      <c r="J1548" s="177"/>
      <c r="K1548" s="177"/>
      <c r="L1548" s="177"/>
      <c r="M1548" s="177"/>
      <c r="N1548" s="177"/>
      <c r="O1548" s="177"/>
      <c r="P1548" s="177"/>
      <c r="Q1548" s="177"/>
      <c r="R1548" s="177"/>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73" t="s">
        <v>1152</v>
      </c>
      <c r="B1549" s="173" t="s">
        <v>1169</v>
      </c>
      <c r="C1549" s="173">
        <v>147584</v>
      </c>
      <c r="D1549" s="176"/>
      <c r="E1549" s="177"/>
      <c r="F1549" s="177"/>
      <c r="G1549" s="177"/>
      <c r="H1549" s="177"/>
      <c r="I1549" s="177"/>
      <c r="J1549" s="177"/>
      <c r="K1549" s="177"/>
      <c r="L1549" s="177"/>
      <c r="M1549" s="177"/>
      <c r="N1549" s="177"/>
      <c r="O1549" s="177"/>
      <c r="P1549" s="177"/>
      <c r="Q1549" s="177"/>
      <c r="R1549" s="177"/>
    </row>
    <row r="1550" spans="1:34" x14ac:dyDescent="0.3">
      <c r="A1550" s="173" t="s">
        <v>1152</v>
      </c>
      <c r="B1550" s="173" t="s">
        <v>1868</v>
      </c>
      <c r="C1550" s="173">
        <v>149667</v>
      </c>
      <c r="D1550" s="176">
        <v>44942</v>
      </c>
      <c r="E1550" s="177">
        <v>235.35390000000001</v>
      </c>
      <c r="F1550" s="177">
        <v>-0.44140000000000001</v>
      </c>
      <c r="G1550" s="177">
        <v>-0.44140000000000001</v>
      </c>
      <c r="H1550" s="177">
        <v>-1.2302999999999999</v>
      </c>
      <c r="I1550" s="177">
        <v>-1.9433</v>
      </c>
      <c r="J1550" s="177">
        <v>-2.4722</v>
      </c>
      <c r="K1550" s="177">
        <v>-0.43830000000000002</v>
      </c>
      <c r="L1550" s="177">
        <v>8.2830999999999992</v>
      </c>
      <c r="M1550" s="177">
        <v>-1.8482000000000001</v>
      </c>
      <c r="N1550" s="177">
        <v>-6.8586999999999998</v>
      </c>
      <c r="O1550" s="177">
        <v>17.054400000000001</v>
      </c>
      <c r="P1550" s="177">
        <v>8.7225999999999999</v>
      </c>
      <c r="Q1550" s="177">
        <v>15.2591</v>
      </c>
      <c r="R1550" s="177">
        <v>17.684200000000001</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73" t="s">
        <v>1152</v>
      </c>
      <c r="B1551" s="173" t="s">
        <v>1869</v>
      </c>
      <c r="C1551" s="173">
        <v>149669</v>
      </c>
      <c r="D1551" s="176">
        <v>44942</v>
      </c>
      <c r="E1551" s="177">
        <v>254.90979999999999</v>
      </c>
      <c r="F1551" s="177">
        <v>-0.432</v>
      </c>
      <c r="G1551" s="177">
        <v>-0.432</v>
      </c>
      <c r="H1551" s="177">
        <v>-1.2084999999999999</v>
      </c>
      <c r="I1551" s="177">
        <v>-1.8996999999999999</v>
      </c>
      <c r="J1551" s="177">
        <v>-2.3763999999999998</v>
      </c>
      <c r="K1551" s="177">
        <v>-0.14269999999999999</v>
      </c>
      <c r="L1551" s="177">
        <v>8.9205000000000005</v>
      </c>
      <c r="M1551" s="177">
        <v>-0.96060000000000001</v>
      </c>
      <c r="N1551" s="177">
        <v>-5.7374000000000001</v>
      </c>
      <c r="O1551" s="177">
        <v>18.125900000000001</v>
      </c>
      <c r="P1551" s="177">
        <v>9.7444000000000006</v>
      </c>
      <c r="Q1551" s="177">
        <v>15.8355</v>
      </c>
      <c r="R1551" s="177">
        <v>18.8262</v>
      </c>
      <c r="S1551" t="s">
        <v>1808</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78" t="s">
        <v>27</v>
      </c>
      <c r="B1552" s="173"/>
      <c r="C1552" s="173"/>
      <c r="D1552" s="173"/>
      <c r="E1552" s="173"/>
      <c r="F1552" s="179">
        <v>-0.16133749999999999</v>
      </c>
      <c r="G1552" s="179">
        <v>-0.16133749999999999</v>
      </c>
      <c r="H1552" s="179">
        <v>-0.59201875000000004</v>
      </c>
      <c r="I1552" s="179">
        <v>-1.1483812500000001</v>
      </c>
      <c r="J1552" s="179">
        <v>-1.8466500000000001</v>
      </c>
      <c r="K1552" s="179">
        <v>2.6790187500000004</v>
      </c>
      <c r="L1552" s="179">
        <v>12.605218750000002</v>
      </c>
      <c r="M1552" s="179">
        <v>2.6771187500000004</v>
      </c>
      <c r="N1552" s="179">
        <v>-0.9247437500000002</v>
      </c>
      <c r="O1552" s="179">
        <v>18.988518749999997</v>
      </c>
      <c r="P1552" s="179">
        <v>12.244828571428574</v>
      </c>
      <c r="Q1552" s="179">
        <v>15.368956249999997</v>
      </c>
      <c r="R1552" s="179">
        <v>19.496243749999998</v>
      </c>
      <c r="S1552" t="s">
        <v>1808</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78" t="s">
        <v>407</v>
      </c>
      <c r="B1553" s="173"/>
      <c r="C1553" s="173"/>
      <c r="D1553" s="173"/>
      <c r="E1553" s="173"/>
      <c r="F1553" s="179">
        <v>-0.24345</v>
      </c>
      <c r="G1553" s="179">
        <v>-0.24345</v>
      </c>
      <c r="H1553" s="179">
        <v>-0.50770000000000004</v>
      </c>
      <c r="I1553" s="179">
        <v>-0.98819999999999997</v>
      </c>
      <c r="J1553" s="179">
        <v>-1.762</v>
      </c>
      <c r="K1553" s="179">
        <v>2.5145499999999998</v>
      </c>
      <c r="L1553" s="179">
        <v>11.712250000000001</v>
      </c>
      <c r="M1553" s="179">
        <v>3.64595</v>
      </c>
      <c r="N1553" s="179">
        <v>-2.34815</v>
      </c>
      <c r="O1553" s="179">
        <v>18.192399999999999</v>
      </c>
      <c r="P1553" s="179">
        <v>10.9778</v>
      </c>
      <c r="Q1553" s="179">
        <v>15.2265</v>
      </c>
      <c r="R1553" s="179">
        <v>18.246849999999998</v>
      </c>
      <c r="T1553" s="106"/>
      <c r="U1553" s="107"/>
      <c r="V1553" s="107"/>
      <c r="W1553" s="107"/>
      <c r="X1553" s="107"/>
      <c r="Y1553" s="107"/>
      <c r="Z1553" s="107"/>
      <c r="AA1553" s="107"/>
      <c r="AB1553" s="107"/>
      <c r="AC1553" s="107"/>
      <c r="AD1553" s="107"/>
      <c r="AE1553" s="107"/>
      <c r="AF1553" s="107"/>
      <c r="AG1553" s="107"/>
      <c r="AH1553" s="107"/>
    </row>
    <row r="1554" spans="1:34" x14ac:dyDescent="0.3">
      <c r="D1554" s="106"/>
      <c r="E1554" s="107"/>
      <c r="F1554" s="107"/>
      <c r="G1554" s="107"/>
      <c r="H1554" s="107"/>
      <c r="I1554" s="107"/>
      <c r="J1554" s="107"/>
      <c r="K1554" s="107"/>
      <c r="L1554" s="107"/>
      <c r="M1554" s="107"/>
      <c r="N1554" s="107"/>
      <c r="O1554" s="107"/>
      <c r="P1554" s="107"/>
      <c r="Q1554" s="107"/>
      <c r="R1554" s="107"/>
      <c r="T1554" s="106"/>
      <c r="U1554" s="107"/>
      <c r="V1554" s="107"/>
      <c r="W1554" s="107"/>
      <c r="X1554" s="107"/>
      <c r="Y1554" s="107"/>
      <c r="Z1554" s="107"/>
      <c r="AA1554" s="107"/>
      <c r="AB1554" s="107"/>
      <c r="AC1554" s="107"/>
      <c r="AD1554" s="107"/>
      <c r="AE1554" s="107"/>
      <c r="AF1554" s="107"/>
      <c r="AG1554" s="107"/>
      <c r="AH1554" s="107"/>
    </row>
    <row r="1555" spans="1:34" x14ac:dyDescent="0.3">
      <c r="A1555" s="175" t="s">
        <v>1170</v>
      </c>
      <c r="B1555" s="175"/>
      <c r="C1555" s="175"/>
      <c r="D1555" s="175"/>
      <c r="E1555" s="175"/>
      <c r="F1555" s="175"/>
      <c r="G1555" s="175"/>
      <c r="H1555" s="175"/>
      <c r="I1555" s="175"/>
      <c r="J1555" s="175"/>
      <c r="K1555" s="175"/>
      <c r="L1555" s="175"/>
      <c r="M1555" s="175"/>
      <c r="N1555" s="175"/>
      <c r="O1555" s="175"/>
      <c r="P1555" s="175"/>
      <c r="Q1555" s="175"/>
      <c r="R1555" s="175"/>
      <c r="S1555" t="s">
        <v>1808</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73" t="s">
        <v>1171</v>
      </c>
      <c r="B1556" s="173" t="s">
        <v>1172</v>
      </c>
      <c r="C1556" s="173">
        <v>145486</v>
      </c>
      <c r="D1556" s="176">
        <v>44942</v>
      </c>
      <c r="E1556" s="177">
        <v>1196.9064000000001</v>
      </c>
      <c r="F1556" s="177">
        <v>5.8986999999999998</v>
      </c>
      <c r="G1556" s="177">
        <v>6.0380000000000003</v>
      </c>
      <c r="H1556" s="177">
        <v>5.9804000000000004</v>
      </c>
      <c r="I1556" s="177">
        <v>5.9530000000000003</v>
      </c>
      <c r="J1556" s="177">
        <v>6.1551999999999998</v>
      </c>
      <c r="K1556" s="177">
        <v>5.9809999999999999</v>
      </c>
      <c r="L1556" s="177">
        <v>5.6809000000000003</v>
      </c>
      <c r="M1556" s="177">
        <v>5.2403000000000004</v>
      </c>
      <c r="N1556" s="177">
        <v>4.8287000000000004</v>
      </c>
      <c r="O1556" s="177">
        <v>3.7894000000000001</v>
      </c>
      <c r="P1556" s="177"/>
      <c r="Q1556" s="177">
        <v>4.3608000000000002</v>
      </c>
      <c r="R1556" s="177">
        <v>4.0277000000000003</v>
      </c>
      <c r="S1556" t="s">
        <v>1808</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73" t="s">
        <v>1171</v>
      </c>
      <c r="B1557" s="173" t="s">
        <v>1173</v>
      </c>
      <c r="C1557" s="173">
        <v>145481</v>
      </c>
      <c r="D1557" s="176">
        <v>44942</v>
      </c>
      <c r="E1557" s="177">
        <v>1190.8806</v>
      </c>
      <c r="F1557" s="177">
        <v>5.7968000000000002</v>
      </c>
      <c r="G1557" s="177">
        <v>5.9367000000000001</v>
      </c>
      <c r="H1557" s="177">
        <v>5.8813000000000004</v>
      </c>
      <c r="I1557" s="177">
        <v>5.8529999999999998</v>
      </c>
      <c r="J1557" s="177">
        <v>6.0548000000000002</v>
      </c>
      <c r="K1557" s="177">
        <v>5.8795999999999999</v>
      </c>
      <c r="L1557" s="177">
        <v>5.5776000000000003</v>
      </c>
      <c r="M1557" s="177">
        <v>5.1291000000000002</v>
      </c>
      <c r="N1557" s="177">
        <v>4.7131999999999996</v>
      </c>
      <c r="O1557" s="177">
        <v>3.6709999999999998</v>
      </c>
      <c r="P1557" s="177"/>
      <c r="Q1557" s="177">
        <v>4.2358000000000002</v>
      </c>
      <c r="R1557" s="177">
        <v>3.9116</v>
      </c>
      <c r="S1557" t="s">
        <v>1808</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73" t="s">
        <v>1171</v>
      </c>
      <c r="B1558" s="173" t="s">
        <v>1174</v>
      </c>
      <c r="C1558" s="173">
        <v>146675</v>
      </c>
      <c r="D1558" s="176">
        <v>44942</v>
      </c>
      <c r="E1558" s="177">
        <v>1170.3262</v>
      </c>
      <c r="F1558" s="177">
        <v>6.0046999999999997</v>
      </c>
      <c r="G1558" s="177">
        <v>6.0919999999999996</v>
      </c>
      <c r="H1558" s="177">
        <v>6.0118999999999998</v>
      </c>
      <c r="I1558" s="177">
        <v>5.9718999999999998</v>
      </c>
      <c r="J1558" s="177">
        <v>6.2106000000000003</v>
      </c>
      <c r="K1558" s="177">
        <v>6.0289000000000001</v>
      </c>
      <c r="L1558" s="177">
        <v>5.7213000000000003</v>
      </c>
      <c r="M1558" s="177">
        <v>5.2766000000000002</v>
      </c>
      <c r="N1558" s="177">
        <v>4.8625999999999996</v>
      </c>
      <c r="O1558" s="177">
        <v>3.8086000000000002</v>
      </c>
      <c r="P1558" s="177"/>
      <c r="Q1558" s="177">
        <v>4.1767000000000003</v>
      </c>
      <c r="R1558" s="177">
        <v>4.0431999999999997</v>
      </c>
      <c r="S1558" t="s">
        <v>1808</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73" t="s">
        <v>1171</v>
      </c>
      <c r="B1559" s="173" t="s">
        <v>1175</v>
      </c>
      <c r="C1559" s="173">
        <v>146678</v>
      </c>
      <c r="D1559" s="176">
        <v>44942</v>
      </c>
      <c r="E1559" s="177">
        <v>1167.6559</v>
      </c>
      <c r="F1559" s="177">
        <v>5.9465000000000003</v>
      </c>
      <c r="G1559" s="177">
        <v>6.0317999999999996</v>
      </c>
      <c r="H1559" s="177">
        <v>5.9518000000000004</v>
      </c>
      <c r="I1559" s="177">
        <v>5.9118000000000004</v>
      </c>
      <c r="J1559" s="177">
        <v>6.1501999999999999</v>
      </c>
      <c r="K1559" s="177">
        <v>5.968</v>
      </c>
      <c r="L1559" s="177">
        <v>5.6595000000000004</v>
      </c>
      <c r="M1559" s="177">
        <v>5.2141999999999999</v>
      </c>
      <c r="N1559" s="177">
        <v>4.7996999999999996</v>
      </c>
      <c r="O1559" s="177">
        <v>3.7503000000000002</v>
      </c>
      <c r="P1559" s="177"/>
      <c r="Q1559" s="177">
        <v>4.1147999999999998</v>
      </c>
      <c r="R1559" s="177">
        <v>3.9815</v>
      </c>
      <c r="S1559" t="s">
        <v>1808</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73" t="s">
        <v>1171</v>
      </c>
      <c r="B1560" s="173" t="s">
        <v>1981</v>
      </c>
      <c r="C1560" s="173">
        <v>147951</v>
      </c>
      <c r="D1560" s="176">
        <v>44942</v>
      </c>
      <c r="E1560" s="177">
        <v>1121.1144999999999</v>
      </c>
      <c r="F1560" s="177">
        <v>6.0110000000000001</v>
      </c>
      <c r="G1560" s="177">
        <v>6.0998999999999999</v>
      </c>
      <c r="H1560" s="177">
        <v>6.0434999999999999</v>
      </c>
      <c r="I1560" s="177">
        <v>6.0976999999999997</v>
      </c>
      <c r="J1560" s="177">
        <v>6.2694999999999999</v>
      </c>
      <c r="K1560" s="177">
        <v>6.1063999999999998</v>
      </c>
      <c r="L1560" s="177">
        <v>5.7686999999999999</v>
      </c>
      <c r="M1560" s="177">
        <v>5.3285999999999998</v>
      </c>
      <c r="N1560" s="177">
        <v>4.9367999999999999</v>
      </c>
      <c r="O1560" s="177"/>
      <c r="P1560" s="177"/>
      <c r="Q1560" s="177">
        <v>3.92</v>
      </c>
      <c r="R1560" s="177">
        <v>4.1119000000000003</v>
      </c>
      <c r="S1560" t="s">
        <v>1808</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73" t="s">
        <v>1171</v>
      </c>
      <c r="B1561" s="173" t="s">
        <v>1982</v>
      </c>
      <c r="C1561" s="173">
        <v>147936</v>
      </c>
      <c r="D1561" s="176">
        <v>44942</v>
      </c>
      <c r="E1561" s="177">
        <v>1118.5940000000001</v>
      </c>
      <c r="F1561" s="177">
        <v>5.9722999999999997</v>
      </c>
      <c r="G1561" s="177">
        <v>6.0505000000000004</v>
      </c>
      <c r="H1561" s="177">
        <v>5.9908000000000001</v>
      </c>
      <c r="I1561" s="177">
        <v>6.0430999999999999</v>
      </c>
      <c r="J1561" s="177">
        <v>6.2125000000000004</v>
      </c>
      <c r="K1561" s="177">
        <v>6.0475000000000003</v>
      </c>
      <c r="L1561" s="177">
        <v>5.7111999999999998</v>
      </c>
      <c r="M1561" s="177">
        <v>5.2729999999999997</v>
      </c>
      <c r="N1561" s="177">
        <v>4.8776000000000002</v>
      </c>
      <c r="O1561" s="177"/>
      <c r="P1561" s="177"/>
      <c r="Q1561" s="177">
        <v>3.8414000000000001</v>
      </c>
      <c r="R1561" s="177">
        <v>4.0426000000000002</v>
      </c>
      <c r="S1561" t="s">
        <v>1808</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73" t="s">
        <v>1171</v>
      </c>
      <c r="B1562" s="173" t="s">
        <v>1931</v>
      </c>
      <c r="C1562" s="173">
        <v>147196</v>
      </c>
      <c r="D1562" s="176">
        <v>44942</v>
      </c>
      <c r="E1562" s="177">
        <v>1162.22</v>
      </c>
      <c r="F1562" s="177">
        <v>5.9208999999999996</v>
      </c>
      <c r="G1562" s="177">
        <v>6.0568999999999997</v>
      </c>
      <c r="H1562" s="177">
        <v>6.0354999999999999</v>
      </c>
      <c r="I1562" s="177">
        <v>5.9664999999999999</v>
      </c>
      <c r="J1562" s="177">
        <v>6.1271000000000004</v>
      </c>
      <c r="K1562" s="177">
        <v>5.9833999999999996</v>
      </c>
      <c r="L1562" s="177">
        <v>5.6885000000000003</v>
      </c>
      <c r="M1562" s="177">
        <v>5.2495000000000003</v>
      </c>
      <c r="N1562" s="177">
        <v>4.8266999999999998</v>
      </c>
      <c r="O1562" s="177">
        <v>3.8050000000000002</v>
      </c>
      <c r="P1562" s="177"/>
      <c r="Q1562" s="177">
        <v>4.1062000000000003</v>
      </c>
      <c r="R1562" s="177">
        <v>4.0176999999999996</v>
      </c>
      <c r="S1562" t="s">
        <v>1808</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73" t="s">
        <v>1171</v>
      </c>
      <c r="B1563" s="173" t="s">
        <v>1932</v>
      </c>
      <c r="C1563" s="173">
        <v>147193</v>
      </c>
      <c r="D1563" s="176">
        <v>44942</v>
      </c>
      <c r="E1563" s="177">
        <v>1159.7666999999999</v>
      </c>
      <c r="F1563" s="177">
        <v>5.8609999999999998</v>
      </c>
      <c r="G1563" s="177">
        <v>5.9973000000000001</v>
      </c>
      <c r="H1563" s="177">
        <v>5.9756999999999998</v>
      </c>
      <c r="I1563" s="177">
        <v>5.9065000000000003</v>
      </c>
      <c r="J1563" s="177">
        <v>6.0667999999999997</v>
      </c>
      <c r="K1563" s="177">
        <v>5.9225000000000003</v>
      </c>
      <c r="L1563" s="177">
        <v>5.6266999999999996</v>
      </c>
      <c r="M1563" s="177">
        <v>5.1867000000000001</v>
      </c>
      <c r="N1563" s="177">
        <v>4.7633999999999999</v>
      </c>
      <c r="O1563" s="177">
        <v>3.7446000000000002</v>
      </c>
      <c r="P1563" s="177"/>
      <c r="Q1563" s="177">
        <v>4.0472999999999999</v>
      </c>
      <c r="R1563" s="177">
        <v>3.9582999999999999</v>
      </c>
      <c r="S1563" t="s">
        <v>1808</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73" t="s">
        <v>1171</v>
      </c>
      <c r="B1564" s="173" t="s">
        <v>1176</v>
      </c>
      <c r="C1564" s="173">
        <v>147125</v>
      </c>
      <c r="D1564" s="176"/>
      <c r="E1564" s="177"/>
      <c r="F1564" s="177"/>
      <c r="G1564" s="177"/>
      <c r="H1564" s="177"/>
      <c r="I1564" s="177"/>
      <c r="J1564" s="177"/>
      <c r="K1564" s="177"/>
      <c r="L1564" s="177"/>
      <c r="M1564" s="177"/>
      <c r="N1564" s="177"/>
      <c r="O1564" s="177"/>
      <c r="P1564" s="177"/>
      <c r="Q1564" s="177"/>
      <c r="R1564" s="177"/>
      <c r="S1564" t="s">
        <v>1808</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73" t="s">
        <v>1171</v>
      </c>
      <c r="B1565" s="173" t="s">
        <v>1177</v>
      </c>
      <c r="C1565" s="173">
        <v>147124</v>
      </c>
      <c r="D1565" s="176"/>
      <c r="E1565" s="177"/>
      <c r="F1565" s="177"/>
      <c r="G1565" s="177"/>
      <c r="H1565" s="177"/>
      <c r="I1565" s="177"/>
      <c r="J1565" s="177"/>
      <c r="K1565" s="177"/>
      <c r="L1565" s="177"/>
      <c r="M1565" s="177"/>
      <c r="N1565" s="177"/>
      <c r="O1565" s="177"/>
      <c r="P1565" s="177"/>
      <c r="Q1565" s="177"/>
      <c r="R1565" s="177"/>
      <c r="S1565" t="s">
        <v>1808</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73" t="s">
        <v>1171</v>
      </c>
      <c r="B1566" s="173" t="s">
        <v>1178</v>
      </c>
      <c r="C1566" s="173">
        <v>147531</v>
      </c>
      <c r="D1566" s="176">
        <v>44942</v>
      </c>
      <c r="E1566" s="177">
        <v>1145.5205000000001</v>
      </c>
      <c r="F1566" s="177">
        <v>5.9339000000000004</v>
      </c>
      <c r="G1566" s="177">
        <v>5.9783999999999997</v>
      </c>
      <c r="H1566" s="177">
        <v>5.9278000000000004</v>
      </c>
      <c r="I1566" s="177">
        <v>5.8979999999999997</v>
      </c>
      <c r="J1566" s="177">
        <v>6.1787999999999998</v>
      </c>
      <c r="K1566" s="177">
        <v>5.9774000000000003</v>
      </c>
      <c r="L1566" s="177">
        <v>5.6614000000000004</v>
      </c>
      <c r="M1566" s="177">
        <v>5.2211999999999996</v>
      </c>
      <c r="N1566" s="177">
        <v>4.8118999999999996</v>
      </c>
      <c r="O1566" s="177">
        <v>3.7904</v>
      </c>
      <c r="P1566" s="177"/>
      <c r="Q1566" s="177">
        <v>3.9695999999999998</v>
      </c>
      <c r="R1566" s="177">
        <v>3.9941</v>
      </c>
      <c r="S1566" t="s">
        <v>1808</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73" t="s">
        <v>1171</v>
      </c>
      <c r="B1567" s="173" t="s">
        <v>1179</v>
      </c>
      <c r="C1567" s="173">
        <v>147534</v>
      </c>
      <c r="D1567" s="176">
        <v>44942</v>
      </c>
      <c r="E1567" s="177">
        <v>1144.6941999999999</v>
      </c>
      <c r="F1567" s="177">
        <v>5.9253999999999998</v>
      </c>
      <c r="G1567" s="177">
        <v>5.9687999999999999</v>
      </c>
      <c r="H1567" s="177">
        <v>5.9180000000000001</v>
      </c>
      <c r="I1567" s="177">
        <v>5.8880999999999997</v>
      </c>
      <c r="J1567" s="177">
        <v>6.1687000000000003</v>
      </c>
      <c r="K1567" s="177">
        <v>5.9672999999999998</v>
      </c>
      <c r="L1567" s="177">
        <v>5.6509999999999998</v>
      </c>
      <c r="M1567" s="177">
        <v>5.2107999999999999</v>
      </c>
      <c r="N1567" s="177">
        <v>4.8014000000000001</v>
      </c>
      <c r="O1567" s="177">
        <v>3.7747000000000002</v>
      </c>
      <c r="P1567" s="177"/>
      <c r="Q1567" s="177">
        <v>3.9481000000000002</v>
      </c>
      <c r="R1567" s="177">
        <v>3.9805000000000001</v>
      </c>
      <c r="S1567" t="s">
        <v>1808</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73" t="s">
        <v>1171</v>
      </c>
      <c r="B1568" s="173" t="s">
        <v>1180</v>
      </c>
      <c r="C1568" s="173">
        <v>146062</v>
      </c>
      <c r="D1568" s="176">
        <v>44942</v>
      </c>
      <c r="E1568" s="177">
        <v>1185.2775999999999</v>
      </c>
      <c r="F1568" s="177">
        <v>5.9565999999999999</v>
      </c>
      <c r="G1568" s="177">
        <v>6.1116999999999999</v>
      </c>
      <c r="H1568" s="177">
        <v>6.0167000000000002</v>
      </c>
      <c r="I1568" s="177">
        <v>5.9865000000000004</v>
      </c>
      <c r="J1568" s="177">
        <v>6.1783999999999999</v>
      </c>
      <c r="K1568" s="177">
        <v>6.0053999999999998</v>
      </c>
      <c r="L1568" s="177">
        <v>5.6981000000000002</v>
      </c>
      <c r="M1568" s="177">
        <v>5.2415000000000003</v>
      </c>
      <c r="N1568" s="177">
        <v>4.8421000000000003</v>
      </c>
      <c r="O1568" s="177">
        <v>3.8340000000000001</v>
      </c>
      <c r="P1568" s="177"/>
      <c r="Q1568" s="177">
        <v>4.3121999999999998</v>
      </c>
      <c r="R1568" s="177">
        <v>4.0175999999999998</v>
      </c>
      <c r="S1568" t="s">
        <v>1808</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73" t="s">
        <v>1171</v>
      </c>
      <c r="B1569" s="173" t="s">
        <v>1181</v>
      </c>
      <c r="C1569" s="173">
        <v>146061</v>
      </c>
      <c r="D1569" s="176">
        <v>44942</v>
      </c>
      <c r="E1569" s="177">
        <v>1181.2503999999999</v>
      </c>
      <c r="F1569" s="177">
        <v>5.8749000000000002</v>
      </c>
      <c r="G1569" s="177">
        <v>6.0315000000000003</v>
      </c>
      <c r="H1569" s="177">
        <v>5.9363999999999999</v>
      </c>
      <c r="I1569" s="177">
        <v>5.9061000000000003</v>
      </c>
      <c r="J1569" s="177">
        <v>6.0979999999999999</v>
      </c>
      <c r="K1569" s="177">
        <v>5.9191000000000003</v>
      </c>
      <c r="L1569" s="177">
        <v>5.6105</v>
      </c>
      <c r="M1569" s="177">
        <v>5.1543000000000001</v>
      </c>
      <c r="N1569" s="177">
        <v>4.7538999999999998</v>
      </c>
      <c r="O1569" s="177">
        <v>3.7517</v>
      </c>
      <c r="P1569" s="177"/>
      <c r="Q1569" s="177">
        <v>4.2241</v>
      </c>
      <c r="R1569" s="177">
        <v>3.9335</v>
      </c>
      <c r="S1569" t="s">
        <v>1808</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73" t="s">
        <v>1171</v>
      </c>
      <c r="B1570" s="173" t="s">
        <v>1182</v>
      </c>
      <c r="C1570" s="173">
        <v>147570</v>
      </c>
      <c r="D1570" s="176">
        <v>44942</v>
      </c>
      <c r="E1570" s="177">
        <v>1146.6856</v>
      </c>
      <c r="F1570" s="177">
        <v>5.8769</v>
      </c>
      <c r="G1570" s="177">
        <v>5.9509999999999996</v>
      </c>
      <c r="H1570" s="177">
        <v>5.899</v>
      </c>
      <c r="I1570" s="177">
        <v>5.9878999999999998</v>
      </c>
      <c r="J1570" s="177">
        <v>6.0968</v>
      </c>
      <c r="K1570" s="177">
        <v>5.9523999999999999</v>
      </c>
      <c r="L1570" s="177">
        <v>5.6052999999999997</v>
      </c>
      <c r="M1570" s="177">
        <v>5.1672000000000002</v>
      </c>
      <c r="N1570" s="177">
        <v>4.7496</v>
      </c>
      <c r="O1570" s="177">
        <v>3.8087</v>
      </c>
      <c r="P1570" s="177"/>
      <c r="Q1570" s="177">
        <v>4.0011999999999999</v>
      </c>
      <c r="R1570" s="177">
        <v>3.9561999999999999</v>
      </c>
      <c r="S1570" t="s">
        <v>1808</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73" t="s">
        <v>1171</v>
      </c>
      <c r="B1571" s="173" t="s">
        <v>1183</v>
      </c>
      <c r="C1571" s="173">
        <v>147569</v>
      </c>
      <c r="D1571" s="176">
        <v>44942</v>
      </c>
      <c r="E1571" s="177">
        <v>1144.3572999999999</v>
      </c>
      <c r="F1571" s="177">
        <v>5.8219000000000003</v>
      </c>
      <c r="G1571" s="177">
        <v>5.9004000000000003</v>
      </c>
      <c r="H1571" s="177">
        <v>5.8484999999999996</v>
      </c>
      <c r="I1571" s="177">
        <v>5.9377000000000004</v>
      </c>
      <c r="J1571" s="177">
        <v>6.0464000000000002</v>
      </c>
      <c r="K1571" s="177">
        <v>5.9016999999999999</v>
      </c>
      <c r="L1571" s="177">
        <v>5.5538999999999996</v>
      </c>
      <c r="M1571" s="177">
        <v>5.1151999999999997</v>
      </c>
      <c r="N1571" s="177">
        <v>4.6971999999999996</v>
      </c>
      <c r="O1571" s="177">
        <v>3.7534000000000001</v>
      </c>
      <c r="P1571" s="177"/>
      <c r="Q1571" s="177">
        <v>3.9405999999999999</v>
      </c>
      <c r="R1571" s="177">
        <v>3.9043000000000001</v>
      </c>
      <c r="S1571" t="s">
        <v>1808</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73" t="s">
        <v>1171</v>
      </c>
      <c r="B1572" s="173" t="s">
        <v>1184</v>
      </c>
      <c r="C1572" s="173">
        <v>147213</v>
      </c>
      <c r="D1572" s="176">
        <v>44942</v>
      </c>
      <c r="E1572" s="177">
        <v>1153.1641</v>
      </c>
      <c r="F1572" s="177">
        <v>5.8154000000000003</v>
      </c>
      <c r="G1572" s="177">
        <v>5.8689999999999998</v>
      </c>
      <c r="H1572" s="177">
        <v>5.8173000000000004</v>
      </c>
      <c r="I1572" s="177">
        <v>5.8022999999999998</v>
      </c>
      <c r="J1572" s="177">
        <v>6.1021000000000001</v>
      </c>
      <c r="K1572" s="177">
        <v>5.9021999999999997</v>
      </c>
      <c r="L1572" s="177">
        <v>5.5894000000000004</v>
      </c>
      <c r="M1572" s="177">
        <v>5.1449999999999996</v>
      </c>
      <c r="N1572" s="177">
        <v>4.7272999999999996</v>
      </c>
      <c r="O1572" s="177">
        <v>3.6505000000000001</v>
      </c>
      <c r="P1572" s="177"/>
      <c r="Q1572" s="177">
        <v>3.9312</v>
      </c>
      <c r="R1572" s="177">
        <v>3.9119999999999999</v>
      </c>
      <c r="S1572" t="s">
        <v>1808</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73" t="s">
        <v>1171</v>
      </c>
      <c r="B1573" s="173" t="s">
        <v>1185</v>
      </c>
      <c r="C1573" s="173">
        <v>147214</v>
      </c>
      <c r="D1573" s="176">
        <v>44942</v>
      </c>
      <c r="E1573" s="177">
        <v>1155.4768999999999</v>
      </c>
      <c r="F1573" s="177">
        <v>5.8700999999999999</v>
      </c>
      <c r="G1573" s="177">
        <v>5.9194000000000004</v>
      </c>
      <c r="H1573" s="177">
        <v>5.8677000000000001</v>
      </c>
      <c r="I1573" s="177">
        <v>5.8525</v>
      </c>
      <c r="J1573" s="177">
        <v>6.1523000000000003</v>
      </c>
      <c r="K1573" s="177">
        <v>5.9528999999999996</v>
      </c>
      <c r="L1573" s="177">
        <v>5.6407999999999996</v>
      </c>
      <c r="M1573" s="177">
        <v>5.1970000000000001</v>
      </c>
      <c r="N1573" s="177">
        <v>4.7797000000000001</v>
      </c>
      <c r="O1573" s="177">
        <v>3.7069999999999999</v>
      </c>
      <c r="P1573" s="177"/>
      <c r="Q1573" s="177">
        <v>3.9876</v>
      </c>
      <c r="R1573" s="177">
        <v>3.9641999999999999</v>
      </c>
      <c r="S1573" t="s">
        <v>1807</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73" t="s">
        <v>1171</v>
      </c>
      <c r="B1574" s="173" t="s">
        <v>1186</v>
      </c>
      <c r="C1574" s="173">
        <v>101996</v>
      </c>
      <c r="D1574" s="176">
        <v>44942</v>
      </c>
      <c r="E1574" s="177">
        <v>3261.1950999999999</v>
      </c>
      <c r="F1574" s="177">
        <v>5.8433000000000002</v>
      </c>
      <c r="G1574" s="177">
        <v>5.9116</v>
      </c>
      <c r="H1574" s="177">
        <v>5.9260000000000002</v>
      </c>
      <c r="I1574" s="177">
        <v>5.8517000000000001</v>
      </c>
      <c r="J1574" s="177">
        <v>6.0321999999999996</v>
      </c>
      <c r="K1574" s="177">
        <v>5.8550000000000004</v>
      </c>
      <c r="L1574" s="177">
        <v>5.5486000000000004</v>
      </c>
      <c r="M1574" s="177">
        <v>5.0827</v>
      </c>
      <c r="N1574" s="177">
        <v>4.6802000000000001</v>
      </c>
      <c r="O1574" s="177">
        <v>3.6398999999999999</v>
      </c>
      <c r="P1574" s="177">
        <v>4.5002000000000004</v>
      </c>
      <c r="Q1574" s="177">
        <v>5.8029000000000002</v>
      </c>
      <c r="R1574" s="177">
        <v>3.8767999999999998</v>
      </c>
      <c r="S1574" t="s">
        <v>1807</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73" t="s">
        <v>1171</v>
      </c>
      <c r="B1575" s="173" t="s">
        <v>1187</v>
      </c>
      <c r="C1575" s="173">
        <v>119110</v>
      </c>
      <c r="D1575" s="176">
        <v>44942</v>
      </c>
      <c r="E1575" s="177">
        <v>3286.1514999999999</v>
      </c>
      <c r="F1575" s="177">
        <v>5.9432999999999998</v>
      </c>
      <c r="G1575" s="177">
        <v>6.0115999999999996</v>
      </c>
      <c r="H1575" s="177">
        <v>6.0259999999999998</v>
      </c>
      <c r="I1575" s="177">
        <v>5.9511000000000003</v>
      </c>
      <c r="J1575" s="177">
        <v>6.1323999999999996</v>
      </c>
      <c r="K1575" s="177">
        <v>5.9565000000000001</v>
      </c>
      <c r="L1575" s="177">
        <v>5.6516000000000002</v>
      </c>
      <c r="M1575" s="177">
        <v>5.1871999999999998</v>
      </c>
      <c r="N1575" s="177">
        <v>4.7854000000000001</v>
      </c>
      <c r="O1575" s="177">
        <v>3.7439</v>
      </c>
      <c r="P1575" s="177">
        <v>4.5986000000000002</v>
      </c>
      <c r="Q1575" s="177">
        <v>5.9153000000000002</v>
      </c>
      <c r="R1575" s="177">
        <v>3.9809999999999999</v>
      </c>
      <c r="T1575" s="106"/>
      <c r="U1575" s="107"/>
      <c r="V1575" s="107"/>
      <c r="W1575" s="107"/>
      <c r="X1575" s="107"/>
      <c r="Y1575" s="107"/>
      <c r="Z1575" s="107"/>
      <c r="AA1575" s="107"/>
      <c r="AB1575" s="107"/>
      <c r="AC1575" s="107"/>
      <c r="AD1575" s="107"/>
      <c r="AE1575" s="107"/>
      <c r="AF1575" s="107"/>
      <c r="AG1575" s="107"/>
      <c r="AH1575" s="107"/>
    </row>
    <row r="1576" spans="1:34" x14ac:dyDescent="0.3">
      <c r="A1576" s="173" t="s">
        <v>1171</v>
      </c>
      <c r="B1576" s="173" t="s">
        <v>1188</v>
      </c>
      <c r="C1576" s="173">
        <v>147287</v>
      </c>
      <c r="D1576" s="176">
        <v>44942</v>
      </c>
      <c r="E1576" s="177">
        <v>1157.9353000000001</v>
      </c>
      <c r="F1576" s="177">
        <v>5.9207000000000001</v>
      </c>
      <c r="G1576" s="177">
        <v>6.0278</v>
      </c>
      <c r="H1576" s="177">
        <v>5.9711999999999996</v>
      </c>
      <c r="I1576" s="177">
        <v>6.0023999999999997</v>
      </c>
      <c r="J1576" s="177">
        <v>6.1646000000000001</v>
      </c>
      <c r="K1576" s="177">
        <v>6.0171999999999999</v>
      </c>
      <c r="L1576" s="177">
        <v>5.7026000000000003</v>
      </c>
      <c r="M1576" s="177">
        <v>5.2428999999999997</v>
      </c>
      <c r="N1576" s="177">
        <v>4.8581000000000003</v>
      </c>
      <c r="O1576" s="177">
        <v>3.831</v>
      </c>
      <c r="P1576" s="177"/>
      <c r="Q1576" s="177">
        <v>4.0861000000000001</v>
      </c>
      <c r="R1576" s="177">
        <v>4.0610999999999997</v>
      </c>
      <c r="T1576" s="106"/>
      <c r="U1576" s="107"/>
      <c r="V1576" s="107"/>
      <c r="W1576" s="107"/>
      <c r="X1576" s="107"/>
      <c r="Y1576" s="107"/>
      <c r="Z1576" s="107"/>
      <c r="AA1576" s="107"/>
      <c r="AB1576" s="107"/>
      <c r="AC1576" s="107"/>
      <c r="AD1576" s="107"/>
      <c r="AE1576" s="107"/>
      <c r="AF1576" s="107"/>
      <c r="AG1576" s="107"/>
      <c r="AH1576" s="107"/>
    </row>
    <row r="1577" spans="1:34" x14ac:dyDescent="0.3">
      <c r="A1577" s="173" t="s">
        <v>1171</v>
      </c>
      <c r="B1577" s="173" t="s">
        <v>1189</v>
      </c>
      <c r="C1577" s="173">
        <v>147290</v>
      </c>
      <c r="D1577" s="176">
        <v>44942</v>
      </c>
      <c r="E1577" s="177">
        <v>1151.6059</v>
      </c>
      <c r="F1577" s="177">
        <v>5.8201000000000001</v>
      </c>
      <c r="G1577" s="177">
        <v>5.9276999999999997</v>
      </c>
      <c r="H1577" s="177">
        <v>5.8711000000000002</v>
      </c>
      <c r="I1577" s="177">
        <v>5.8986000000000001</v>
      </c>
      <c r="J1577" s="177">
        <v>6.0349000000000004</v>
      </c>
      <c r="K1577" s="177">
        <v>5.8722000000000003</v>
      </c>
      <c r="L1577" s="177">
        <v>5.5518999999999998</v>
      </c>
      <c r="M1577" s="177">
        <v>5.0894000000000004</v>
      </c>
      <c r="N1577" s="177">
        <v>4.7027999999999999</v>
      </c>
      <c r="O1577" s="177">
        <v>3.6758999999999999</v>
      </c>
      <c r="P1577" s="177"/>
      <c r="Q1577" s="177">
        <v>3.9304000000000001</v>
      </c>
      <c r="R1577" s="177">
        <v>3.9060000000000001</v>
      </c>
      <c r="S1577" t="s">
        <v>1808</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73" t="s">
        <v>1171</v>
      </c>
      <c r="B1578" s="173" t="s">
        <v>1190</v>
      </c>
      <c r="C1578" s="173">
        <v>145535</v>
      </c>
      <c r="D1578" s="176">
        <v>44942</v>
      </c>
      <c r="E1578" s="177">
        <v>1188.1525999999999</v>
      </c>
      <c r="F1578" s="177">
        <v>5.8193000000000001</v>
      </c>
      <c r="G1578" s="177">
        <v>5.94</v>
      </c>
      <c r="H1578" s="177">
        <v>5.8837999999999999</v>
      </c>
      <c r="I1578" s="177">
        <v>5.8695000000000004</v>
      </c>
      <c r="J1578" s="177">
        <v>6.0518999999999998</v>
      </c>
      <c r="K1578" s="177">
        <v>5.8806000000000003</v>
      </c>
      <c r="L1578" s="177">
        <v>5.5723000000000003</v>
      </c>
      <c r="M1578" s="177">
        <v>5.1166999999999998</v>
      </c>
      <c r="N1578" s="177">
        <v>4.7202999999999999</v>
      </c>
      <c r="O1578" s="177">
        <v>3.6612</v>
      </c>
      <c r="P1578" s="177"/>
      <c r="Q1578" s="177">
        <v>4.2144000000000004</v>
      </c>
      <c r="R1578" s="177">
        <v>3.9015</v>
      </c>
      <c r="S1578" t="s">
        <v>1808</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73" t="s">
        <v>1171</v>
      </c>
      <c r="B1579" s="173" t="s">
        <v>1191</v>
      </c>
      <c r="C1579" s="173">
        <v>145536</v>
      </c>
      <c r="D1579" s="176">
        <v>44942</v>
      </c>
      <c r="E1579" s="177">
        <v>1193.0105000000001</v>
      </c>
      <c r="F1579" s="177">
        <v>5.9088000000000003</v>
      </c>
      <c r="G1579" s="177">
        <v>6.0301999999999998</v>
      </c>
      <c r="H1579" s="177">
        <v>5.9733000000000001</v>
      </c>
      <c r="I1579" s="177">
        <v>5.9595000000000002</v>
      </c>
      <c r="J1579" s="177">
        <v>6.1422999999999996</v>
      </c>
      <c r="K1579" s="177">
        <v>5.9720000000000004</v>
      </c>
      <c r="L1579" s="177">
        <v>5.6649000000000003</v>
      </c>
      <c r="M1579" s="177">
        <v>5.2102000000000004</v>
      </c>
      <c r="N1579" s="177">
        <v>4.8151000000000002</v>
      </c>
      <c r="O1579" s="177">
        <v>3.7616999999999998</v>
      </c>
      <c r="P1579" s="177"/>
      <c r="Q1579" s="177">
        <v>4.3162000000000003</v>
      </c>
      <c r="R1579" s="177">
        <v>4.0004999999999997</v>
      </c>
      <c r="S1579" t="s">
        <v>1808</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73" t="s">
        <v>1171</v>
      </c>
      <c r="B1580" s="173" t="s">
        <v>1192</v>
      </c>
      <c r="C1580" s="173">
        <v>146191</v>
      </c>
      <c r="D1580" s="176">
        <v>44942</v>
      </c>
      <c r="E1580" s="177">
        <v>1180.3624</v>
      </c>
      <c r="F1580" s="177">
        <v>6.0155000000000003</v>
      </c>
      <c r="G1580" s="177">
        <v>6.0359999999999996</v>
      </c>
      <c r="H1580" s="177">
        <v>5.9978999999999996</v>
      </c>
      <c r="I1580" s="177">
        <v>5.9710999999999999</v>
      </c>
      <c r="J1580" s="177">
        <v>6.1738</v>
      </c>
      <c r="K1580" s="177">
        <v>6.0008999999999997</v>
      </c>
      <c r="L1580" s="177">
        <v>5.6898999999999997</v>
      </c>
      <c r="M1580" s="177">
        <v>5.2462999999999997</v>
      </c>
      <c r="N1580" s="177">
        <v>4.8311999999999999</v>
      </c>
      <c r="O1580" s="177">
        <v>3.7658</v>
      </c>
      <c r="P1580" s="177"/>
      <c r="Q1580" s="177">
        <v>4.2355999999999998</v>
      </c>
      <c r="R1580" s="177">
        <v>4.0084</v>
      </c>
      <c r="S1580" t="s">
        <v>1808</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73" t="s">
        <v>1171</v>
      </c>
      <c r="B1581" s="173" t="s">
        <v>1193</v>
      </c>
      <c r="C1581" s="173">
        <v>146187</v>
      </c>
      <c r="D1581" s="176">
        <v>44942</v>
      </c>
      <c r="E1581" s="177">
        <v>1175.0151000000001</v>
      </c>
      <c r="F1581" s="177">
        <v>5.9123000000000001</v>
      </c>
      <c r="G1581" s="177">
        <v>5.9339000000000004</v>
      </c>
      <c r="H1581" s="177">
        <v>5.8954000000000004</v>
      </c>
      <c r="I1581" s="177">
        <v>5.8689</v>
      </c>
      <c r="J1581" s="177">
        <v>6.0712000000000002</v>
      </c>
      <c r="K1581" s="177">
        <v>5.8971999999999998</v>
      </c>
      <c r="L1581" s="177">
        <v>5.5857000000000001</v>
      </c>
      <c r="M1581" s="177">
        <v>5.1409000000000002</v>
      </c>
      <c r="N1581" s="177">
        <v>4.7244000000000002</v>
      </c>
      <c r="O1581" s="177">
        <v>3.6505000000000001</v>
      </c>
      <c r="P1581" s="177"/>
      <c r="Q1581" s="177">
        <v>4.1173000000000002</v>
      </c>
      <c r="R1581" s="177">
        <v>3.9030999999999998</v>
      </c>
      <c r="S1581" t="s">
        <v>1808</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73" t="s">
        <v>1171</v>
      </c>
      <c r="B1582" s="173" t="s">
        <v>1194</v>
      </c>
      <c r="C1582" s="173">
        <v>147450</v>
      </c>
      <c r="D1582" s="176">
        <v>44942</v>
      </c>
      <c r="E1582" s="177">
        <v>1145.2647999999999</v>
      </c>
      <c r="F1582" s="177">
        <v>5.6069000000000004</v>
      </c>
      <c r="G1582" s="177">
        <v>5.6756000000000002</v>
      </c>
      <c r="H1582" s="177">
        <v>5.5673000000000004</v>
      </c>
      <c r="I1582" s="177">
        <v>6.2329999999999997</v>
      </c>
      <c r="J1582" s="177">
        <v>6.0544000000000002</v>
      </c>
      <c r="K1582" s="177">
        <v>5.7824999999999998</v>
      </c>
      <c r="L1582" s="177">
        <v>5.5057999999999998</v>
      </c>
      <c r="M1582" s="177">
        <v>5.0937000000000001</v>
      </c>
      <c r="N1582" s="177">
        <v>4.6862000000000004</v>
      </c>
      <c r="O1582" s="177">
        <v>3.6880999999999999</v>
      </c>
      <c r="P1582" s="177"/>
      <c r="Q1582" s="177">
        <v>3.9184999999999999</v>
      </c>
      <c r="R1582" s="177">
        <v>3.907</v>
      </c>
      <c r="S1582" t="s">
        <v>1808</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73" t="s">
        <v>1171</v>
      </c>
      <c r="B1583" s="173" t="s">
        <v>1195</v>
      </c>
      <c r="C1583" s="173">
        <v>147454</v>
      </c>
      <c r="D1583" s="176">
        <v>44942</v>
      </c>
      <c r="E1583" s="177">
        <v>1141.5418999999999</v>
      </c>
      <c r="F1583" s="177">
        <v>5.5579999999999998</v>
      </c>
      <c r="G1583" s="177">
        <v>5.6269</v>
      </c>
      <c r="H1583" s="177">
        <v>5.5159000000000002</v>
      </c>
      <c r="I1583" s="177">
        <v>6.1740000000000004</v>
      </c>
      <c r="J1583" s="177">
        <v>6.0004999999999997</v>
      </c>
      <c r="K1583" s="177">
        <v>5.7340999999999998</v>
      </c>
      <c r="L1583" s="177">
        <v>5.4610000000000003</v>
      </c>
      <c r="M1583" s="177">
        <v>5.0286</v>
      </c>
      <c r="N1583" s="177">
        <v>4.6109</v>
      </c>
      <c r="O1583" s="177">
        <v>3.5939999999999999</v>
      </c>
      <c r="P1583" s="177"/>
      <c r="Q1583" s="177">
        <v>3.8227000000000002</v>
      </c>
      <c r="R1583" s="177">
        <v>3.8178999999999998</v>
      </c>
      <c r="S1583" t="s">
        <v>1808</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73" t="s">
        <v>1171</v>
      </c>
      <c r="B1584" s="173" t="s">
        <v>1196</v>
      </c>
      <c r="C1584" s="173">
        <v>147883</v>
      </c>
      <c r="D1584" s="176">
        <v>44942</v>
      </c>
      <c r="E1584" s="177">
        <v>1118.4063000000001</v>
      </c>
      <c r="F1584" s="177">
        <v>6.0026999999999999</v>
      </c>
      <c r="G1584" s="177">
        <v>6.0046999999999997</v>
      </c>
      <c r="H1584" s="177">
        <v>5.9507000000000003</v>
      </c>
      <c r="I1584" s="177">
        <v>5.9501999999999997</v>
      </c>
      <c r="J1584" s="177">
        <v>6.1466000000000003</v>
      </c>
      <c r="K1584" s="177">
        <v>5.9710000000000001</v>
      </c>
      <c r="L1584" s="177">
        <v>5.665</v>
      </c>
      <c r="M1584" s="177">
        <v>5.2294</v>
      </c>
      <c r="N1584" s="177">
        <v>4.8140000000000001</v>
      </c>
      <c r="O1584" s="177">
        <v>3.7563</v>
      </c>
      <c r="P1584" s="177"/>
      <c r="Q1584" s="177">
        <v>3.7690000000000001</v>
      </c>
      <c r="R1584" s="177">
        <v>3.9996999999999998</v>
      </c>
      <c r="S1584" t="s">
        <v>1808</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73" t="s">
        <v>1171</v>
      </c>
      <c r="B1585" s="173" t="s">
        <v>1197</v>
      </c>
      <c r="C1585" s="173">
        <v>147878</v>
      </c>
      <c r="D1585" s="176">
        <v>44942</v>
      </c>
      <c r="E1585" s="177">
        <v>1116.3713</v>
      </c>
      <c r="F1585" s="177">
        <v>5.9450000000000003</v>
      </c>
      <c r="G1585" s="177">
        <v>5.9458000000000002</v>
      </c>
      <c r="H1585" s="177">
        <v>5.8909000000000002</v>
      </c>
      <c r="I1585" s="177">
        <v>5.8906999999999998</v>
      </c>
      <c r="J1585" s="177">
        <v>6.0865999999999998</v>
      </c>
      <c r="K1585" s="177">
        <v>5.9101999999999997</v>
      </c>
      <c r="L1585" s="177">
        <v>5.6032000000000002</v>
      </c>
      <c r="M1585" s="177">
        <v>5.1666999999999996</v>
      </c>
      <c r="N1585" s="177">
        <v>4.7508999999999997</v>
      </c>
      <c r="O1585" s="177">
        <v>3.6939000000000002</v>
      </c>
      <c r="P1585" s="177"/>
      <c r="Q1585" s="177">
        <v>3.7065999999999999</v>
      </c>
      <c r="R1585" s="177">
        <v>3.9371</v>
      </c>
      <c r="T1585" s="106"/>
      <c r="U1585" s="107"/>
      <c r="V1585" s="107"/>
      <c r="W1585" s="107"/>
      <c r="X1585" s="107"/>
      <c r="Y1585" s="107"/>
      <c r="Z1585" s="107"/>
      <c r="AA1585" s="107"/>
      <c r="AB1585" s="107"/>
      <c r="AC1585" s="107"/>
      <c r="AD1585" s="107"/>
      <c r="AE1585" s="107"/>
      <c r="AF1585" s="107"/>
      <c r="AG1585" s="107"/>
      <c r="AH1585" s="107"/>
    </row>
    <row r="1586" spans="1:34" x14ac:dyDescent="0.3">
      <c r="A1586" s="173" t="s">
        <v>1171</v>
      </c>
      <c r="B1586" s="173" t="s">
        <v>1198</v>
      </c>
      <c r="C1586" s="173">
        <v>147713</v>
      </c>
      <c r="D1586" s="176">
        <v>44942</v>
      </c>
      <c r="E1586" s="177">
        <v>1127.9827</v>
      </c>
      <c r="F1586" s="177">
        <v>5.8611000000000004</v>
      </c>
      <c r="G1586" s="177">
        <v>5.9287999999999998</v>
      </c>
      <c r="H1586" s="177">
        <v>5.8754999999999997</v>
      </c>
      <c r="I1586" s="177">
        <v>6.008</v>
      </c>
      <c r="J1586" s="177">
        <v>6.1032999999999999</v>
      </c>
      <c r="K1586" s="177">
        <v>5.8897000000000004</v>
      </c>
      <c r="L1586" s="177">
        <v>5.5472000000000001</v>
      </c>
      <c r="M1586" s="177">
        <v>5.1379999999999999</v>
      </c>
      <c r="N1586" s="177">
        <v>4.7236000000000002</v>
      </c>
      <c r="O1586" s="177">
        <v>3.7086000000000001</v>
      </c>
      <c r="P1586" s="177"/>
      <c r="Q1586" s="177">
        <v>3.7953999999999999</v>
      </c>
      <c r="R1586" s="177">
        <v>3.9333999999999998</v>
      </c>
      <c r="T1586" s="106"/>
      <c r="U1586" s="107"/>
      <c r="V1586" s="107"/>
      <c r="W1586" s="107"/>
      <c r="X1586" s="107"/>
      <c r="Y1586" s="107"/>
      <c r="Z1586" s="107"/>
      <c r="AA1586" s="107"/>
      <c r="AB1586" s="107"/>
      <c r="AC1586" s="107"/>
      <c r="AD1586" s="107"/>
      <c r="AE1586" s="107"/>
      <c r="AF1586" s="107"/>
      <c r="AG1586" s="107"/>
      <c r="AH1586" s="107"/>
    </row>
    <row r="1587" spans="1:34" x14ac:dyDescent="0.3">
      <c r="A1587" s="173" t="s">
        <v>1171</v>
      </c>
      <c r="B1587" s="173" t="s">
        <v>1199</v>
      </c>
      <c r="C1587" s="173">
        <v>147714</v>
      </c>
      <c r="D1587" s="176">
        <v>44942</v>
      </c>
      <c r="E1587" s="177">
        <v>1124.2384</v>
      </c>
      <c r="F1587" s="177">
        <v>5.7605000000000004</v>
      </c>
      <c r="G1587" s="177">
        <v>5.8293999999999997</v>
      </c>
      <c r="H1587" s="177">
        <v>5.7751999999999999</v>
      </c>
      <c r="I1587" s="177">
        <v>5.9093</v>
      </c>
      <c r="J1587" s="177">
        <v>6.0030999999999999</v>
      </c>
      <c r="K1587" s="177">
        <v>5.7882999999999996</v>
      </c>
      <c r="L1587" s="177">
        <v>5.4455</v>
      </c>
      <c r="M1587" s="177">
        <v>5.0210999999999997</v>
      </c>
      <c r="N1587" s="177">
        <v>4.6090999999999998</v>
      </c>
      <c r="O1587" s="177">
        <v>3.6017999999999999</v>
      </c>
      <c r="P1587" s="177"/>
      <c r="Q1587" s="177">
        <v>3.6886999999999999</v>
      </c>
      <c r="R1587" s="177">
        <v>3.8246000000000002</v>
      </c>
      <c r="T1587" s="106"/>
      <c r="U1587" s="107"/>
      <c r="V1587" s="107"/>
      <c r="W1587" s="107"/>
      <c r="X1587" s="107"/>
      <c r="Y1587" s="107"/>
      <c r="Z1587" s="107"/>
      <c r="AA1587" s="107"/>
      <c r="AB1587" s="107"/>
      <c r="AC1587" s="107"/>
      <c r="AD1587" s="107"/>
      <c r="AE1587" s="107"/>
      <c r="AF1587" s="107"/>
      <c r="AG1587" s="107"/>
      <c r="AH1587" s="107"/>
    </row>
    <row r="1588" spans="1:34" x14ac:dyDescent="0.3">
      <c r="A1588" s="173" t="s">
        <v>1171</v>
      </c>
      <c r="B1588" s="173" t="s">
        <v>1200</v>
      </c>
      <c r="C1588" s="173">
        <v>147837</v>
      </c>
      <c r="D1588" s="176">
        <v>44942</v>
      </c>
      <c r="E1588" s="177">
        <v>1124.6898000000001</v>
      </c>
      <c r="F1588" s="177">
        <v>5.9432</v>
      </c>
      <c r="G1588" s="177">
        <v>6.0166000000000004</v>
      </c>
      <c r="H1588" s="177">
        <v>5.9466999999999999</v>
      </c>
      <c r="I1588" s="177">
        <v>6.0052000000000003</v>
      </c>
      <c r="J1588" s="177">
        <v>6.1760000000000002</v>
      </c>
      <c r="K1588" s="177">
        <v>5.9698000000000002</v>
      </c>
      <c r="L1588" s="177">
        <v>5.6694000000000004</v>
      </c>
      <c r="M1588" s="177">
        <v>5.2241</v>
      </c>
      <c r="N1588" s="177">
        <v>4.8110999999999997</v>
      </c>
      <c r="O1588" s="177">
        <v>3.7963</v>
      </c>
      <c r="P1588" s="177"/>
      <c r="Q1588" s="177">
        <v>3.8340000000000001</v>
      </c>
      <c r="R1588" s="177">
        <v>4.0220000000000002</v>
      </c>
      <c r="T1588" s="106"/>
      <c r="U1588" s="107"/>
      <c r="V1588" s="107"/>
      <c r="W1588" s="107"/>
      <c r="X1588" s="107"/>
      <c r="Y1588" s="107"/>
      <c r="Z1588" s="107"/>
      <c r="AA1588" s="107"/>
      <c r="AB1588" s="107"/>
      <c r="AC1588" s="107"/>
      <c r="AD1588" s="107"/>
      <c r="AE1588" s="107"/>
      <c r="AF1588" s="107"/>
      <c r="AG1588" s="107"/>
      <c r="AH1588" s="107"/>
    </row>
    <row r="1589" spans="1:34" x14ac:dyDescent="0.3">
      <c r="A1589" s="173" t="s">
        <v>1171</v>
      </c>
      <c r="B1589" s="173" t="s">
        <v>1201</v>
      </c>
      <c r="C1589" s="173">
        <v>147836</v>
      </c>
      <c r="D1589" s="176">
        <v>44942</v>
      </c>
      <c r="E1589" s="177">
        <v>1122.2478000000001</v>
      </c>
      <c r="F1589" s="177">
        <v>5.8682999999999996</v>
      </c>
      <c r="G1589" s="177">
        <v>5.9450000000000003</v>
      </c>
      <c r="H1589" s="177">
        <v>5.8757999999999999</v>
      </c>
      <c r="I1589" s="177">
        <v>5.9344999999999999</v>
      </c>
      <c r="J1589" s="177">
        <v>6.1052999999999997</v>
      </c>
      <c r="K1589" s="177">
        <v>5.8986000000000001</v>
      </c>
      <c r="L1589" s="177">
        <v>5.5972999999999997</v>
      </c>
      <c r="M1589" s="177">
        <v>5.1513999999999998</v>
      </c>
      <c r="N1589" s="177">
        <v>4.7380000000000004</v>
      </c>
      <c r="O1589" s="177">
        <v>3.7238000000000002</v>
      </c>
      <c r="P1589" s="177"/>
      <c r="Q1589" s="177">
        <v>3.7616999999999998</v>
      </c>
      <c r="R1589" s="177">
        <v>3.9493999999999998</v>
      </c>
      <c r="T1589" s="106"/>
      <c r="U1589" s="107"/>
      <c r="V1589" s="107"/>
      <c r="W1589" s="107"/>
      <c r="X1589" s="107"/>
      <c r="Y1589" s="107"/>
      <c r="Z1589" s="107"/>
      <c r="AA1589" s="107"/>
      <c r="AB1589" s="107"/>
      <c r="AC1589" s="107"/>
      <c r="AD1589" s="107"/>
      <c r="AE1589" s="107"/>
      <c r="AF1589" s="107"/>
      <c r="AG1589" s="107"/>
      <c r="AH1589" s="107"/>
    </row>
    <row r="1590" spans="1:34" x14ac:dyDescent="0.3">
      <c r="A1590" s="173" t="s">
        <v>1171</v>
      </c>
      <c r="B1590" s="173" t="s">
        <v>1202</v>
      </c>
      <c r="C1590" s="173">
        <v>146141</v>
      </c>
      <c r="D1590" s="176">
        <v>44942</v>
      </c>
      <c r="E1590" s="177">
        <v>1180.4399000000001</v>
      </c>
      <c r="F1590" s="177">
        <v>5.9470000000000001</v>
      </c>
      <c r="G1590" s="177">
        <v>6.0366</v>
      </c>
      <c r="H1590" s="177">
        <v>5.9874000000000001</v>
      </c>
      <c r="I1590" s="177">
        <v>5.9579000000000004</v>
      </c>
      <c r="J1590" s="177">
        <v>6.1600999999999999</v>
      </c>
      <c r="K1590" s="177">
        <v>5.9954999999999998</v>
      </c>
      <c r="L1590" s="177">
        <v>5.6872999999999996</v>
      </c>
      <c r="M1590" s="177">
        <v>5.2319000000000004</v>
      </c>
      <c r="N1590" s="177">
        <v>4.8353000000000002</v>
      </c>
      <c r="O1590" s="177">
        <v>3.7688999999999999</v>
      </c>
      <c r="P1590" s="177"/>
      <c r="Q1590" s="177">
        <v>4.2285000000000004</v>
      </c>
      <c r="R1590" s="177">
        <v>4.0094000000000003</v>
      </c>
      <c r="T1590" s="106"/>
      <c r="U1590" s="107"/>
      <c r="V1590" s="107"/>
      <c r="W1590" s="107"/>
      <c r="X1590" s="107"/>
      <c r="Y1590" s="107"/>
      <c r="Z1590" s="107"/>
      <c r="AA1590" s="107"/>
      <c r="AB1590" s="107"/>
      <c r="AC1590" s="107"/>
      <c r="AD1590" s="107"/>
      <c r="AE1590" s="107"/>
      <c r="AF1590" s="107"/>
      <c r="AG1590" s="107"/>
      <c r="AH1590" s="107"/>
    </row>
    <row r="1591" spans="1:34" x14ac:dyDescent="0.3">
      <c r="A1591" s="173" t="s">
        <v>1171</v>
      </c>
      <c r="B1591" s="173" t="s">
        <v>1203</v>
      </c>
      <c r="C1591" s="173">
        <v>146142</v>
      </c>
      <c r="D1591" s="176">
        <v>44942</v>
      </c>
      <c r="E1591" s="177">
        <v>1176.2326</v>
      </c>
      <c r="F1591" s="177">
        <v>5.8285999999999998</v>
      </c>
      <c r="G1591" s="177">
        <v>5.9173999999999998</v>
      </c>
      <c r="H1591" s="177">
        <v>5.8674999999999997</v>
      </c>
      <c r="I1591" s="177">
        <v>5.8376000000000001</v>
      </c>
      <c r="J1591" s="177">
        <v>6.0396000000000001</v>
      </c>
      <c r="K1591" s="177">
        <v>5.8737000000000004</v>
      </c>
      <c r="L1591" s="177">
        <v>5.5639000000000003</v>
      </c>
      <c r="M1591" s="177">
        <v>5.1071</v>
      </c>
      <c r="N1591" s="177">
        <v>4.7122999999999999</v>
      </c>
      <c r="O1591" s="177">
        <v>3.6633</v>
      </c>
      <c r="P1591" s="177"/>
      <c r="Q1591" s="177">
        <v>4.1356000000000002</v>
      </c>
      <c r="R1591" s="177">
        <v>3.8963000000000001</v>
      </c>
      <c r="S1591" t="s">
        <v>1808</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73" t="s">
        <v>1171</v>
      </c>
      <c r="B1592" s="173" t="s">
        <v>1204</v>
      </c>
      <c r="C1592" s="173">
        <v>119283</v>
      </c>
      <c r="D1592" s="176"/>
      <c r="E1592" s="177"/>
      <c r="F1592" s="177"/>
      <c r="G1592" s="177"/>
      <c r="H1592" s="177"/>
      <c r="I1592" s="177"/>
      <c r="J1592" s="177"/>
      <c r="K1592" s="177"/>
      <c r="L1592" s="177"/>
      <c r="M1592" s="177"/>
      <c r="N1592" s="177"/>
      <c r="O1592" s="177"/>
      <c r="P1592" s="177"/>
      <c r="Q1592" s="177"/>
      <c r="R1592" s="177"/>
      <c r="S1592" t="s">
        <v>1808</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73" t="s">
        <v>1171</v>
      </c>
      <c r="B1593" s="173" t="s">
        <v>1205</v>
      </c>
      <c r="C1593" s="173">
        <v>118058</v>
      </c>
      <c r="D1593" s="176"/>
      <c r="E1593" s="177"/>
      <c r="F1593" s="177"/>
      <c r="G1593" s="177"/>
      <c r="H1593" s="177"/>
      <c r="I1593" s="177"/>
      <c r="J1593" s="177"/>
      <c r="K1593" s="177"/>
      <c r="L1593" s="177"/>
      <c r="M1593" s="177"/>
      <c r="N1593" s="177"/>
      <c r="O1593" s="177"/>
      <c r="P1593" s="177"/>
      <c r="Q1593" s="177"/>
      <c r="R1593" s="177"/>
      <c r="S1593" t="s">
        <v>1808</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73" t="s">
        <v>1171</v>
      </c>
      <c r="B1594" s="173" t="s">
        <v>1206</v>
      </c>
      <c r="C1594" s="173">
        <v>147515</v>
      </c>
      <c r="D1594" s="176">
        <v>44942</v>
      </c>
      <c r="E1594" s="177">
        <v>1147.3296</v>
      </c>
      <c r="F1594" s="177">
        <v>5.9467999999999996</v>
      </c>
      <c r="G1594" s="177">
        <v>6.1653000000000002</v>
      </c>
      <c r="H1594" s="177">
        <v>5.9640000000000004</v>
      </c>
      <c r="I1594" s="177">
        <v>5.9912000000000001</v>
      </c>
      <c r="J1594" s="177">
        <v>6.1851000000000003</v>
      </c>
      <c r="K1594" s="177">
        <v>5.9978999999999996</v>
      </c>
      <c r="L1594" s="177">
        <v>5.6957000000000004</v>
      </c>
      <c r="M1594" s="177">
        <v>5.2662000000000004</v>
      </c>
      <c r="N1594" s="177">
        <v>4.8526999999999996</v>
      </c>
      <c r="O1594" s="177">
        <v>3.7974000000000001</v>
      </c>
      <c r="P1594" s="177"/>
      <c r="Q1594" s="177">
        <v>3.9868999999999999</v>
      </c>
      <c r="R1594" s="177">
        <v>4.0401999999999996</v>
      </c>
      <c r="S1594" t="s">
        <v>1808</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73" t="s">
        <v>1171</v>
      </c>
      <c r="B1595" s="173" t="s">
        <v>1207</v>
      </c>
      <c r="C1595" s="173">
        <v>147519</v>
      </c>
      <c r="D1595" s="176">
        <v>44942</v>
      </c>
      <c r="E1595" s="177">
        <v>1142.1134999999999</v>
      </c>
      <c r="F1595" s="177">
        <v>5.8173000000000004</v>
      </c>
      <c r="G1595" s="177">
        <v>6.0357000000000003</v>
      </c>
      <c r="H1595" s="177">
        <v>5.8334000000000001</v>
      </c>
      <c r="I1595" s="177">
        <v>5.8605999999999998</v>
      </c>
      <c r="J1595" s="177">
        <v>6.0542999999999996</v>
      </c>
      <c r="K1595" s="177">
        <v>5.8658999999999999</v>
      </c>
      <c r="L1595" s="177">
        <v>5.5620000000000003</v>
      </c>
      <c r="M1595" s="177">
        <v>5.1311999999999998</v>
      </c>
      <c r="N1595" s="177">
        <v>4.7164999999999999</v>
      </c>
      <c r="O1595" s="177">
        <v>3.6625000000000001</v>
      </c>
      <c r="P1595" s="177"/>
      <c r="Q1595" s="177">
        <v>3.8517000000000001</v>
      </c>
      <c r="R1595" s="177">
        <v>3.9049</v>
      </c>
      <c r="S1595" t="s">
        <v>1808</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73" t="s">
        <v>1171</v>
      </c>
      <c r="B1596" s="173" t="s">
        <v>1208</v>
      </c>
      <c r="C1596" s="173">
        <v>147564</v>
      </c>
      <c r="D1596" s="176">
        <v>44942</v>
      </c>
      <c r="E1596" s="177">
        <v>1145.6153999999999</v>
      </c>
      <c r="F1596" s="177">
        <v>5.9875999999999996</v>
      </c>
      <c r="G1596" s="177">
        <v>6.0629</v>
      </c>
      <c r="H1596" s="177">
        <v>5.9984999999999999</v>
      </c>
      <c r="I1596" s="177">
        <v>5.9558</v>
      </c>
      <c r="J1596" s="177">
        <v>6.1618000000000004</v>
      </c>
      <c r="K1596" s="177">
        <v>5.9844999999999997</v>
      </c>
      <c r="L1596" s="177">
        <v>5.6866000000000003</v>
      </c>
      <c r="M1596" s="177">
        <v>5.2464000000000004</v>
      </c>
      <c r="N1596" s="177">
        <v>4.8437999999999999</v>
      </c>
      <c r="O1596" s="177">
        <v>3.8058999999999998</v>
      </c>
      <c r="P1596" s="177"/>
      <c r="Q1596" s="177">
        <v>3.9746999999999999</v>
      </c>
      <c r="R1596" s="177">
        <v>4.0458999999999996</v>
      </c>
      <c r="S1596" t="s">
        <v>1808</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73" t="s">
        <v>1171</v>
      </c>
      <c r="B1597" s="173" t="s">
        <v>1209</v>
      </c>
      <c r="C1597" s="173">
        <v>147565</v>
      </c>
      <c r="D1597" s="176">
        <v>44942</v>
      </c>
      <c r="E1597" s="177">
        <v>1141.5645</v>
      </c>
      <c r="F1597" s="177">
        <v>5.8872999999999998</v>
      </c>
      <c r="G1597" s="177">
        <v>5.9627999999999997</v>
      </c>
      <c r="H1597" s="177">
        <v>5.8985000000000003</v>
      </c>
      <c r="I1597" s="177">
        <v>5.8555999999999999</v>
      </c>
      <c r="J1597" s="177">
        <v>6.0613000000000001</v>
      </c>
      <c r="K1597" s="177">
        <v>5.8830999999999998</v>
      </c>
      <c r="L1597" s="177">
        <v>5.5837000000000003</v>
      </c>
      <c r="M1597" s="177">
        <v>5.1417000000000002</v>
      </c>
      <c r="N1597" s="177">
        <v>4.7382999999999997</v>
      </c>
      <c r="O1597" s="177">
        <v>3.7000999999999999</v>
      </c>
      <c r="P1597" s="177"/>
      <c r="Q1597" s="177">
        <v>3.8692000000000002</v>
      </c>
      <c r="R1597" s="177">
        <v>3.9403000000000001</v>
      </c>
      <c r="T1597" s="106"/>
      <c r="U1597" s="107"/>
      <c r="V1597" s="107"/>
      <c r="W1597" s="107"/>
      <c r="X1597" s="107"/>
      <c r="Y1597" s="107"/>
      <c r="Z1597" s="107"/>
      <c r="AA1597" s="107"/>
      <c r="AB1597" s="107"/>
      <c r="AC1597" s="107"/>
      <c r="AD1597" s="107"/>
      <c r="AE1597" s="107"/>
      <c r="AF1597" s="107"/>
      <c r="AG1597" s="107"/>
      <c r="AH1597" s="107"/>
    </row>
    <row r="1598" spans="1:34" x14ac:dyDescent="0.3">
      <c r="A1598" s="173" t="s">
        <v>1171</v>
      </c>
      <c r="B1598" s="173" t="s">
        <v>1210</v>
      </c>
      <c r="C1598" s="173">
        <v>147736</v>
      </c>
      <c r="D1598" s="176">
        <v>44942</v>
      </c>
      <c r="E1598" s="177">
        <v>1134.4413999999999</v>
      </c>
      <c r="F1598" s="177">
        <v>6.0111999999999997</v>
      </c>
      <c r="G1598" s="177">
        <v>6.0968999999999998</v>
      </c>
      <c r="H1598" s="177">
        <v>6.0342000000000002</v>
      </c>
      <c r="I1598" s="177">
        <v>5.9824999999999999</v>
      </c>
      <c r="J1598" s="177">
        <v>6.2121000000000004</v>
      </c>
      <c r="K1598" s="177">
        <v>6.0419999999999998</v>
      </c>
      <c r="L1598" s="177">
        <v>5.7221000000000002</v>
      </c>
      <c r="M1598" s="177">
        <v>5.2521000000000004</v>
      </c>
      <c r="N1598" s="177">
        <v>4.8658000000000001</v>
      </c>
      <c r="O1598" s="177">
        <v>3.8620000000000001</v>
      </c>
      <c r="P1598" s="177"/>
      <c r="Q1598" s="177">
        <v>3.9481999999999999</v>
      </c>
      <c r="R1598" s="177">
        <v>4.0606999999999998</v>
      </c>
      <c r="T1598" s="106"/>
      <c r="U1598" s="107"/>
      <c r="V1598" s="107"/>
      <c r="W1598" s="107"/>
      <c r="X1598" s="107"/>
      <c r="Y1598" s="107"/>
      <c r="Z1598" s="107"/>
      <c r="AA1598" s="107"/>
      <c r="AB1598" s="107"/>
      <c r="AC1598" s="107"/>
      <c r="AD1598" s="107"/>
      <c r="AE1598" s="107"/>
      <c r="AF1598" s="107"/>
      <c r="AG1598" s="107"/>
      <c r="AH1598" s="107"/>
    </row>
    <row r="1599" spans="1:34" x14ac:dyDescent="0.3">
      <c r="A1599" s="173" t="s">
        <v>1171</v>
      </c>
      <c r="B1599" s="173" t="s">
        <v>1211</v>
      </c>
      <c r="C1599" s="173">
        <v>147739</v>
      </c>
      <c r="D1599" s="176">
        <v>44942</v>
      </c>
      <c r="E1599" s="177">
        <v>1130.8928000000001</v>
      </c>
      <c r="F1599" s="177">
        <v>5.6878000000000002</v>
      </c>
      <c r="G1599" s="177">
        <v>5.9211</v>
      </c>
      <c r="H1599" s="177">
        <v>5.9001999999999999</v>
      </c>
      <c r="I1599" s="177">
        <v>5.8639999999999999</v>
      </c>
      <c r="J1599" s="177">
        <v>6.1014999999999997</v>
      </c>
      <c r="K1599" s="177">
        <v>5.9370000000000003</v>
      </c>
      <c r="L1599" s="177">
        <v>5.6148999999999996</v>
      </c>
      <c r="M1599" s="177">
        <v>5.1527000000000003</v>
      </c>
      <c r="N1599" s="177">
        <v>4.7679999999999998</v>
      </c>
      <c r="O1599" s="177">
        <v>3.7633999999999999</v>
      </c>
      <c r="P1599" s="177"/>
      <c r="Q1599" s="177">
        <v>3.8483000000000001</v>
      </c>
      <c r="R1599" s="177">
        <v>3.9645000000000001</v>
      </c>
      <c r="S1599" t="s">
        <v>1808</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73" t="s">
        <v>1171</v>
      </c>
      <c r="B1600" s="173" t="s">
        <v>1212</v>
      </c>
      <c r="C1600" s="173">
        <v>145810</v>
      </c>
      <c r="D1600" s="176">
        <v>44942</v>
      </c>
      <c r="E1600" s="177">
        <v>118.8145</v>
      </c>
      <c r="F1600" s="177">
        <v>5.9607000000000001</v>
      </c>
      <c r="G1600" s="177">
        <v>6.0959000000000003</v>
      </c>
      <c r="H1600" s="177">
        <v>6.0148999999999999</v>
      </c>
      <c r="I1600" s="177">
        <v>5.9690000000000003</v>
      </c>
      <c r="J1600" s="177">
        <v>6.1681999999999997</v>
      </c>
      <c r="K1600" s="177">
        <v>6.0016999999999996</v>
      </c>
      <c r="L1600" s="177">
        <v>5.6928999999999998</v>
      </c>
      <c r="M1600" s="177">
        <v>5.2355999999999998</v>
      </c>
      <c r="N1600" s="177">
        <v>4.8570000000000002</v>
      </c>
      <c r="O1600" s="177">
        <v>3.8029000000000002</v>
      </c>
      <c r="P1600" s="177"/>
      <c r="Q1600" s="177">
        <v>4.3135000000000003</v>
      </c>
      <c r="R1600" s="177">
        <v>4.0251999999999999</v>
      </c>
      <c r="S1600" t="s">
        <v>1808</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73" t="s">
        <v>1171</v>
      </c>
      <c r="B1601" s="173" t="s">
        <v>1213</v>
      </c>
      <c r="C1601" s="173">
        <v>145811</v>
      </c>
      <c r="D1601" s="176">
        <v>44942</v>
      </c>
      <c r="E1601" s="177">
        <v>118.3425</v>
      </c>
      <c r="F1601" s="177">
        <v>5.8918999999999997</v>
      </c>
      <c r="G1601" s="177">
        <v>6.0069999999999997</v>
      </c>
      <c r="H1601" s="177">
        <v>5.9284999999999997</v>
      </c>
      <c r="I1601" s="177">
        <v>5.8799000000000001</v>
      </c>
      <c r="J1601" s="177">
        <v>6.0784000000000002</v>
      </c>
      <c r="K1601" s="177">
        <v>5.91</v>
      </c>
      <c r="L1601" s="177">
        <v>5.6</v>
      </c>
      <c r="M1601" s="177">
        <v>5.1403999999999996</v>
      </c>
      <c r="N1601" s="177">
        <v>4.7477</v>
      </c>
      <c r="O1601" s="177">
        <v>3.7027999999999999</v>
      </c>
      <c r="P1601" s="177"/>
      <c r="Q1601" s="177">
        <v>4.2118000000000002</v>
      </c>
      <c r="R1601" s="177">
        <v>3.9241999999999999</v>
      </c>
      <c r="T1601" s="106"/>
      <c r="U1601" s="107"/>
      <c r="V1601" s="107"/>
      <c r="W1601" s="107"/>
      <c r="X1601" s="107"/>
      <c r="Y1601" s="107"/>
      <c r="Z1601" s="107"/>
      <c r="AA1601" s="107"/>
      <c r="AB1601" s="107"/>
      <c r="AC1601" s="107"/>
      <c r="AD1601" s="107"/>
      <c r="AE1601" s="107"/>
      <c r="AF1601" s="107"/>
      <c r="AG1601" s="107"/>
      <c r="AH1601" s="107"/>
    </row>
    <row r="1602" spans="1:34" x14ac:dyDescent="0.3">
      <c r="A1602" s="173" t="s">
        <v>1171</v>
      </c>
      <c r="B1602" s="173" t="s">
        <v>1214</v>
      </c>
      <c r="C1602" s="173">
        <v>147606</v>
      </c>
      <c r="D1602" s="176">
        <v>44942</v>
      </c>
      <c r="E1602" s="177">
        <v>1142.4817</v>
      </c>
      <c r="F1602" s="177">
        <v>5.9528999999999996</v>
      </c>
      <c r="G1602" s="177">
        <v>6.0816999999999997</v>
      </c>
      <c r="H1602" s="177">
        <v>5.9779</v>
      </c>
      <c r="I1602" s="177">
        <v>6.0274000000000001</v>
      </c>
      <c r="J1602" s="177">
        <v>6.1806999999999999</v>
      </c>
      <c r="K1602" s="177">
        <v>6.0034000000000001</v>
      </c>
      <c r="L1602" s="177">
        <v>5.7183000000000002</v>
      </c>
      <c r="M1602" s="177">
        <v>5.2477</v>
      </c>
      <c r="N1602" s="177">
        <v>4.8398000000000003</v>
      </c>
      <c r="O1602" s="177">
        <v>3.8603000000000001</v>
      </c>
      <c r="P1602" s="177"/>
      <c r="Q1602" s="177">
        <v>4.0053999999999998</v>
      </c>
      <c r="R1602" s="177">
        <v>4.0472000000000001</v>
      </c>
      <c r="T1602" s="106"/>
      <c r="U1602" s="107"/>
      <c r="V1602" s="107"/>
      <c r="W1602" s="107"/>
      <c r="X1602" s="107"/>
      <c r="Y1602" s="107"/>
      <c r="Z1602" s="107"/>
      <c r="AA1602" s="107"/>
      <c r="AB1602" s="107"/>
      <c r="AC1602" s="107"/>
      <c r="AD1602" s="107"/>
      <c r="AE1602" s="107"/>
      <c r="AF1602" s="107"/>
      <c r="AG1602" s="107"/>
      <c r="AH1602" s="107"/>
    </row>
    <row r="1603" spans="1:34" x14ac:dyDescent="0.3">
      <c r="A1603" s="173" t="s">
        <v>1171</v>
      </c>
      <c r="B1603" s="173" t="s">
        <v>1215</v>
      </c>
      <c r="C1603" s="173">
        <v>147600</v>
      </c>
      <c r="D1603" s="176">
        <v>44942</v>
      </c>
      <c r="E1603" s="177">
        <v>1139.3616999999999</v>
      </c>
      <c r="F1603" s="177">
        <v>5.8570000000000002</v>
      </c>
      <c r="G1603" s="177">
        <v>5.984</v>
      </c>
      <c r="H1603" s="177">
        <v>5.8806000000000003</v>
      </c>
      <c r="I1603" s="177">
        <v>5.9313000000000002</v>
      </c>
      <c r="J1603" s="177">
        <v>6.0837000000000003</v>
      </c>
      <c r="K1603" s="177">
        <v>5.93</v>
      </c>
      <c r="L1603" s="177">
        <v>5.6501999999999999</v>
      </c>
      <c r="M1603" s="177">
        <v>5.1813000000000002</v>
      </c>
      <c r="N1603" s="177">
        <v>4.7737999999999996</v>
      </c>
      <c r="O1603" s="177">
        <v>3.7812000000000001</v>
      </c>
      <c r="P1603" s="177"/>
      <c r="Q1603" s="177">
        <v>3.9215</v>
      </c>
      <c r="R1603" s="177">
        <v>3.9828000000000001</v>
      </c>
      <c r="S1603" t="s">
        <v>1808</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73" t="s">
        <v>1171</v>
      </c>
      <c r="B1604" s="173" t="s">
        <v>1216</v>
      </c>
      <c r="C1604" s="173">
        <v>119833</v>
      </c>
      <c r="D1604" s="176">
        <v>44942</v>
      </c>
      <c r="E1604" s="177">
        <v>3602.7323999999999</v>
      </c>
      <c r="F1604" s="177">
        <v>5.9206000000000003</v>
      </c>
      <c r="G1604" s="177">
        <v>6.0114000000000001</v>
      </c>
      <c r="H1604" s="177">
        <v>5.9566999999999997</v>
      </c>
      <c r="I1604" s="177">
        <v>5.9387999999999996</v>
      </c>
      <c r="J1604" s="177">
        <v>6.1379000000000001</v>
      </c>
      <c r="K1604" s="177">
        <v>5.9610000000000003</v>
      </c>
      <c r="L1604" s="177">
        <v>5.6555</v>
      </c>
      <c r="M1604" s="177">
        <v>5.2138999999999998</v>
      </c>
      <c r="N1604" s="177">
        <v>4.8033999999999999</v>
      </c>
      <c r="O1604" s="177">
        <v>3.7637</v>
      </c>
      <c r="P1604" s="177">
        <v>4.6311</v>
      </c>
      <c r="Q1604" s="177">
        <v>6.1699000000000002</v>
      </c>
      <c r="R1604" s="177">
        <v>3.9967999999999999</v>
      </c>
      <c r="S1604" t="s">
        <v>1808</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73" t="s">
        <v>1171</v>
      </c>
      <c r="B1605" s="173" t="s">
        <v>1217</v>
      </c>
      <c r="C1605" s="173">
        <v>101206</v>
      </c>
      <c r="D1605" s="176">
        <v>44942</v>
      </c>
      <c r="E1605" s="177">
        <v>3562.9063999999998</v>
      </c>
      <c r="F1605" s="177">
        <v>5.8403</v>
      </c>
      <c r="G1605" s="177">
        <v>5.931</v>
      </c>
      <c r="H1605" s="177">
        <v>5.8765000000000001</v>
      </c>
      <c r="I1605" s="177">
        <v>5.8585000000000003</v>
      </c>
      <c r="J1605" s="177">
        <v>6.0574000000000003</v>
      </c>
      <c r="K1605" s="177">
        <v>5.8791000000000002</v>
      </c>
      <c r="L1605" s="177">
        <v>5.5728</v>
      </c>
      <c r="M1605" s="177">
        <v>5.1303000000000001</v>
      </c>
      <c r="N1605" s="177">
        <v>4.7192999999999996</v>
      </c>
      <c r="O1605" s="177">
        <v>3.6861000000000002</v>
      </c>
      <c r="P1605" s="177">
        <v>4.5568999999999997</v>
      </c>
      <c r="Q1605" s="177">
        <v>6.4504999999999999</v>
      </c>
      <c r="R1605" s="177">
        <v>3.9165999999999999</v>
      </c>
      <c r="S1605" t="s">
        <v>1808</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73" t="s">
        <v>1171</v>
      </c>
      <c r="B1606" s="173" t="s">
        <v>1218</v>
      </c>
      <c r="C1606" s="173">
        <v>146963</v>
      </c>
      <c r="D1606" s="176">
        <v>44942</v>
      </c>
      <c r="E1606" s="177">
        <v>1176.0903000000001</v>
      </c>
      <c r="F1606" s="177">
        <v>5.9473000000000003</v>
      </c>
      <c r="G1606" s="177">
        <v>6.0392999999999999</v>
      </c>
      <c r="H1606" s="177">
        <v>5.9820000000000002</v>
      </c>
      <c r="I1606" s="177">
        <v>5.9531999999999998</v>
      </c>
      <c r="J1606" s="177">
        <v>6.1580000000000004</v>
      </c>
      <c r="K1606" s="177">
        <v>5.9907000000000004</v>
      </c>
      <c r="L1606" s="177">
        <v>5.6763000000000003</v>
      </c>
      <c r="M1606" s="177">
        <v>5.2271999999999998</v>
      </c>
      <c r="N1606" s="177">
        <v>4.8068999999999997</v>
      </c>
      <c r="O1606" s="177">
        <v>3.7677</v>
      </c>
      <c r="P1606" s="177"/>
      <c r="Q1606" s="177">
        <v>4.3257000000000003</v>
      </c>
      <c r="R1606" s="177">
        <v>3.9824999999999999</v>
      </c>
      <c r="S1606" t="s">
        <v>1808</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73" t="s">
        <v>1171</v>
      </c>
      <c r="B1607" s="173" t="s">
        <v>1219</v>
      </c>
      <c r="C1607" s="173">
        <v>146959</v>
      </c>
      <c r="D1607" s="176">
        <v>44942</v>
      </c>
      <c r="E1607" s="177">
        <v>1171.5472</v>
      </c>
      <c r="F1607" s="177">
        <v>5.8331999999999997</v>
      </c>
      <c r="G1607" s="177">
        <v>5.9255000000000004</v>
      </c>
      <c r="H1607" s="177">
        <v>5.8682999999999996</v>
      </c>
      <c r="I1607" s="177">
        <v>5.8395999999999999</v>
      </c>
      <c r="J1607" s="177">
        <v>6.0442999999999998</v>
      </c>
      <c r="K1607" s="177">
        <v>5.8758999999999997</v>
      </c>
      <c r="L1607" s="177">
        <v>5.5602</v>
      </c>
      <c r="M1607" s="177">
        <v>5.1478999999999999</v>
      </c>
      <c r="N1607" s="177">
        <v>4.7173999999999996</v>
      </c>
      <c r="O1607" s="177">
        <v>3.6634000000000002</v>
      </c>
      <c r="P1607" s="177"/>
      <c r="Q1607" s="177">
        <v>4.2202999999999999</v>
      </c>
      <c r="R1607" s="177">
        <v>3.8788999999999998</v>
      </c>
      <c r="S1607" t="s">
        <v>1808</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73" t="s">
        <v>1171</v>
      </c>
      <c r="B1608" s="173" t="s">
        <v>1220</v>
      </c>
      <c r="C1608" s="173">
        <v>146980</v>
      </c>
      <c r="D1608" s="176">
        <v>44942</v>
      </c>
      <c r="E1608" s="177">
        <v>1167.5041000000001</v>
      </c>
      <c r="F1608" s="177">
        <v>5.9660000000000002</v>
      </c>
      <c r="G1608" s="177">
        <v>6.0587</v>
      </c>
      <c r="H1608" s="177">
        <v>6.0049999999999999</v>
      </c>
      <c r="I1608" s="177">
        <v>6.0369999999999999</v>
      </c>
      <c r="J1608" s="177">
        <v>6.1817000000000002</v>
      </c>
      <c r="K1608" s="177">
        <v>5.9824999999999999</v>
      </c>
      <c r="L1608" s="177">
        <v>5.6881000000000004</v>
      </c>
      <c r="M1608" s="177">
        <v>5.2430000000000003</v>
      </c>
      <c r="N1608" s="177">
        <v>4.8254000000000001</v>
      </c>
      <c r="O1608" s="177">
        <v>3.7862</v>
      </c>
      <c r="P1608" s="177"/>
      <c r="Q1608" s="177">
        <v>4.1383000000000001</v>
      </c>
      <c r="R1608" s="177">
        <v>4.0167999999999999</v>
      </c>
      <c r="S1608" t="s">
        <v>1808</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73" t="s">
        <v>1171</v>
      </c>
      <c r="B1609" s="173" t="s">
        <v>1221</v>
      </c>
      <c r="C1609" s="173">
        <v>146977</v>
      </c>
      <c r="D1609" s="176">
        <v>44942</v>
      </c>
      <c r="E1609" s="177">
        <v>1162.7701</v>
      </c>
      <c r="F1609" s="177">
        <v>5.8521000000000001</v>
      </c>
      <c r="G1609" s="177">
        <v>5.9462000000000002</v>
      </c>
      <c r="H1609" s="177">
        <v>5.8928000000000003</v>
      </c>
      <c r="I1609" s="177">
        <v>5.9245000000000001</v>
      </c>
      <c r="J1609" s="177">
        <v>6.0617000000000001</v>
      </c>
      <c r="K1609" s="177">
        <v>5.8666999999999998</v>
      </c>
      <c r="L1609" s="177">
        <v>5.5697000000000001</v>
      </c>
      <c r="M1609" s="177">
        <v>5.1241000000000003</v>
      </c>
      <c r="N1609" s="177">
        <v>4.7088999999999999</v>
      </c>
      <c r="O1609" s="177">
        <v>3.6743000000000001</v>
      </c>
      <c r="P1609" s="177"/>
      <c r="Q1609" s="177">
        <v>4.0274000000000001</v>
      </c>
      <c r="R1609" s="177">
        <v>3.9016000000000002</v>
      </c>
      <c r="S1609" t="s">
        <v>1808</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73" t="s">
        <v>1171</v>
      </c>
      <c r="B1610" s="173" t="s">
        <v>1222</v>
      </c>
      <c r="C1610" s="173">
        <v>147003</v>
      </c>
      <c r="D1610" s="176">
        <v>44942</v>
      </c>
      <c r="E1610" s="177">
        <v>1165.2492999999999</v>
      </c>
      <c r="F1610" s="177">
        <v>6.3912000000000004</v>
      </c>
      <c r="G1610" s="177">
        <v>6.2701000000000002</v>
      </c>
      <c r="H1610" s="177">
        <v>6.0758000000000001</v>
      </c>
      <c r="I1610" s="177">
        <v>5.9810999999999996</v>
      </c>
      <c r="J1610" s="177">
        <v>6.1677999999999997</v>
      </c>
      <c r="K1610" s="177">
        <v>5.9923000000000002</v>
      </c>
      <c r="L1610" s="177">
        <v>5.6863000000000001</v>
      </c>
      <c r="M1610" s="177">
        <v>5.2361000000000004</v>
      </c>
      <c r="N1610" s="177">
        <v>4.8178999999999998</v>
      </c>
      <c r="O1610" s="177">
        <v>3.7597999999999998</v>
      </c>
      <c r="P1610" s="177"/>
      <c r="Q1610" s="177">
        <v>4.0902000000000003</v>
      </c>
      <c r="R1610" s="177">
        <v>4.0132000000000003</v>
      </c>
      <c r="S1610" t="s">
        <v>1808</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73" t="s">
        <v>1171</v>
      </c>
      <c r="B1611" s="173" t="s">
        <v>1223</v>
      </c>
      <c r="C1611" s="173">
        <v>146997</v>
      </c>
      <c r="D1611" s="176">
        <v>44942</v>
      </c>
      <c r="E1611" s="177">
        <v>1160.9004</v>
      </c>
      <c r="F1611" s="177">
        <v>6.2956000000000003</v>
      </c>
      <c r="G1611" s="177">
        <v>6.1698000000000004</v>
      </c>
      <c r="H1611" s="177">
        <v>5.9756999999999998</v>
      </c>
      <c r="I1611" s="177">
        <v>5.8864999999999998</v>
      </c>
      <c r="J1611" s="177">
        <v>6.0892999999999997</v>
      </c>
      <c r="K1611" s="177">
        <v>5.9016999999999999</v>
      </c>
      <c r="L1611" s="177">
        <v>5.5890000000000004</v>
      </c>
      <c r="M1611" s="177">
        <v>5.1359000000000004</v>
      </c>
      <c r="N1611" s="177">
        <v>4.7161</v>
      </c>
      <c r="O1611" s="177">
        <v>3.6585000000000001</v>
      </c>
      <c r="P1611" s="177"/>
      <c r="Q1611" s="177">
        <v>3.9882</v>
      </c>
      <c r="R1611" s="177">
        <v>3.9129999999999998</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73" t="s">
        <v>1171</v>
      </c>
      <c r="B1612" s="173" t="s">
        <v>1224</v>
      </c>
      <c r="C1612" s="173">
        <v>120785</v>
      </c>
      <c r="D1612" s="176">
        <v>44942</v>
      </c>
      <c r="E1612" s="177">
        <v>3029.5383999999999</v>
      </c>
      <c r="F1612" s="177">
        <v>5.9370000000000003</v>
      </c>
      <c r="G1612" s="177">
        <v>6.0125000000000002</v>
      </c>
      <c r="H1612" s="177">
        <v>5.9615</v>
      </c>
      <c r="I1612" s="177">
        <v>5.9555999999999996</v>
      </c>
      <c r="J1612" s="177">
        <v>6.1718999999999999</v>
      </c>
      <c r="K1612" s="177">
        <v>5.9901</v>
      </c>
      <c r="L1612" s="177">
        <v>5.6837</v>
      </c>
      <c r="M1612" s="177">
        <v>5.2432999999999996</v>
      </c>
      <c r="N1612" s="177">
        <v>4.8273000000000001</v>
      </c>
      <c r="O1612" s="177">
        <v>3.7913000000000001</v>
      </c>
      <c r="P1612" s="177">
        <v>4.6272000000000002</v>
      </c>
      <c r="Q1612" s="177">
        <v>6.2599</v>
      </c>
      <c r="R1612" s="177">
        <v>4.0144000000000002</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73" t="s">
        <v>1171</v>
      </c>
      <c r="B1613" s="173" t="s">
        <v>1225</v>
      </c>
      <c r="C1613" s="173">
        <v>100814</v>
      </c>
      <c r="D1613" s="176">
        <v>44942</v>
      </c>
      <c r="E1613" s="177">
        <v>3000.7049999999999</v>
      </c>
      <c r="F1613" s="177">
        <v>5.8869999999999996</v>
      </c>
      <c r="G1613" s="177">
        <v>5.9623999999999997</v>
      </c>
      <c r="H1613" s="177">
        <v>5.9115000000000002</v>
      </c>
      <c r="I1613" s="177">
        <v>5.9055</v>
      </c>
      <c r="J1613" s="177">
        <v>6.1215999999999999</v>
      </c>
      <c r="K1613" s="177">
        <v>5.9393000000000002</v>
      </c>
      <c r="L1613" s="177">
        <v>5.6322000000000001</v>
      </c>
      <c r="M1613" s="177">
        <v>5.1890000000000001</v>
      </c>
      <c r="N1613" s="177">
        <v>4.7705000000000002</v>
      </c>
      <c r="O1613" s="177">
        <v>3.7294999999999998</v>
      </c>
      <c r="P1613" s="177">
        <v>4.5570000000000004</v>
      </c>
      <c r="Q1613" s="177">
        <v>5.9161999999999999</v>
      </c>
      <c r="R1613" s="177">
        <v>3.9550999999999998</v>
      </c>
    </row>
    <row r="1614" spans="1:34" x14ac:dyDescent="0.3">
      <c r="A1614" s="173" t="s">
        <v>1171</v>
      </c>
      <c r="B1614" s="173" t="s">
        <v>1883</v>
      </c>
      <c r="C1614" s="173">
        <v>147593</v>
      </c>
      <c r="D1614" s="176"/>
      <c r="E1614" s="177"/>
      <c r="F1614" s="177"/>
      <c r="G1614" s="177"/>
      <c r="H1614" s="177"/>
      <c r="I1614" s="177"/>
      <c r="J1614" s="177"/>
      <c r="K1614" s="177"/>
      <c r="L1614" s="177"/>
      <c r="M1614" s="177"/>
      <c r="N1614" s="177"/>
      <c r="O1614" s="177"/>
      <c r="P1614" s="177"/>
      <c r="Q1614" s="177"/>
      <c r="R1614" s="177"/>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73" t="s">
        <v>1171</v>
      </c>
      <c r="B1615" s="173" t="s">
        <v>1884</v>
      </c>
      <c r="C1615" s="173">
        <v>147590</v>
      </c>
      <c r="D1615" s="176"/>
      <c r="E1615" s="177"/>
      <c r="F1615" s="177"/>
      <c r="G1615" s="177"/>
      <c r="H1615" s="177"/>
      <c r="I1615" s="177"/>
      <c r="J1615" s="177"/>
      <c r="K1615" s="177"/>
      <c r="L1615" s="177"/>
      <c r="M1615" s="177"/>
      <c r="N1615" s="177"/>
      <c r="O1615" s="177"/>
      <c r="P1615" s="177"/>
      <c r="Q1615" s="177"/>
      <c r="R1615" s="177"/>
      <c r="T1615" s="106"/>
      <c r="U1615" s="107"/>
      <c r="V1615" s="107"/>
      <c r="W1615" s="107"/>
      <c r="X1615" s="107"/>
      <c r="Y1615" s="107"/>
      <c r="Z1615" s="107"/>
      <c r="AA1615" s="107"/>
      <c r="AB1615" s="107"/>
      <c r="AC1615" s="107"/>
      <c r="AD1615" s="107"/>
      <c r="AE1615" s="107"/>
      <c r="AF1615" s="107"/>
      <c r="AG1615" s="107"/>
      <c r="AH1615" s="107"/>
    </row>
    <row r="1616" spans="1:34" x14ac:dyDescent="0.3">
      <c r="A1616" s="178" t="s">
        <v>27</v>
      </c>
      <c r="B1616" s="173"/>
      <c r="C1616" s="173"/>
      <c r="D1616" s="173"/>
      <c r="E1616" s="173"/>
      <c r="F1616" s="179">
        <v>5.9048592592592577</v>
      </c>
      <c r="G1616" s="179">
        <v>5.9910944444444416</v>
      </c>
      <c r="H1616" s="179">
        <v>5.9228962962962974</v>
      </c>
      <c r="I1616" s="179">
        <v>5.9413592592592614</v>
      </c>
      <c r="J1616" s="179">
        <v>6.1189944444444437</v>
      </c>
      <c r="K1616" s="179">
        <v>5.9388055555555566</v>
      </c>
      <c r="L1616" s="179">
        <v>5.6295944444444448</v>
      </c>
      <c r="M1616" s="179">
        <v>5.1841574074074082</v>
      </c>
      <c r="N1616" s="179">
        <v>4.7758740740740757</v>
      </c>
      <c r="O1616" s="179">
        <v>3.7381384615384614</v>
      </c>
      <c r="P1616" s="179">
        <v>4.5785000000000009</v>
      </c>
      <c r="Q1616" s="179">
        <v>4.2576722222222232</v>
      </c>
      <c r="R1616" s="179">
        <v>3.9669796296296291</v>
      </c>
      <c r="T1616" s="106"/>
      <c r="U1616" s="107"/>
      <c r="V1616" s="107"/>
      <c r="W1616" s="107"/>
      <c r="X1616" s="107"/>
      <c r="Y1616" s="107"/>
      <c r="Z1616" s="107"/>
      <c r="AA1616" s="107"/>
      <c r="AB1616" s="107"/>
      <c r="AC1616" s="107"/>
      <c r="AD1616" s="107"/>
      <c r="AE1616" s="107"/>
      <c r="AF1616" s="107"/>
      <c r="AG1616" s="107"/>
      <c r="AH1616" s="107"/>
    </row>
    <row r="1617" spans="1:34" x14ac:dyDescent="0.3">
      <c r="A1617" s="178" t="s">
        <v>407</v>
      </c>
      <c r="B1617" s="173"/>
      <c r="C1617" s="173"/>
      <c r="D1617" s="173"/>
      <c r="E1617" s="173"/>
      <c r="F1617" s="179">
        <v>5.9105500000000006</v>
      </c>
      <c r="G1617" s="179">
        <v>6.0058499999999997</v>
      </c>
      <c r="H1617" s="179">
        <v>5.9324499999999993</v>
      </c>
      <c r="I1617" s="179">
        <v>5.93825</v>
      </c>
      <c r="J1617" s="179">
        <v>6.1243499999999997</v>
      </c>
      <c r="K1617" s="179">
        <v>5.9526500000000002</v>
      </c>
      <c r="L1617" s="179">
        <v>5.6455000000000002</v>
      </c>
      <c r="M1617" s="179">
        <v>5.1881000000000004</v>
      </c>
      <c r="N1617" s="179">
        <v>4.7767499999999998</v>
      </c>
      <c r="O1617" s="179">
        <v>3.7525500000000003</v>
      </c>
      <c r="P1617" s="179">
        <v>4.5777999999999999</v>
      </c>
      <c r="Q1617" s="179">
        <v>4.03735</v>
      </c>
      <c r="R1617" s="179">
        <v>3.9725000000000001</v>
      </c>
      <c r="T1617" s="106"/>
      <c r="U1617" s="107"/>
      <c r="V1617" s="107"/>
      <c r="W1617" s="107"/>
      <c r="X1617" s="107"/>
      <c r="Y1617" s="107"/>
      <c r="Z1617" s="107"/>
      <c r="AA1617" s="107"/>
      <c r="AB1617" s="107"/>
      <c r="AC1617" s="107"/>
      <c r="AD1617" s="107"/>
      <c r="AE1617" s="107"/>
      <c r="AF1617" s="107"/>
      <c r="AG1617" s="107"/>
      <c r="AH1617" s="107"/>
    </row>
    <row r="1618" spans="1:34" x14ac:dyDescent="0.3">
      <c r="D1618" s="106"/>
      <c r="E1618" s="107"/>
      <c r="F1618" s="107"/>
      <c r="G1618" s="107"/>
      <c r="H1618" s="107"/>
      <c r="I1618" s="107"/>
      <c r="J1618" s="107"/>
      <c r="K1618" s="107"/>
      <c r="L1618" s="107"/>
      <c r="M1618" s="107"/>
      <c r="N1618" s="107"/>
      <c r="O1618" s="107"/>
      <c r="P1618" s="107"/>
      <c r="Q1618" s="107"/>
      <c r="R1618" s="107"/>
      <c r="T1618" s="106"/>
      <c r="U1618" s="107"/>
      <c r="V1618" s="107"/>
      <c r="W1618" s="107"/>
      <c r="X1618" s="107"/>
      <c r="Y1618" s="107"/>
      <c r="Z1618" s="107"/>
      <c r="AA1618" s="107"/>
      <c r="AB1618" s="107"/>
      <c r="AC1618" s="107"/>
      <c r="AD1618" s="107"/>
      <c r="AE1618" s="107"/>
      <c r="AF1618" s="107"/>
      <c r="AG1618" s="107"/>
      <c r="AH1618" s="107"/>
    </row>
    <row r="1619" spans="1:34" x14ac:dyDescent="0.3">
      <c r="A1619" s="175" t="s">
        <v>1226</v>
      </c>
      <c r="B1619" s="175"/>
      <c r="C1619" s="175"/>
      <c r="D1619" s="175"/>
      <c r="E1619" s="175"/>
      <c r="F1619" s="175"/>
      <c r="G1619" s="175"/>
      <c r="H1619" s="175"/>
      <c r="I1619" s="175"/>
      <c r="J1619" s="175"/>
      <c r="K1619" s="175"/>
      <c r="L1619" s="175"/>
      <c r="M1619" s="175"/>
      <c r="N1619" s="175"/>
      <c r="O1619" s="175"/>
      <c r="P1619" s="175"/>
      <c r="Q1619" s="175"/>
      <c r="R1619" s="175"/>
      <c r="T1619" s="106"/>
      <c r="U1619" s="107"/>
      <c r="V1619" s="107"/>
      <c r="W1619" s="107"/>
      <c r="X1619" s="107"/>
      <c r="Y1619" s="107"/>
      <c r="Z1619" s="107"/>
      <c r="AA1619" s="107"/>
      <c r="AB1619" s="107"/>
      <c r="AC1619" s="107"/>
      <c r="AD1619" s="107"/>
      <c r="AE1619" s="107"/>
      <c r="AF1619" s="107"/>
      <c r="AG1619" s="107"/>
      <c r="AH1619" s="107"/>
    </row>
    <row r="1620" spans="1:34" x14ac:dyDescent="0.3">
      <c r="A1620" s="173" t="s">
        <v>1227</v>
      </c>
      <c r="B1620" s="173" t="s">
        <v>1228</v>
      </c>
      <c r="C1620" s="173">
        <v>100058</v>
      </c>
      <c r="D1620" s="176">
        <v>44942</v>
      </c>
      <c r="E1620" s="177">
        <v>67.393900000000002</v>
      </c>
      <c r="F1620" s="177">
        <v>-6.3513999999999999</v>
      </c>
      <c r="G1620" s="177">
        <v>-6.3513999999999999</v>
      </c>
      <c r="H1620" s="177">
        <v>12.1677</v>
      </c>
      <c r="I1620" s="177">
        <v>10.487</v>
      </c>
      <c r="J1620" s="177">
        <v>5.8131000000000004</v>
      </c>
      <c r="K1620" s="177">
        <v>8.9765999999999995</v>
      </c>
      <c r="L1620" s="177">
        <v>6.0804999999999998</v>
      </c>
      <c r="M1620" s="177">
        <v>3.6819999999999999</v>
      </c>
      <c r="N1620" s="177">
        <v>2.4676999999999998</v>
      </c>
      <c r="O1620" s="177">
        <v>5.8285999999999998</v>
      </c>
      <c r="P1620" s="177">
        <v>7.2226999999999997</v>
      </c>
      <c r="Q1620" s="177">
        <v>8.5401000000000007</v>
      </c>
      <c r="R1620" s="177">
        <v>3.0325000000000002</v>
      </c>
      <c r="T1620" s="106"/>
      <c r="U1620" s="107"/>
      <c r="V1620" s="107"/>
      <c r="W1620" s="107"/>
      <c r="X1620" s="107"/>
      <c r="Y1620" s="107"/>
      <c r="Z1620" s="107"/>
      <c r="AA1620" s="107"/>
      <c r="AB1620" s="107"/>
      <c r="AC1620" s="107"/>
      <c r="AD1620" s="107"/>
      <c r="AE1620" s="107"/>
      <c r="AF1620" s="107"/>
      <c r="AG1620" s="107"/>
      <c r="AH1620" s="107"/>
    </row>
    <row r="1621" spans="1:34" x14ac:dyDescent="0.3">
      <c r="A1621" s="173" t="s">
        <v>1227</v>
      </c>
      <c r="B1621" s="173" t="s">
        <v>1757</v>
      </c>
      <c r="C1621" s="173">
        <v>119605</v>
      </c>
      <c r="D1621" s="176">
        <v>44942</v>
      </c>
      <c r="E1621" s="177">
        <v>71.272000000000006</v>
      </c>
      <c r="F1621" s="177">
        <v>-5.6989999999999998</v>
      </c>
      <c r="G1621" s="177">
        <v>-5.6989999999999998</v>
      </c>
      <c r="H1621" s="177">
        <v>12.827199999999999</v>
      </c>
      <c r="I1621" s="177">
        <v>11.142200000000001</v>
      </c>
      <c r="J1621" s="177">
        <v>6.5016999999999996</v>
      </c>
      <c r="K1621" s="177">
        <v>9.6546000000000003</v>
      </c>
      <c r="L1621" s="177">
        <v>6.7603</v>
      </c>
      <c r="M1621" s="177">
        <v>4.3574000000000002</v>
      </c>
      <c r="N1621" s="177">
        <v>3.1398999999999999</v>
      </c>
      <c r="O1621" s="177">
        <v>6.5049000000000001</v>
      </c>
      <c r="P1621" s="177">
        <v>7.8887999999999998</v>
      </c>
      <c r="Q1621" s="177">
        <v>8.9342000000000006</v>
      </c>
      <c r="R1621" s="177">
        <v>3.7111000000000001</v>
      </c>
      <c r="T1621" s="106"/>
      <c r="U1621" s="107"/>
      <c r="V1621" s="107"/>
      <c r="W1621" s="107"/>
      <c r="X1621" s="107"/>
      <c r="Y1621" s="107"/>
      <c r="Z1621" s="107"/>
      <c r="AA1621" s="107"/>
      <c r="AB1621" s="107"/>
      <c r="AC1621" s="107"/>
      <c r="AD1621" s="107"/>
      <c r="AE1621" s="107"/>
      <c r="AF1621" s="107"/>
      <c r="AG1621" s="107"/>
      <c r="AH1621" s="107"/>
    </row>
    <row r="1622" spans="1:34" x14ac:dyDescent="0.3">
      <c r="A1622" s="173" t="s">
        <v>1227</v>
      </c>
      <c r="B1622" s="173" t="s">
        <v>1229</v>
      </c>
      <c r="C1622" s="173"/>
      <c r="D1622" s="176">
        <v>44942</v>
      </c>
      <c r="E1622" s="177">
        <v>71.272000000000006</v>
      </c>
      <c r="F1622" s="177">
        <v>-5.6989999999999998</v>
      </c>
      <c r="G1622" s="177">
        <v>-5.6989999999999998</v>
      </c>
      <c r="H1622" s="177">
        <v>12.827199999999999</v>
      </c>
      <c r="I1622" s="177">
        <v>11.142200000000001</v>
      </c>
      <c r="J1622" s="177">
        <v>6.5016999999999996</v>
      </c>
      <c r="K1622" s="177">
        <v>9.6546000000000003</v>
      </c>
      <c r="L1622" s="177">
        <v>6.7603</v>
      </c>
      <c r="M1622" s="177">
        <v>4.3574000000000002</v>
      </c>
      <c r="N1622" s="177">
        <v>3.1398999999999999</v>
      </c>
      <c r="O1622" s="177">
        <v>6.5049000000000001</v>
      </c>
      <c r="P1622" s="177">
        <v>7.8887999999999998</v>
      </c>
      <c r="Q1622" s="177">
        <v>8.9342000000000006</v>
      </c>
      <c r="R1622" s="177">
        <v>3.7111000000000001</v>
      </c>
      <c r="T1622" s="106"/>
      <c r="U1622" s="107"/>
      <c r="V1622" s="107"/>
      <c r="W1622" s="107"/>
      <c r="X1622" s="107"/>
      <c r="Y1622" s="107"/>
      <c r="Z1622" s="107"/>
      <c r="AA1622" s="107"/>
      <c r="AB1622" s="107"/>
      <c r="AC1622" s="107"/>
      <c r="AD1622" s="107"/>
      <c r="AE1622" s="107"/>
      <c r="AF1622" s="107"/>
      <c r="AG1622" s="107"/>
      <c r="AH1622" s="107"/>
    </row>
    <row r="1623" spans="1:34" x14ac:dyDescent="0.3">
      <c r="A1623" s="173" t="s">
        <v>1227</v>
      </c>
      <c r="B1623" s="173" t="s">
        <v>1230</v>
      </c>
      <c r="C1623" s="173">
        <v>120447</v>
      </c>
      <c r="D1623" s="176">
        <v>44942</v>
      </c>
      <c r="E1623" s="177">
        <v>22.055700000000002</v>
      </c>
      <c r="F1623" s="177">
        <v>-9.8111999999999995</v>
      </c>
      <c r="G1623" s="177">
        <v>-9.8111999999999995</v>
      </c>
      <c r="H1623" s="177">
        <v>10.850300000000001</v>
      </c>
      <c r="I1623" s="177">
        <v>9.3004999999999995</v>
      </c>
      <c r="J1623" s="177">
        <v>4.1840999999999999</v>
      </c>
      <c r="K1623" s="177">
        <v>6.4576000000000002</v>
      </c>
      <c r="L1623" s="177">
        <v>6.1212999999999997</v>
      </c>
      <c r="M1623" s="177">
        <v>4.7878999999999996</v>
      </c>
      <c r="N1623" s="177">
        <v>3.3673000000000002</v>
      </c>
      <c r="O1623" s="177">
        <v>6.5804</v>
      </c>
      <c r="P1623" s="177">
        <v>7.7233000000000001</v>
      </c>
      <c r="Q1623" s="177">
        <v>7.4794</v>
      </c>
      <c r="R1623" s="177">
        <v>3.2197</v>
      </c>
      <c r="T1623" s="106"/>
      <c r="U1623" s="107"/>
      <c r="V1623" s="107"/>
      <c r="W1623" s="107"/>
      <c r="X1623" s="107"/>
      <c r="Y1623" s="107"/>
      <c r="Z1623" s="107"/>
      <c r="AA1623" s="107"/>
      <c r="AB1623" s="107"/>
      <c r="AC1623" s="107"/>
      <c r="AD1623" s="107"/>
      <c r="AE1623" s="107"/>
      <c r="AF1623" s="107"/>
      <c r="AG1623" s="107"/>
      <c r="AH1623" s="107"/>
    </row>
    <row r="1624" spans="1:34" x14ac:dyDescent="0.3">
      <c r="A1624" s="173" t="s">
        <v>1227</v>
      </c>
      <c r="B1624" s="173" t="s">
        <v>1231</v>
      </c>
      <c r="C1624" s="173">
        <v>116471</v>
      </c>
      <c r="D1624" s="176">
        <v>44942</v>
      </c>
      <c r="E1624" s="177">
        <v>20.918600000000001</v>
      </c>
      <c r="F1624" s="177">
        <v>-10.402100000000001</v>
      </c>
      <c r="G1624" s="177">
        <v>-10.402100000000001</v>
      </c>
      <c r="H1624" s="177">
        <v>10.24</v>
      </c>
      <c r="I1624" s="177">
        <v>8.6908999999999992</v>
      </c>
      <c r="J1624" s="177">
        <v>3.5794000000000001</v>
      </c>
      <c r="K1624" s="177">
        <v>5.8446999999999996</v>
      </c>
      <c r="L1624" s="177">
        <v>5.5007000000000001</v>
      </c>
      <c r="M1624" s="177">
        <v>4.1643999999999997</v>
      </c>
      <c r="N1624" s="177">
        <v>2.7456999999999998</v>
      </c>
      <c r="O1624" s="177">
        <v>5.9725999999999999</v>
      </c>
      <c r="P1624" s="177">
        <v>7.1463000000000001</v>
      </c>
      <c r="Q1624" s="177">
        <v>6.9469000000000003</v>
      </c>
      <c r="R1624" s="177">
        <v>2.5992999999999999</v>
      </c>
      <c r="T1624" s="106"/>
      <c r="U1624" s="107"/>
      <c r="V1624" s="107"/>
      <c r="W1624" s="107"/>
      <c r="X1624" s="107"/>
      <c r="Y1624" s="107"/>
      <c r="Z1624" s="107"/>
      <c r="AA1624" s="107"/>
      <c r="AB1624" s="107"/>
      <c r="AC1624" s="107"/>
      <c r="AD1624" s="107"/>
      <c r="AE1624" s="107"/>
      <c r="AF1624" s="107"/>
      <c r="AG1624" s="107"/>
      <c r="AH1624" s="107"/>
    </row>
    <row r="1625" spans="1:34" x14ac:dyDescent="0.3">
      <c r="A1625" s="173" t="s">
        <v>1227</v>
      </c>
      <c r="B1625" s="173" t="s">
        <v>1933</v>
      </c>
      <c r="C1625" s="173">
        <v>119341</v>
      </c>
      <c r="D1625" s="176">
        <v>44942</v>
      </c>
      <c r="E1625" s="177">
        <v>37.915300000000002</v>
      </c>
      <c r="F1625" s="177">
        <v>-6.7991000000000001</v>
      </c>
      <c r="G1625" s="177">
        <v>-6.7991000000000001</v>
      </c>
      <c r="H1625" s="177">
        <v>15.4069</v>
      </c>
      <c r="I1625" s="177">
        <v>13.089</v>
      </c>
      <c r="J1625" s="177">
        <v>6.3379000000000003</v>
      </c>
      <c r="K1625" s="177">
        <v>9.4046000000000003</v>
      </c>
      <c r="L1625" s="177">
        <v>7.4555999999999996</v>
      </c>
      <c r="M1625" s="177">
        <v>5.3276000000000003</v>
      </c>
      <c r="N1625" s="177">
        <v>3.0771999999999999</v>
      </c>
      <c r="O1625" s="177">
        <v>5.3533999999999997</v>
      </c>
      <c r="P1625" s="177">
        <v>6.6946000000000003</v>
      </c>
      <c r="Q1625" s="177">
        <v>7.6913999999999998</v>
      </c>
      <c r="R1625" s="177">
        <v>2.9096000000000002</v>
      </c>
      <c r="T1625" s="106"/>
      <c r="U1625" s="107"/>
      <c r="V1625" s="107"/>
      <c r="W1625" s="107"/>
      <c r="X1625" s="107"/>
      <c r="Y1625" s="107"/>
      <c r="Z1625" s="107"/>
      <c r="AA1625" s="107"/>
      <c r="AB1625" s="107"/>
      <c r="AC1625" s="107"/>
      <c r="AD1625" s="107"/>
      <c r="AE1625" s="107"/>
      <c r="AF1625" s="107"/>
      <c r="AG1625" s="107"/>
      <c r="AH1625" s="107"/>
    </row>
    <row r="1626" spans="1:34" x14ac:dyDescent="0.3">
      <c r="A1626" s="173" t="s">
        <v>1227</v>
      </c>
      <c r="B1626" s="173" t="s">
        <v>1951</v>
      </c>
      <c r="C1626" s="173">
        <v>101187</v>
      </c>
      <c r="D1626" s="176">
        <v>44942</v>
      </c>
      <c r="E1626" s="177">
        <v>34.8294</v>
      </c>
      <c r="F1626" s="177">
        <v>-7.5407000000000002</v>
      </c>
      <c r="G1626" s="177">
        <v>-7.5407000000000002</v>
      </c>
      <c r="H1626" s="177">
        <v>14.637600000000001</v>
      </c>
      <c r="I1626" s="177">
        <v>12.3116</v>
      </c>
      <c r="J1626" s="177">
        <v>5.5601000000000003</v>
      </c>
      <c r="K1626" s="177">
        <v>8.6142000000000003</v>
      </c>
      <c r="L1626" s="177">
        <v>6.6289999999999996</v>
      </c>
      <c r="M1626" s="177">
        <v>4.5129999999999999</v>
      </c>
      <c r="N1626" s="177">
        <v>2.2843</v>
      </c>
      <c r="O1626" s="177">
        <v>4.5411000000000001</v>
      </c>
      <c r="P1626" s="177">
        <v>5.8662000000000001</v>
      </c>
      <c r="Q1626" s="177">
        <v>6.1712999999999996</v>
      </c>
      <c r="R1626" s="177">
        <v>2.1230000000000002</v>
      </c>
      <c r="T1626" s="106"/>
      <c r="U1626" s="107"/>
      <c r="V1626" s="107"/>
      <c r="W1626" s="107"/>
      <c r="X1626" s="107"/>
      <c r="Y1626" s="107"/>
      <c r="Z1626" s="107"/>
      <c r="AA1626" s="107"/>
      <c r="AB1626" s="107"/>
      <c r="AC1626" s="107"/>
      <c r="AD1626" s="107"/>
      <c r="AE1626" s="107"/>
      <c r="AF1626" s="107"/>
      <c r="AG1626" s="107"/>
      <c r="AH1626" s="107"/>
    </row>
    <row r="1627" spans="1:34" x14ac:dyDescent="0.3">
      <c r="A1627" s="173" t="s">
        <v>1227</v>
      </c>
      <c r="B1627" s="173" t="s">
        <v>1827</v>
      </c>
      <c r="C1627" s="173">
        <v>118299</v>
      </c>
      <c r="D1627" s="176">
        <v>44942</v>
      </c>
      <c r="E1627" s="177">
        <v>66.902100000000004</v>
      </c>
      <c r="F1627" s="177">
        <v>-9.9757999999999996</v>
      </c>
      <c r="G1627" s="177">
        <v>-9.9757999999999996</v>
      </c>
      <c r="H1627" s="177">
        <v>14.8584</v>
      </c>
      <c r="I1627" s="177">
        <v>13.6126</v>
      </c>
      <c r="J1627" s="177">
        <v>6.9394999999999998</v>
      </c>
      <c r="K1627" s="177">
        <v>10.183299999999999</v>
      </c>
      <c r="L1627" s="177">
        <v>6.9927000000000001</v>
      </c>
      <c r="M1627" s="177">
        <v>5.0435999999999996</v>
      </c>
      <c r="N1627" s="177">
        <v>3.6301000000000001</v>
      </c>
      <c r="O1627" s="177">
        <v>5.6327999999999996</v>
      </c>
      <c r="P1627" s="177">
        <v>6.8628999999999998</v>
      </c>
      <c r="Q1627" s="177">
        <v>8.1475000000000009</v>
      </c>
      <c r="R1627" s="177">
        <v>3.2292999999999998</v>
      </c>
      <c r="T1627" s="106"/>
      <c r="U1627" s="107"/>
      <c r="V1627" s="107"/>
      <c r="W1627" s="107"/>
      <c r="X1627" s="107"/>
      <c r="Y1627" s="107"/>
      <c r="Z1627" s="107"/>
      <c r="AA1627" s="107"/>
      <c r="AB1627" s="107"/>
      <c r="AC1627" s="107"/>
      <c r="AD1627" s="107"/>
      <c r="AE1627" s="107"/>
      <c r="AF1627" s="107"/>
      <c r="AG1627" s="107"/>
      <c r="AH1627" s="107"/>
    </row>
    <row r="1628" spans="1:34" x14ac:dyDescent="0.3">
      <c r="A1628" s="173" t="s">
        <v>1227</v>
      </c>
      <c r="B1628" s="173" t="s">
        <v>1828</v>
      </c>
      <c r="C1628" s="173">
        <v>100597</v>
      </c>
      <c r="D1628" s="176">
        <v>44942</v>
      </c>
      <c r="E1628" s="177">
        <v>63.220300000000002</v>
      </c>
      <c r="F1628" s="177">
        <v>-10.6907</v>
      </c>
      <c r="G1628" s="177">
        <v>-10.6907</v>
      </c>
      <c r="H1628" s="177">
        <v>14.141999999999999</v>
      </c>
      <c r="I1628" s="177">
        <v>12.901199999999999</v>
      </c>
      <c r="J1628" s="177">
        <v>6.2233999999999998</v>
      </c>
      <c r="K1628" s="177">
        <v>9.4549000000000003</v>
      </c>
      <c r="L1628" s="177">
        <v>6.2515999999999998</v>
      </c>
      <c r="M1628" s="177">
        <v>4.2996999999999996</v>
      </c>
      <c r="N1628" s="177">
        <v>2.93</v>
      </c>
      <c r="O1628" s="177">
        <v>4.9002999999999997</v>
      </c>
      <c r="P1628" s="177">
        <v>6.1478999999999999</v>
      </c>
      <c r="Q1628" s="177">
        <v>8.3230000000000004</v>
      </c>
      <c r="R1628" s="177">
        <v>2.5129999999999999</v>
      </c>
      <c r="T1628" s="106"/>
      <c r="U1628" s="107"/>
      <c r="V1628" s="107"/>
      <c r="W1628" s="107"/>
      <c r="X1628" s="107"/>
      <c r="Y1628" s="107"/>
      <c r="Z1628" s="107"/>
      <c r="AA1628" s="107"/>
      <c r="AB1628" s="107"/>
      <c r="AC1628" s="107"/>
      <c r="AD1628" s="107"/>
      <c r="AE1628" s="107"/>
      <c r="AF1628" s="107"/>
      <c r="AG1628" s="107"/>
      <c r="AH1628" s="107"/>
    </row>
    <row r="1629" spans="1:34" x14ac:dyDescent="0.3">
      <c r="A1629" s="173" t="s">
        <v>1227</v>
      </c>
      <c r="B1629" s="173" t="s">
        <v>1232</v>
      </c>
      <c r="C1629" s="173">
        <v>119099</v>
      </c>
      <c r="D1629" s="176">
        <v>44942</v>
      </c>
      <c r="E1629" s="177">
        <v>82.484499999999997</v>
      </c>
      <c r="F1629" s="177">
        <v>-8.2103000000000002</v>
      </c>
      <c r="G1629" s="177">
        <v>-8.2103000000000002</v>
      </c>
      <c r="H1629" s="177">
        <v>10.2674</v>
      </c>
      <c r="I1629" s="177">
        <v>8.9979999999999993</v>
      </c>
      <c r="J1629" s="177">
        <v>4.5396000000000001</v>
      </c>
      <c r="K1629" s="177">
        <v>8.6526999999999994</v>
      </c>
      <c r="L1629" s="177">
        <v>6.9593999999999996</v>
      </c>
      <c r="M1629" s="177">
        <v>5.2134</v>
      </c>
      <c r="N1629" s="177">
        <v>3.6785000000000001</v>
      </c>
      <c r="O1629" s="177">
        <v>6.9164000000000003</v>
      </c>
      <c r="P1629" s="177">
        <v>8.4415999999999993</v>
      </c>
      <c r="Q1629" s="177">
        <v>8.1940000000000008</v>
      </c>
      <c r="R1629" s="177">
        <v>3.7641</v>
      </c>
      <c r="T1629" s="106"/>
      <c r="U1629" s="107"/>
      <c r="V1629" s="107"/>
      <c r="W1629" s="107"/>
      <c r="X1629" s="107"/>
      <c r="Y1629" s="107"/>
      <c r="Z1629" s="107"/>
      <c r="AA1629" s="107"/>
      <c r="AB1629" s="107"/>
      <c r="AC1629" s="107"/>
      <c r="AD1629" s="107"/>
      <c r="AE1629" s="107"/>
      <c r="AF1629" s="107"/>
      <c r="AG1629" s="107"/>
      <c r="AH1629" s="107"/>
    </row>
    <row r="1630" spans="1:34" x14ac:dyDescent="0.3">
      <c r="A1630" s="173" t="s">
        <v>1227</v>
      </c>
      <c r="B1630" s="173" t="s">
        <v>1233</v>
      </c>
      <c r="C1630" s="173">
        <v>100084</v>
      </c>
      <c r="D1630" s="176">
        <v>44942</v>
      </c>
      <c r="E1630" s="177">
        <v>78.538499999999999</v>
      </c>
      <c r="F1630" s="177">
        <v>-8.8237000000000005</v>
      </c>
      <c r="G1630" s="177">
        <v>-8.8237000000000005</v>
      </c>
      <c r="H1630" s="177">
        <v>9.6511999999999993</v>
      </c>
      <c r="I1630" s="177">
        <v>8.3821999999999992</v>
      </c>
      <c r="J1630" s="177">
        <v>3.9470000000000001</v>
      </c>
      <c r="K1630" s="177">
        <v>8.0975999999999999</v>
      </c>
      <c r="L1630" s="177">
        <v>6.4096000000000002</v>
      </c>
      <c r="M1630" s="177">
        <v>4.6657999999999999</v>
      </c>
      <c r="N1630" s="177">
        <v>3.1334</v>
      </c>
      <c r="O1630" s="177">
        <v>6.3467000000000002</v>
      </c>
      <c r="P1630" s="177">
        <v>7.7892999999999999</v>
      </c>
      <c r="Q1630" s="177">
        <v>9.2433999999999994</v>
      </c>
      <c r="R1630" s="177">
        <v>3.22</v>
      </c>
      <c r="T1630" s="106"/>
      <c r="U1630" s="107"/>
      <c r="V1630" s="107"/>
      <c r="W1630" s="107"/>
      <c r="X1630" s="107"/>
      <c r="Y1630" s="107"/>
      <c r="Z1630" s="107"/>
      <c r="AA1630" s="107"/>
      <c r="AB1630" s="107"/>
      <c r="AC1630" s="107"/>
      <c r="AD1630" s="107"/>
      <c r="AE1630" s="107"/>
      <c r="AF1630" s="107"/>
      <c r="AG1630" s="107"/>
      <c r="AH1630" s="107"/>
    </row>
    <row r="1631" spans="1:34" x14ac:dyDescent="0.3">
      <c r="A1631" s="173" t="s">
        <v>1227</v>
      </c>
      <c r="B1631" s="173" t="s">
        <v>1234</v>
      </c>
      <c r="C1631" s="173">
        <v>140298</v>
      </c>
      <c r="D1631" s="176">
        <v>44942</v>
      </c>
      <c r="E1631" s="177">
        <v>21.359300000000001</v>
      </c>
      <c r="F1631" s="177">
        <v>-10.87</v>
      </c>
      <c r="G1631" s="177">
        <v>-10.87</v>
      </c>
      <c r="H1631" s="177">
        <v>13.9031</v>
      </c>
      <c r="I1631" s="177">
        <v>12.325100000000001</v>
      </c>
      <c r="J1631" s="177">
        <v>4.7931999999999997</v>
      </c>
      <c r="K1631" s="177">
        <v>9.5173000000000005</v>
      </c>
      <c r="L1631" s="177">
        <v>7.7858999999999998</v>
      </c>
      <c r="M1631" s="177">
        <v>5.2697000000000003</v>
      </c>
      <c r="N1631" s="177">
        <v>3.6964000000000001</v>
      </c>
      <c r="O1631" s="177">
        <v>7.5411999999999999</v>
      </c>
      <c r="P1631" s="177">
        <v>8.1326000000000001</v>
      </c>
      <c r="Q1631" s="177">
        <v>8.8712</v>
      </c>
      <c r="R1631" s="177">
        <v>4.4764999999999997</v>
      </c>
      <c r="T1631" s="106"/>
      <c r="U1631" s="107"/>
      <c r="V1631" s="107"/>
      <c r="W1631" s="107"/>
      <c r="X1631" s="107"/>
      <c r="Y1631" s="107"/>
      <c r="Z1631" s="107"/>
      <c r="AA1631" s="107"/>
      <c r="AB1631" s="107"/>
      <c r="AC1631" s="107"/>
      <c r="AD1631" s="107"/>
      <c r="AE1631" s="107"/>
      <c r="AF1631" s="107"/>
      <c r="AG1631" s="107"/>
      <c r="AH1631" s="107"/>
    </row>
    <row r="1632" spans="1:34" x14ac:dyDescent="0.3">
      <c r="A1632" s="173" t="s">
        <v>1227</v>
      </c>
      <c r="B1632" s="173" t="s">
        <v>1235</v>
      </c>
      <c r="C1632" s="173">
        <v>140297</v>
      </c>
      <c r="D1632" s="176">
        <v>44942</v>
      </c>
      <c r="E1632" s="177">
        <v>20.404599999999999</v>
      </c>
      <c r="F1632" s="177">
        <v>-11.556699999999999</v>
      </c>
      <c r="G1632" s="177">
        <v>-11.556699999999999</v>
      </c>
      <c r="H1632" s="177">
        <v>13.245200000000001</v>
      </c>
      <c r="I1632" s="177">
        <v>11.653600000000001</v>
      </c>
      <c r="J1632" s="177">
        <v>4.1228999999999996</v>
      </c>
      <c r="K1632" s="177">
        <v>8.8401999999999994</v>
      </c>
      <c r="L1632" s="177">
        <v>7.1044</v>
      </c>
      <c r="M1632" s="177">
        <v>4.5903999999999998</v>
      </c>
      <c r="N1632" s="177">
        <v>3.0209000000000001</v>
      </c>
      <c r="O1632" s="177">
        <v>6.9004000000000003</v>
      </c>
      <c r="P1632" s="177">
        <v>7.5396000000000001</v>
      </c>
      <c r="Q1632" s="177">
        <v>8.3149999999999995</v>
      </c>
      <c r="R1632" s="177">
        <v>3.7711000000000001</v>
      </c>
      <c r="T1632" s="106"/>
      <c r="U1632" s="107"/>
      <c r="V1632" s="107"/>
      <c r="W1632" s="107"/>
      <c r="X1632" s="107"/>
      <c r="Y1632" s="107"/>
      <c r="Z1632" s="107"/>
      <c r="AA1632" s="107"/>
      <c r="AB1632" s="107"/>
      <c r="AC1632" s="107"/>
      <c r="AD1632" s="107"/>
      <c r="AE1632" s="107"/>
      <c r="AF1632" s="107"/>
      <c r="AG1632" s="107"/>
      <c r="AH1632" s="107"/>
    </row>
    <row r="1633" spans="1:34" x14ac:dyDescent="0.3">
      <c r="A1633" s="173" t="s">
        <v>1227</v>
      </c>
      <c r="B1633" s="173" t="s">
        <v>1236</v>
      </c>
      <c r="C1633" s="173">
        <v>100493</v>
      </c>
      <c r="D1633" s="176">
        <v>44942</v>
      </c>
      <c r="E1633" s="177">
        <v>50.005499999999998</v>
      </c>
      <c r="F1633" s="177">
        <v>-1.8732</v>
      </c>
      <c r="G1633" s="177">
        <v>-1.8732</v>
      </c>
      <c r="H1633" s="177">
        <v>9.7574000000000005</v>
      </c>
      <c r="I1633" s="177">
        <v>9.5394000000000005</v>
      </c>
      <c r="J1633" s="177">
        <v>4.2583000000000002</v>
      </c>
      <c r="K1633" s="177">
        <v>8.5447000000000006</v>
      </c>
      <c r="L1633" s="177">
        <v>5.3887999999999998</v>
      </c>
      <c r="M1633" s="177">
        <v>3.9085999999999999</v>
      </c>
      <c r="N1633" s="177">
        <v>2.8794</v>
      </c>
      <c r="O1633" s="177">
        <v>4.4409000000000001</v>
      </c>
      <c r="P1633" s="177">
        <v>5.4108999999999998</v>
      </c>
      <c r="Q1633" s="177">
        <v>7.9176000000000002</v>
      </c>
      <c r="R1633" s="177">
        <v>2.7315999999999998</v>
      </c>
      <c r="T1633" s="106"/>
      <c r="U1633" s="107"/>
      <c r="V1633" s="107"/>
      <c r="W1633" s="107"/>
      <c r="X1633" s="107"/>
      <c r="Y1633" s="107"/>
      <c r="Z1633" s="107"/>
      <c r="AA1633" s="107"/>
      <c r="AB1633" s="107"/>
      <c r="AC1633" s="107"/>
      <c r="AD1633" s="107"/>
      <c r="AE1633" s="107"/>
      <c r="AF1633" s="107"/>
      <c r="AG1633" s="107"/>
      <c r="AH1633" s="107"/>
    </row>
    <row r="1634" spans="1:34" x14ac:dyDescent="0.3">
      <c r="A1634" s="173" t="s">
        <v>1227</v>
      </c>
      <c r="B1634" s="173" t="s">
        <v>1237</v>
      </c>
      <c r="C1634" s="173">
        <v>118498</v>
      </c>
      <c r="D1634" s="176">
        <v>44942</v>
      </c>
      <c r="E1634" s="177">
        <v>54.104799999999997</v>
      </c>
      <c r="F1634" s="177">
        <v>-1.4165000000000001</v>
      </c>
      <c r="G1634" s="177">
        <v>-1.4165000000000001</v>
      </c>
      <c r="H1634" s="177">
        <v>10.2067</v>
      </c>
      <c r="I1634" s="177">
        <v>9.9936000000000007</v>
      </c>
      <c r="J1634" s="177">
        <v>4.7127999999999997</v>
      </c>
      <c r="K1634" s="177">
        <v>8.9832000000000001</v>
      </c>
      <c r="L1634" s="177">
        <v>5.8235000000000001</v>
      </c>
      <c r="M1634" s="177">
        <v>4.3487</v>
      </c>
      <c r="N1634" s="177">
        <v>3.3269000000000002</v>
      </c>
      <c r="O1634" s="177">
        <v>4.9223999999999997</v>
      </c>
      <c r="P1634" s="177">
        <v>6.0279999999999996</v>
      </c>
      <c r="Q1634" s="177">
        <v>7.2329999999999997</v>
      </c>
      <c r="R1634" s="177">
        <v>3.1816</v>
      </c>
      <c r="T1634" s="106"/>
      <c r="U1634" s="107"/>
      <c r="V1634" s="107"/>
      <c r="W1634" s="107"/>
      <c r="X1634" s="107"/>
      <c r="Y1634" s="107"/>
      <c r="Z1634" s="107"/>
      <c r="AA1634" s="107"/>
      <c r="AB1634" s="107"/>
      <c r="AC1634" s="107"/>
      <c r="AD1634" s="107"/>
      <c r="AE1634" s="107"/>
      <c r="AF1634" s="107"/>
      <c r="AG1634" s="107"/>
      <c r="AH1634" s="107"/>
    </row>
    <row r="1635" spans="1:34" x14ac:dyDescent="0.3">
      <c r="A1635" s="173" t="s">
        <v>1227</v>
      </c>
      <c r="B1635" s="173" t="s">
        <v>1238</v>
      </c>
      <c r="C1635" s="173">
        <v>101083</v>
      </c>
      <c r="D1635" s="176">
        <v>44942</v>
      </c>
      <c r="E1635" s="177">
        <v>45.838900000000002</v>
      </c>
      <c r="F1635" s="177">
        <v>-6.4729000000000001</v>
      </c>
      <c r="G1635" s="177">
        <v>-6.4729000000000001</v>
      </c>
      <c r="H1635" s="177">
        <v>14.200699999999999</v>
      </c>
      <c r="I1635" s="177">
        <v>11.1669</v>
      </c>
      <c r="J1635" s="177">
        <v>5.8830999999999998</v>
      </c>
      <c r="K1635" s="177">
        <v>9.4182000000000006</v>
      </c>
      <c r="L1635" s="177">
        <v>6.5968999999999998</v>
      </c>
      <c r="M1635" s="177">
        <v>4.7065000000000001</v>
      </c>
      <c r="N1635" s="177">
        <v>2.4773999999999998</v>
      </c>
      <c r="O1635" s="177">
        <v>4.9471999999999996</v>
      </c>
      <c r="P1635" s="177">
        <v>5.8688000000000002</v>
      </c>
      <c r="Q1635" s="177">
        <v>7.3407999999999998</v>
      </c>
      <c r="R1635" s="177">
        <v>2.4</v>
      </c>
      <c r="T1635" s="106"/>
      <c r="U1635" s="107"/>
      <c r="V1635" s="107"/>
      <c r="W1635" s="107"/>
      <c r="X1635" s="107"/>
      <c r="Y1635" s="107"/>
      <c r="Z1635" s="107"/>
      <c r="AA1635" s="107"/>
      <c r="AB1635" s="107"/>
      <c r="AC1635" s="107"/>
      <c r="AD1635" s="107"/>
      <c r="AE1635" s="107"/>
      <c r="AF1635" s="107"/>
      <c r="AG1635" s="107"/>
      <c r="AH1635" s="107"/>
    </row>
    <row r="1636" spans="1:34" x14ac:dyDescent="0.3">
      <c r="A1636" s="173" t="s">
        <v>1227</v>
      </c>
      <c r="B1636" s="173" t="s">
        <v>1239</v>
      </c>
      <c r="C1636" s="173">
        <v>119116</v>
      </c>
      <c r="D1636" s="176">
        <v>44942</v>
      </c>
      <c r="E1636" s="177">
        <v>47.744300000000003</v>
      </c>
      <c r="F1636" s="177">
        <v>-6.0365000000000002</v>
      </c>
      <c r="G1636" s="177">
        <v>-6.0365000000000002</v>
      </c>
      <c r="H1636" s="177">
        <v>14.6427</v>
      </c>
      <c r="I1636" s="177">
        <v>11.6061</v>
      </c>
      <c r="J1636" s="177">
        <v>6.3223000000000003</v>
      </c>
      <c r="K1636" s="177">
        <v>9.8561999999999994</v>
      </c>
      <c r="L1636" s="177">
        <v>7.0381</v>
      </c>
      <c r="M1636" s="177">
        <v>5.1459000000000001</v>
      </c>
      <c r="N1636" s="177">
        <v>2.9163000000000001</v>
      </c>
      <c r="O1636" s="177">
        <v>5.4093999999999998</v>
      </c>
      <c r="P1636" s="177">
        <v>6.3048000000000002</v>
      </c>
      <c r="Q1636" s="177">
        <v>7.6132</v>
      </c>
      <c r="R1636" s="177">
        <v>2.8485999999999998</v>
      </c>
      <c r="T1636" s="106"/>
      <c r="U1636" s="107"/>
      <c r="V1636" s="107"/>
      <c r="W1636" s="107"/>
      <c r="X1636" s="107"/>
      <c r="Y1636" s="107"/>
      <c r="Z1636" s="107"/>
      <c r="AA1636" s="107"/>
      <c r="AB1636" s="107"/>
      <c r="AC1636" s="107"/>
      <c r="AD1636" s="107"/>
      <c r="AE1636" s="107"/>
      <c r="AF1636" s="107"/>
      <c r="AG1636" s="107"/>
      <c r="AH1636" s="107"/>
    </row>
    <row r="1637" spans="1:34" x14ac:dyDescent="0.3">
      <c r="A1637" s="173" t="s">
        <v>1227</v>
      </c>
      <c r="B1637" s="173" t="s">
        <v>2049</v>
      </c>
      <c r="C1637" s="173">
        <v>151014</v>
      </c>
      <c r="D1637" s="176">
        <v>44942</v>
      </c>
      <c r="E1637" s="177">
        <v>62.404600000000002</v>
      </c>
      <c r="F1637" s="177">
        <v>-10.6747</v>
      </c>
      <c r="G1637" s="177">
        <v>-10.6747</v>
      </c>
      <c r="H1637" s="177">
        <v>14.5794</v>
      </c>
      <c r="I1637" s="177">
        <v>12.167999999999999</v>
      </c>
      <c r="J1637" s="177">
        <v>5.4151999999999996</v>
      </c>
      <c r="K1637" s="177">
        <v>7.4100999999999999</v>
      </c>
      <c r="L1637" s="177">
        <v>6.9829999999999997</v>
      </c>
      <c r="M1637" s="177">
        <v>5.5450999999999997</v>
      </c>
      <c r="N1637" s="177">
        <v>4.0124000000000004</v>
      </c>
      <c r="O1637" s="177">
        <v>5.9179000000000004</v>
      </c>
      <c r="P1637" s="177">
        <v>7.1748000000000003</v>
      </c>
      <c r="Q1637" s="177">
        <v>8.8526000000000007</v>
      </c>
      <c r="R1637" s="177">
        <v>2.8763999999999998</v>
      </c>
      <c r="T1637" s="106"/>
      <c r="U1637" s="107"/>
      <c r="V1637" s="107"/>
      <c r="W1637" s="107"/>
      <c r="X1637" s="107"/>
      <c r="Y1637" s="107"/>
      <c r="Z1637" s="107"/>
      <c r="AA1637" s="107"/>
      <c r="AB1637" s="107"/>
      <c r="AC1637" s="107"/>
      <c r="AD1637" s="107"/>
      <c r="AE1637" s="107"/>
      <c r="AF1637" s="107"/>
      <c r="AG1637" s="107"/>
      <c r="AH1637" s="107"/>
    </row>
    <row r="1638" spans="1:34" x14ac:dyDescent="0.3">
      <c r="A1638" s="173" t="s">
        <v>1227</v>
      </c>
      <c r="B1638" s="173" t="s">
        <v>2050</v>
      </c>
      <c r="C1638" s="173">
        <v>151013</v>
      </c>
      <c r="D1638" s="176">
        <v>44942</v>
      </c>
      <c r="E1638" s="177">
        <v>56.068300000000001</v>
      </c>
      <c r="F1638" s="177">
        <v>-11.9015</v>
      </c>
      <c r="G1638" s="177">
        <v>-11.9015</v>
      </c>
      <c r="H1638" s="177">
        <v>13.360900000000001</v>
      </c>
      <c r="I1638" s="177">
        <v>10.9405</v>
      </c>
      <c r="J1638" s="177">
        <v>4.2023000000000001</v>
      </c>
      <c r="K1638" s="177">
        <v>6.1866000000000003</v>
      </c>
      <c r="L1638" s="177">
        <v>5.7427000000000001</v>
      </c>
      <c r="M1638" s="177">
        <v>4.2991000000000001</v>
      </c>
      <c r="N1638" s="177">
        <v>2.7707999999999999</v>
      </c>
      <c r="O1638" s="177">
        <v>4.6585000000000001</v>
      </c>
      <c r="P1638" s="177">
        <v>5.8582999999999998</v>
      </c>
      <c r="Q1638" s="177">
        <v>7.8487</v>
      </c>
      <c r="R1638" s="177">
        <v>1.6446000000000001</v>
      </c>
      <c r="T1638" s="106"/>
      <c r="U1638" s="107"/>
      <c r="V1638" s="107"/>
      <c r="W1638" s="107"/>
      <c r="X1638" s="107"/>
      <c r="Y1638" s="107"/>
      <c r="Z1638" s="107"/>
      <c r="AA1638" s="107"/>
      <c r="AB1638" s="107"/>
      <c r="AC1638" s="107"/>
      <c r="AD1638" s="107"/>
      <c r="AE1638" s="107"/>
      <c r="AF1638" s="107"/>
      <c r="AG1638" s="107"/>
      <c r="AH1638" s="107"/>
    </row>
    <row r="1639" spans="1:34" x14ac:dyDescent="0.3">
      <c r="A1639" s="173" t="s">
        <v>1227</v>
      </c>
      <c r="B1639" s="173" t="s">
        <v>1240</v>
      </c>
      <c r="C1639" s="173">
        <v>100369</v>
      </c>
      <c r="D1639" s="176">
        <v>44942</v>
      </c>
      <c r="E1639" s="177">
        <v>84.021299999999997</v>
      </c>
      <c r="F1639" s="177">
        <v>-2.5190999999999999</v>
      </c>
      <c r="G1639" s="177">
        <v>-2.5190999999999999</v>
      </c>
      <c r="H1639" s="177">
        <v>5.3860999999999999</v>
      </c>
      <c r="I1639" s="177">
        <v>6.4950999999999999</v>
      </c>
      <c r="J1639" s="177">
        <v>4.3292000000000002</v>
      </c>
      <c r="K1639" s="177">
        <v>6.5132000000000003</v>
      </c>
      <c r="L1639" s="177">
        <v>8.4540000000000006</v>
      </c>
      <c r="M1639" s="177">
        <v>6.056</v>
      </c>
      <c r="N1639" s="177">
        <v>4.9048999999999996</v>
      </c>
      <c r="O1639" s="177">
        <v>6.7706</v>
      </c>
      <c r="P1639" s="177">
        <v>7.6969000000000003</v>
      </c>
      <c r="Q1639" s="177">
        <v>9.5109999999999992</v>
      </c>
      <c r="R1639" s="177">
        <v>3.8812000000000002</v>
      </c>
      <c r="T1639" s="106"/>
      <c r="U1639" s="107"/>
      <c r="V1639" s="107"/>
      <c r="W1639" s="107"/>
      <c r="X1639" s="107"/>
      <c r="Y1639" s="107"/>
      <c r="Z1639" s="107"/>
      <c r="AA1639" s="107"/>
      <c r="AB1639" s="107"/>
      <c r="AC1639" s="107"/>
      <c r="AD1639" s="107"/>
      <c r="AE1639" s="107"/>
      <c r="AF1639" s="107"/>
      <c r="AG1639" s="107"/>
      <c r="AH1639" s="107"/>
    </row>
    <row r="1640" spans="1:34" x14ac:dyDescent="0.3">
      <c r="A1640" s="173" t="s">
        <v>1227</v>
      </c>
      <c r="B1640" s="173" t="s">
        <v>1241</v>
      </c>
      <c r="C1640" s="173">
        <v>120590</v>
      </c>
      <c r="D1640" s="176">
        <v>44942</v>
      </c>
      <c r="E1640" s="177">
        <v>89.373500000000007</v>
      </c>
      <c r="F1640" s="177">
        <v>-1.9872000000000001</v>
      </c>
      <c r="G1640" s="177">
        <v>-1.9872000000000001</v>
      </c>
      <c r="H1640" s="177">
        <v>5.9168000000000003</v>
      </c>
      <c r="I1640" s="177">
        <v>7.0258000000000003</v>
      </c>
      <c r="J1640" s="177">
        <v>4.8615000000000004</v>
      </c>
      <c r="K1640" s="177">
        <v>7.0835999999999997</v>
      </c>
      <c r="L1640" s="177">
        <v>9.0495999999999999</v>
      </c>
      <c r="M1640" s="177">
        <v>6.6571999999999996</v>
      </c>
      <c r="N1640" s="177">
        <v>5.5117000000000003</v>
      </c>
      <c r="O1640" s="177">
        <v>7.3738000000000001</v>
      </c>
      <c r="P1640" s="177">
        <v>8.2805999999999997</v>
      </c>
      <c r="Q1640" s="177">
        <v>8.6102000000000007</v>
      </c>
      <c r="R1640" s="177">
        <v>4.4992999999999999</v>
      </c>
      <c r="S1640" t="s">
        <v>1807</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73" t="s">
        <v>1227</v>
      </c>
      <c r="B1641" s="173" t="s">
        <v>1242</v>
      </c>
      <c r="C1641" s="173">
        <v>118030</v>
      </c>
      <c r="D1641" s="176"/>
      <c r="E1641" s="177"/>
      <c r="F1641" s="177"/>
      <c r="G1641" s="177"/>
      <c r="H1641" s="177"/>
      <c r="I1641" s="177"/>
      <c r="J1641" s="177"/>
      <c r="K1641" s="177"/>
      <c r="L1641" s="177"/>
      <c r="M1641" s="177"/>
      <c r="N1641" s="177"/>
      <c r="O1641" s="177"/>
      <c r="P1641" s="177"/>
      <c r="Q1641" s="177"/>
      <c r="R1641" s="177"/>
      <c r="S1641" t="s">
        <v>1807</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73" t="s">
        <v>1227</v>
      </c>
      <c r="B1642" s="173" t="s">
        <v>1243</v>
      </c>
      <c r="C1642" s="173">
        <v>118341</v>
      </c>
      <c r="D1642" s="176"/>
      <c r="E1642" s="177"/>
      <c r="F1642" s="177"/>
      <c r="G1642" s="177"/>
      <c r="H1642" s="177"/>
      <c r="I1642" s="177"/>
      <c r="J1642" s="177"/>
      <c r="K1642" s="177"/>
      <c r="L1642" s="177"/>
      <c r="M1642" s="177"/>
      <c r="N1642" s="177"/>
      <c r="O1642" s="177"/>
      <c r="P1642" s="177"/>
      <c r="Q1642" s="177"/>
      <c r="R1642" s="177"/>
      <c r="T1642" s="106"/>
      <c r="U1642" s="107"/>
      <c r="V1642" s="107"/>
      <c r="W1642" s="107"/>
      <c r="X1642" s="107"/>
      <c r="Y1642" s="107"/>
      <c r="Z1642" s="107"/>
      <c r="AA1642" s="107"/>
      <c r="AB1642" s="107"/>
      <c r="AC1642" s="107"/>
      <c r="AD1642" s="107"/>
      <c r="AE1642" s="107"/>
      <c r="AF1642" s="107"/>
      <c r="AG1642" s="107"/>
      <c r="AH1642" s="107"/>
    </row>
    <row r="1643" spans="1:34" x14ac:dyDescent="0.3">
      <c r="A1643" s="173" t="s">
        <v>1227</v>
      </c>
      <c r="B1643" s="173" t="s">
        <v>2068</v>
      </c>
      <c r="C1643" s="173">
        <v>148789</v>
      </c>
      <c r="D1643" s="176">
        <v>44942</v>
      </c>
      <c r="E1643" s="177">
        <v>10.7713</v>
      </c>
      <c r="F1643" s="177">
        <v>-10.7212</v>
      </c>
      <c r="G1643" s="177">
        <v>-10.7212</v>
      </c>
      <c r="H1643" s="177">
        <v>17.193300000000001</v>
      </c>
      <c r="I1643" s="177">
        <v>14.579599999999999</v>
      </c>
      <c r="J1643" s="177">
        <v>6.1092000000000004</v>
      </c>
      <c r="K1643" s="177">
        <v>10.903499999999999</v>
      </c>
      <c r="L1643" s="177">
        <v>6.9202000000000004</v>
      </c>
      <c r="M1643" s="177">
        <v>4.9836</v>
      </c>
      <c r="N1643" s="177">
        <v>2.7244999999999999</v>
      </c>
      <c r="O1643" s="177"/>
      <c r="P1643" s="177"/>
      <c r="Q1643" s="177">
        <v>4.1688000000000001</v>
      </c>
      <c r="R1643" s="177"/>
      <c r="T1643" s="106"/>
      <c r="U1643" s="107"/>
      <c r="V1643" s="107"/>
      <c r="W1643" s="107"/>
      <c r="X1643" s="107"/>
      <c r="Y1643" s="107"/>
      <c r="Z1643" s="107"/>
      <c r="AA1643" s="107"/>
      <c r="AB1643" s="107"/>
      <c r="AC1643" s="107"/>
      <c r="AD1643" s="107"/>
      <c r="AE1643" s="107"/>
      <c r="AF1643" s="107"/>
      <c r="AG1643" s="107"/>
      <c r="AH1643" s="107"/>
    </row>
    <row r="1644" spans="1:34" x14ac:dyDescent="0.3">
      <c r="A1644" s="173" t="s">
        <v>1227</v>
      </c>
      <c r="B1644" s="173" t="s">
        <v>2069</v>
      </c>
      <c r="C1644" s="173">
        <v>148786</v>
      </c>
      <c r="D1644" s="176">
        <v>44942</v>
      </c>
      <c r="E1644" s="177">
        <v>10.7226</v>
      </c>
      <c r="F1644" s="177">
        <v>-10.883100000000001</v>
      </c>
      <c r="G1644" s="177">
        <v>-10.883100000000001</v>
      </c>
      <c r="H1644" s="177">
        <v>16.928999999999998</v>
      </c>
      <c r="I1644" s="177">
        <v>14.3512</v>
      </c>
      <c r="J1644" s="177">
        <v>5.8597999999999999</v>
      </c>
      <c r="K1644" s="177">
        <v>10.644600000000001</v>
      </c>
      <c r="L1644" s="177">
        <v>6.6593</v>
      </c>
      <c r="M1644" s="177">
        <v>4.7226999999999997</v>
      </c>
      <c r="N1644" s="177">
        <v>2.4676</v>
      </c>
      <c r="O1644" s="177"/>
      <c r="P1644" s="177"/>
      <c r="Q1644" s="177">
        <v>3.9097</v>
      </c>
      <c r="R1644" s="177"/>
      <c r="T1644" s="106"/>
      <c r="U1644" s="107"/>
      <c r="V1644" s="107"/>
      <c r="W1644" s="107"/>
      <c r="X1644" s="107"/>
      <c r="Y1644" s="107"/>
      <c r="Z1644" s="107"/>
      <c r="AA1644" s="107"/>
      <c r="AB1644" s="107"/>
      <c r="AC1644" s="107"/>
      <c r="AD1644" s="107"/>
      <c r="AE1644" s="107"/>
      <c r="AF1644" s="107"/>
      <c r="AG1644" s="107"/>
      <c r="AH1644" s="107"/>
    </row>
    <row r="1645" spans="1:34" x14ac:dyDescent="0.3">
      <c r="A1645" s="173" t="s">
        <v>1227</v>
      </c>
      <c r="B1645" s="173" t="s">
        <v>2070</v>
      </c>
      <c r="C1645" s="173">
        <v>148792</v>
      </c>
      <c r="D1645" s="176">
        <v>44942</v>
      </c>
      <c r="E1645" s="177">
        <v>10.790699999999999</v>
      </c>
      <c r="F1645" s="177">
        <v>-9.6889000000000003</v>
      </c>
      <c r="G1645" s="177">
        <v>-9.6889000000000003</v>
      </c>
      <c r="H1645" s="177">
        <v>20.325900000000001</v>
      </c>
      <c r="I1645" s="177">
        <v>16.264600000000002</v>
      </c>
      <c r="J1645" s="177">
        <v>6.1642999999999999</v>
      </c>
      <c r="K1645" s="177">
        <v>11.172599999999999</v>
      </c>
      <c r="L1645" s="177">
        <v>7.4336000000000002</v>
      </c>
      <c r="M1645" s="177">
        <v>5.4095000000000004</v>
      </c>
      <c r="N1645" s="177">
        <v>3.0023</v>
      </c>
      <c r="O1645" s="177"/>
      <c r="P1645" s="177"/>
      <c r="Q1645" s="177">
        <v>4.2718999999999996</v>
      </c>
      <c r="R1645" s="177"/>
      <c r="T1645" s="106"/>
      <c r="U1645" s="107"/>
      <c r="V1645" s="107"/>
      <c r="W1645" s="107"/>
      <c r="X1645" s="107"/>
      <c r="Y1645" s="107"/>
      <c r="Z1645" s="107"/>
      <c r="AA1645" s="107"/>
      <c r="AB1645" s="107"/>
      <c r="AC1645" s="107"/>
      <c r="AD1645" s="107"/>
      <c r="AE1645" s="107"/>
      <c r="AF1645" s="107"/>
      <c r="AG1645" s="107"/>
      <c r="AH1645" s="107"/>
    </row>
    <row r="1646" spans="1:34" x14ac:dyDescent="0.3">
      <c r="A1646" s="173" t="s">
        <v>1227</v>
      </c>
      <c r="B1646" s="173" t="s">
        <v>2071</v>
      </c>
      <c r="C1646" s="173">
        <v>148790</v>
      </c>
      <c r="D1646" s="176">
        <v>44942</v>
      </c>
      <c r="E1646" s="177">
        <v>10.741899999999999</v>
      </c>
      <c r="F1646" s="177">
        <v>-9.9589999999999996</v>
      </c>
      <c r="G1646" s="177">
        <v>-9.9589999999999996</v>
      </c>
      <c r="H1646" s="177">
        <v>20.0761</v>
      </c>
      <c r="I1646" s="177">
        <v>16.019500000000001</v>
      </c>
      <c r="J1646" s="177">
        <v>5.9046000000000003</v>
      </c>
      <c r="K1646" s="177">
        <v>10.911300000000001</v>
      </c>
      <c r="L1646" s="177">
        <v>7.1761999999999997</v>
      </c>
      <c r="M1646" s="177">
        <v>5.1547000000000001</v>
      </c>
      <c r="N1646" s="177">
        <v>2.7486999999999999</v>
      </c>
      <c r="O1646" s="177"/>
      <c r="P1646" s="177"/>
      <c r="Q1646" s="177">
        <v>4.0124000000000004</v>
      </c>
      <c r="R1646" s="177"/>
      <c r="T1646" s="106"/>
      <c r="U1646" s="107"/>
      <c r="V1646" s="107"/>
      <c r="W1646" s="107"/>
      <c r="X1646" s="107"/>
      <c r="Y1646" s="107"/>
      <c r="Z1646" s="107"/>
      <c r="AA1646" s="107"/>
      <c r="AB1646" s="107"/>
      <c r="AC1646" s="107"/>
      <c r="AD1646" s="107"/>
      <c r="AE1646" s="107"/>
      <c r="AF1646" s="107"/>
      <c r="AG1646" s="107"/>
      <c r="AH1646" s="107"/>
    </row>
    <row r="1647" spans="1:34" x14ac:dyDescent="0.3">
      <c r="A1647" s="173" t="s">
        <v>1227</v>
      </c>
      <c r="B1647" s="173" t="s">
        <v>1244</v>
      </c>
      <c r="C1647" s="173">
        <v>118464</v>
      </c>
      <c r="D1647" s="176">
        <v>44942</v>
      </c>
      <c r="E1647" s="177">
        <v>30.939399999999999</v>
      </c>
      <c r="F1647" s="177">
        <v>-8.0561000000000007</v>
      </c>
      <c r="G1647" s="177">
        <v>-8.0561000000000007</v>
      </c>
      <c r="H1647" s="177">
        <v>16.042899999999999</v>
      </c>
      <c r="I1647" s="177">
        <v>13.9444</v>
      </c>
      <c r="J1647" s="177">
        <v>7.1943999999999999</v>
      </c>
      <c r="K1647" s="177">
        <v>10.1098</v>
      </c>
      <c r="L1647" s="177">
        <v>6.2919999999999998</v>
      </c>
      <c r="M1647" s="177">
        <v>3.9076</v>
      </c>
      <c r="N1647" s="177">
        <v>2.6825999999999999</v>
      </c>
      <c r="O1647" s="177">
        <v>6.5869</v>
      </c>
      <c r="P1647" s="177">
        <v>8.4139999999999997</v>
      </c>
      <c r="Q1647" s="177">
        <v>8.8970000000000002</v>
      </c>
      <c r="R1647" s="177">
        <v>2.8664000000000001</v>
      </c>
      <c r="T1647" s="106"/>
      <c r="U1647" s="107"/>
      <c r="V1647" s="107"/>
      <c r="W1647" s="107"/>
      <c r="X1647" s="107"/>
      <c r="Y1647" s="107"/>
      <c r="Z1647" s="107"/>
      <c r="AA1647" s="107"/>
      <c r="AB1647" s="107"/>
      <c r="AC1647" s="107"/>
      <c r="AD1647" s="107"/>
      <c r="AE1647" s="107"/>
      <c r="AF1647" s="107"/>
      <c r="AG1647" s="107"/>
      <c r="AH1647" s="107"/>
    </row>
    <row r="1648" spans="1:34" x14ac:dyDescent="0.3">
      <c r="A1648" s="173" t="s">
        <v>1227</v>
      </c>
      <c r="B1648" s="173" t="s">
        <v>1245</v>
      </c>
      <c r="C1648" s="173">
        <v>111525</v>
      </c>
      <c r="D1648" s="176">
        <v>44942</v>
      </c>
      <c r="E1648" s="177">
        <v>29.061299999999999</v>
      </c>
      <c r="F1648" s="177">
        <v>-8.7018000000000004</v>
      </c>
      <c r="G1648" s="177">
        <v>-8.7018000000000004</v>
      </c>
      <c r="H1648" s="177">
        <v>15.4221</v>
      </c>
      <c r="I1648" s="177">
        <v>13.318099999999999</v>
      </c>
      <c r="J1648" s="177">
        <v>6.5674999999999999</v>
      </c>
      <c r="K1648" s="177">
        <v>9.4716000000000005</v>
      </c>
      <c r="L1648" s="177">
        <v>5.6509999999999998</v>
      </c>
      <c r="M1648" s="177">
        <v>3.2681</v>
      </c>
      <c r="N1648" s="177">
        <v>2.0413999999999999</v>
      </c>
      <c r="O1648" s="177">
        <v>5.9272</v>
      </c>
      <c r="P1648" s="177">
        <v>7.7594000000000003</v>
      </c>
      <c r="Q1648" s="177">
        <v>7.8493000000000004</v>
      </c>
      <c r="R1648" s="177">
        <v>2.2261000000000002</v>
      </c>
      <c r="T1648" s="106"/>
      <c r="U1648" s="107"/>
      <c r="V1648" s="107"/>
      <c r="W1648" s="107"/>
      <c r="X1648" s="107"/>
      <c r="Y1648" s="107"/>
      <c r="Z1648" s="107"/>
      <c r="AA1648" s="107"/>
      <c r="AB1648" s="107"/>
      <c r="AC1648" s="107"/>
      <c r="AD1648" s="107"/>
      <c r="AE1648" s="107"/>
      <c r="AF1648" s="107"/>
      <c r="AG1648" s="107"/>
      <c r="AH1648" s="107"/>
    </row>
    <row r="1649" spans="1:34" x14ac:dyDescent="0.3">
      <c r="A1649" s="173" t="s">
        <v>1227</v>
      </c>
      <c r="B1649" s="173" t="s">
        <v>1246</v>
      </c>
      <c r="C1649" s="173">
        <v>107477</v>
      </c>
      <c r="D1649" s="176">
        <v>44942</v>
      </c>
      <c r="E1649" s="177">
        <v>2343.2635</v>
      </c>
      <c r="F1649" s="177">
        <v>-7.7454000000000001</v>
      </c>
      <c r="G1649" s="177">
        <v>-7.7454000000000001</v>
      </c>
      <c r="H1649" s="177">
        <v>12.930300000000001</v>
      </c>
      <c r="I1649" s="177">
        <v>9.4914000000000005</v>
      </c>
      <c r="J1649" s="177">
        <v>4.8681999999999999</v>
      </c>
      <c r="K1649" s="177">
        <v>7.7801999999999998</v>
      </c>
      <c r="L1649" s="177">
        <v>4.9714999999999998</v>
      </c>
      <c r="M1649" s="177">
        <v>4.3765000000000001</v>
      </c>
      <c r="N1649" s="177">
        <v>3.3066</v>
      </c>
      <c r="O1649" s="177">
        <v>3.8685</v>
      </c>
      <c r="P1649" s="177">
        <v>5.7694999999999999</v>
      </c>
      <c r="Q1649" s="177">
        <v>5.8632</v>
      </c>
      <c r="R1649" s="177">
        <v>1.8722000000000001</v>
      </c>
      <c r="T1649" s="106"/>
      <c r="U1649" s="107"/>
      <c r="V1649" s="107"/>
      <c r="W1649" s="107"/>
      <c r="X1649" s="107"/>
      <c r="Y1649" s="107"/>
      <c r="Z1649" s="107"/>
      <c r="AA1649" s="107"/>
      <c r="AB1649" s="107"/>
      <c r="AC1649" s="107"/>
      <c r="AD1649" s="107"/>
      <c r="AE1649" s="107"/>
      <c r="AF1649" s="107"/>
      <c r="AG1649" s="107"/>
      <c r="AH1649" s="107"/>
    </row>
    <row r="1650" spans="1:34" x14ac:dyDescent="0.3">
      <c r="A1650" s="173" t="s">
        <v>1227</v>
      </c>
      <c r="B1650" s="173" t="s">
        <v>1247</v>
      </c>
      <c r="C1650" s="173">
        <v>120520</v>
      </c>
      <c r="D1650" s="176">
        <v>44942</v>
      </c>
      <c r="E1650" s="177">
        <v>2543.8508999999999</v>
      </c>
      <c r="F1650" s="177">
        <v>-6.9755000000000003</v>
      </c>
      <c r="G1650" s="177">
        <v>-6.9755000000000003</v>
      </c>
      <c r="H1650" s="177">
        <v>13.702299999999999</v>
      </c>
      <c r="I1650" s="177">
        <v>10.2644</v>
      </c>
      <c r="J1650" s="177">
        <v>5.6416000000000004</v>
      </c>
      <c r="K1650" s="177">
        <v>8.5663999999999998</v>
      </c>
      <c r="L1650" s="177">
        <v>5.7625000000000002</v>
      </c>
      <c r="M1650" s="177">
        <v>5.1745000000000001</v>
      </c>
      <c r="N1650" s="177">
        <v>4.1052999999999997</v>
      </c>
      <c r="O1650" s="177">
        <v>4.6962000000000002</v>
      </c>
      <c r="P1650" s="177">
        <v>6.5933000000000002</v>
      </c>
      <c r="Q1650" s="177">
        <v>7.3704999999999998</v>
      </c>
      <c r="R1650" s="177">
        <v>2.6598999999999999</v>
      </c>
      <c r="T1650" s="106"/>
      <c r="U1650" s="107"/>
      <c r="V1650" s="107"/>
      <c r="W1650" s="107"/>
      <c r="X1650" s="107"/>
      <c r="Y1650" s="107"/>
      <c r="Z1650" s="107"/>
      <c r="AA1650" s="107"/>
      <c r="AB1650" s="107"/>
      <c r="AC1650" s="107"/>
      <c r="AD1650" s="107"/>
      <c r="AE1650" s="107"/>
      <c r="AF1650" s="107"/>
      <c r="AG1650" s="107"/>
      <c r="AH1650" s="107"/>
    </row>
    <row r="1651" spans="1:34" x14ac:dyDescent="0.3">
      <c r="A1651" s="173" t="s">
        <v>1227</v>
      </c>
      <c r="B1651" s="173" t="s">
        <v>1758</v>
      </c>
      <c r="C1651" s="173">
        <v>119759</v>
      </c>
      <c r="D1651" s="176">
        <v>44942</v>
      </c>
      <c r="E1651" s="177">
        <v>89.069500000000005</v>
      </c>
      <c r="F1651" s="177">
        <v>-3.6734</v>
      </c>
      <c r="G1651" s="177">
        <v>-3.6734</v>
      </c>
      <c r="H1651" s="177">
        <v>8.2791999999999994</v>
      </c>
      <c r="I1651" s="177">
        <v>8.4573999999999998</v>
      </c>
      <c r="J1651" s="177">
        <v>5.3701999999999996</v>
      </c>
      <c r="K1651" s="177">
        <v>8.5632999999999999</v>
      </c>
      <c r="L1651" s="177">
        <v>8.6905000000000001</v>
      </c>
      <c r="M1651" s="177">
        <v>6.0426000000000002</v>
      </c>
      <c r="N1651" s="177">
        <v>4.0225999999999997</v>
      </c>
      <c r="O1651" s="177">
        <v>7.1322000000000001</v>
      </c>
      <c r="P1651" s="177">
        <v>8.2484000000000002</v>
      </c>
      <c r="Q1651" s="177">
        <v>8.3178999999999998</v>
      </c>
      <c r="R1651" s="177">
        <v>3.6019999999999999</v>
      </c>
      <c r="S1651" t="s">
        <v>1807</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73" t="s">
        <v>1227</v>
      </c>
      <c r="B1652" s="173" t="s">
        <v>1248</v>
      </c>
      <c r="C1652" s="173">
        <v>119757</v>
      </c>
      <c r="D1652" s="176">
        <v>44942</v>
      </c>
      <c r="E1652" s="177">
        <v>91.209299999999999</v>
      </c>
      <c r="F1652" s="177">
        <v>-3.6804999999999999</v>
      </c>
      <c r="G1652" s="177">
        <v>-3.6804999999999999</v>
      </c>
      <c r="H1652" s="177">
        <v>8.2738999999999994</v>
      </c>
      <c r="I1652" s="177">
        <v>8.4567999999999994</v>
      </c>
      <c r="J1652" s="177">
        <v>5.37</v>
      </c>
      <c r="K1652" s="177">
        <v>8.5630000000000006</v>
      </c>
      <c r="L1652" s="177">
        <v>8.6903000000000006</v>
      </c>
      <c r="M1652" s="177">
        <v>6.0425000000000004</v>
      </c>
      <c r="N1652" s="177">
        <v>4.0095999999999998</v>
      </c>
      <c r="O1652" s="177">
        <v>7.1280000000000001</v>
      </c>
      <c r="P1652" s="177">
        <v>8.2497000000000007</v>
      </c>
      <c r="Q1652" s="177">
        <v>8.3495000000000008</v>
      </c>
      <c r="R1652" s="177">
        <v>3.5958000000000001</v>
      </c>
      <c r="T1652" s="106"/>
      <c r="U1652" s="107"/>
      <c r="V1652" s="107"/>
      <c r="W1652" s="107"/>
      <c r="X1652" s="107"/>
      <c r="Y1652" s="107"/>
      <c r="Z1652" s="107"/>
      <c r="AA1652" s="107"/>
      <c r="AB1652" s="107"/>
      <c r="AC1652" s="107"/>
      <c r="AD1652" s="107"/>
      <c r="AE1652" s="107"/>
      <c r="AF1652" s="107"/>
      <c r="AG1652" s="107"/>
      <c r="AH1652" s="107"/>
    </row>
    <row r="1653" spans="1:34" x14ac:dyDescent="0.3">
      <c r="A1653" s="173" t="s">
        <v>1227</v>
      </c>
      <c r="B1653" s="173" t="s">
        <v>1249</v>
      </c>
      <c r="C1653" s="173">
        <v>100265</v>
      </c>
      <c r="D1653" s="176">
        <v>44942</v>
      </c>
      <c r="E1653" s="177">
        <v>80.493899999999996</v>
      </c>
      <c r="F1653" s="177">
        <v>-4.7594000000000003</v>
      </c>
      <c r="G1653" s="177">
        <v>-4.7594000000000003</v>
      </c>
      <c r="H1653" s="177">
        <v>7.1939000000000002</v>
      </c>
      <c r="I1653" s="177">
        <v>7.3796999999999997</v>
      </c>
      <c r="J1653" s="177">
        <v>4.2808999999999999</v>
      </c>
      <c r="K1653" s="177">
        <v>7.4530000000000003</v>
      </c>
      <c r="L1653" s="177">
        <v>7.5613000000000001</v>
      </c>
      <c r="M1653" s="177">
        <v>4.9207000000000001</v>
      </c>
      <c r="N1653" s="177">
        <v>2.9142000000000001</v>
      </c>
      <c r="O1653" s="177">
        <v>6.0271999999999997</v>
      </c>
      <c r="P1653" s="177">
        <v>7.1395</v>
      </c>
      <c r="Q1653" s="177">
        <v>9.0527999999999995</v>
      </c>
      <c r="R1653" s="177">
        <v>2.524</v>
      </c>
      <c r="T1653" s="106"/>
      <c r="U1653" s="107"/>
      <c r="V1653" s="107"/>
      <c r="W1653" s="107"/>
      <c r="X1653" s="107"/>
      <c r="Y1653" s="107"/>
      <c r="Z1653" s="107"/>
      <c r="AA1653" s="107"/>
      <c r="AB1653" s="107"/>
      <c r="AC1653" s="107"/>
      <c r="AD1653" s="107"/>
      <c r="AE1653" s="107"/>
      <c r="AF1653" s="107"/>
      <c r="AG1653" s="107"/>
      <c r="AH1653" s="107"/>
    </row>
    <row r="1654" spans="1:34" x14ac:dyDescent="0.3">
      <c r="A1654" s="173" t="s">
        <v>1227</v>
      </c>
      <c r="B1654" s="173" t="s">
        <v>1250</v>
      </c>
      <c r="C1654" s="173">
        <v>120282</v>
      </c>
      <c r="D1654" s="176">
        <v>44942</v>
      </c>
      <c r="E1654" s="177">
        <v>54.287100000000002</v>
      </c>
      <c r="F1654" s="177">
        <v>6.7199999999999996E-2</v>
      </c>
      <c r="G1654" s="177">
        <v>6.7199999999999996E-2</v>
      </c>
      <c r="H1654" s="177">
        <v>17.240200000000002</v>
      </c>
      <c r="I1654" s="177">
        <v>10.322900000000001</v>
      </c>
      <c r="J1654" s="177">
        <v>4.6772999999999998</v>
      </c>
      <c r="K1654" s="177">
        <v>7.4934000000000003</v>
      </c>
      <c r="L1654" s="177">
        <v>4.9321000000000002</v>
      </c>
      <c r="M1654" s="177">
        <v>3.7890000000000001</v>
      </c>
      <c r="N1654" s="177">
        <v>2.9045000000000001</v>
      </c>
      <c r="O1654" s="177">
        <v>5.6660000000000004</v>
      </c>
      <c r="P1654" s="177">
        <v>7.6289999999999996</v>
      </c>
      <c r="Q1654" s="177">
        <v>7.5416999999999996</v>
      </c>
      <c r="R1654" s="177">
        <v>2.9234</v>
      </c>
      <c r="T1654" s="106"/>
      <c r="U1654" s="107"/>
      <c r="V1654" s="107"/>
      <c r="W1654" s="107"/>
      <c r="X1654" s="107"/>
      <c r="Y1654" s="107"/>
      <c r="Z1654" s="107"/>
      <c r="AA1654" s="107"/>
      <c r="AB1654" s="107"/>
      <c r="AC1654" s="107"/>
      <c r="AD1654" s="107"/>
      <c r="AE1654" s="107"/>
      <c r="AF1654" s="107"/>
      <c r="AG1654" s="107"/>
      <c r="AH1654" s="107"/>
    </row>
    <row r="1655" spans="1:34" x14ac:dyDescent="0.3">
      <c r="A1655" s="173" t="s">
        <v>1227</v>
      </c>
      <c r="B1655" s="173" t="s">
        <v>1251</v>
      </c>
      <c r="C1655" s="173">
        <v>100317</v>
      </c>
      <c r="D1655" s="176">
        <v>44942</v>
      </c>
      <c r="E1655" s="177">
        <v>50.154200000000003</v>
      </c>
      <c r="F1655" s="177">
        <v>-0.65490000000000004</v>
      </c>
      <c r="G1655" s="177">
        <v>-0.65490000000000004</v>
      </c>
      <c r="H1655" s="177">
        <v>16.520199999999999</v>
      </c>
      <c r="I1655" s="177">
        <v>9.6</v>
      </c>
      <c r="J1655" s="177">
        <v>3.9525000000000001</v>
      </c>
      <c r="K1655" s="177">
        <v>6.7558999999999996</v>
      </c>
      <c r="L1655" s="177">
        <v>4.1909000000000001</v>
      </c>
      <c r="M1655" s="177">
        <v>3.0457999999999998</v>
      </c>
      <c r="N1655" s="177">
        <v>2.1625000000000001</v>
      </c>
      <c r="O1655" s="177">
        <v>4.8765999999999998</v>
      </c>
      <c r="P1655" s="177">
        <v>6.8005000000000004</v>
      </c>
      <c r="Q1655" s="177">
        <v>7.2145000000000001</v>
      </c>
      <c r="R1655" s="177">
        <v>2.1837</v>
      </c>
      <c r="T1655" s="106"/>
      <c r="U1655" s="107"/>
      <c r="V1655" s="107"/>
      <c r="W1655" s="107"/>
      <c r="X1655" s="107"/>
      <c r="Y1655" s="107"/>
      <c r="Z1655" s="107"/>
      <c r="AA1655" s="107"/>
      <c r="AB1655" s="107"/>
      <c r="AC1655" s="107"/>
      <c r="AD1655" s="107"/>
      <c r="AE1655" s="107"/>
      <c r="AF1655" s="107"/>
      <c r="AG1655" s="107"/>
      <c r="AH1655" s="107"/>
    </row>
    <row r="1656" spans="1:34" x14ac:dyDescent="0.3">
      <c r="A1656" s="173" t="s">
        <v>1227</v>
      </c>
      <c r="B1656" s="173" t="s">
        <v>1759</v>
      </c>
      <c r="C1656" s="173"/>
      <c r="D1656" s="176"/>
      <c r="E1656" s="177"/>
      <c r="F1656" s="177"/>
      <c r="G1656" s="177"/>
      <c r="H1656" s="177"/>
      <c r="I1656" s="177"/>
      <c r="J1656" s="177"/>
      <c r="K1656" s="177"/>
      <c r="L1656" s="177"/>
      <c r="M1656" s="177"/>
      <c r="N1656" s="177"/>
      <c r="O1656" s="177"/>
      <c r="P1656" s="177"/>
      <c r="Q1656" s="177"/>
      <c r="R1656" s="177"/>
      <c r="T1656" s="106"/>
      <c r="U1656" s="107"/>
      <c r="V1656" s="107"/>
      <c r="W1656" s="107"/>
      <c r="X1656" s="107"/>
      <c r="Y1656" s="107"/>
      <c r="Z1656" s="107"/>
      <c r="AA1656" s="107"/>
      <c r="AB1656" s="107"/>
      <c r="AC1656" s="107"/>
      <c r="AD1656" s="107"/>
      <c r="AE1656" s="107"/>
      <c r="AF1656" s="107"/>
      <c r="AG1656" s="107"/>
      <c r="AH1656" s="107"/>
    </row>
    <row r="1657" spans="1:34" x14ac:dyDescent="0.3">
      <c r="A1657" s="173" t="s">
        <v>1227</v>
      </c>
      <c r="B1657" s="173" t="s">
        <v>1252</v>
      </c>
      <c r="C1657" s="173">
        <v>109720</v>
      </c>
      <c r="D1657" s="176">
        <v>44942</v>
      </c>
      <c r="E1657" s="177">
        <v>31.704699999999999</v>
      </c>
      <c r="F1657" s="177">
        <v>-12.152699999999999</v>
      </c>
      <c r="G1657" s="177">
        <v>-12.152699999999999</v>
      </c>
      <c r="H1657" s="177">
        <v>11.9345</v>
      </c>
      <c r="I1657" s="177">
        <v>9.3585999999999991</v>
      </c>
      <c r="J1657" s="177">
        <v>4.5258000000000003</v>
      </c>
      <c r="K1657" s="177">
        <v>8.6258999999999997</v>
      </c>
      <c r="L1657" s="177">
        <v>7.5168999999999997</v>
      </c>
      <c r="M1657" s="177">
        <v>4.4157000000000002</v>
      </c>
      <c r="N1657" s="177">
        <v>2.7355</v>
      </c>
      <c r="O1657" s="177">
        <v>5.2141000000000002</v>
      </c>
      <c r="P1657" s="177">
        <v>7.2214999999999998</v>
      </c>
      <c r="Q1657" s="177">
        <v>8.3361999999999998</v>
      </c>
      <c r="R1657" s="177">
        <v>2.3250000000000002</v>
      </c>
      <c r="T1657" s="106"/>
      <c r="U1657" s="107"/>
      <c r="V1657" s="107"/>
      <c r="W1657" s="107"/>
      <c r="X1657" s="107"/>
      <c r="Y1657" s="107"/>
      <c r="Z1657" s="107"/>
      <c r="AA1657" s="107"/>
      <c r="AB1657" s="107"/>
      <c r="AC1657" s="107"/>
      <c r="AD1657" s="107"/>
      <c r="AE1657" s="107"/>
      <c r="AF1657" s="107"/>
      <c r="AG1657" s="107"/>
      <c r="AH1657" s="107"/>
    </row>
    <row r="1658" spans="1:34" x14ac:dyDescent="0.3">
      <c r="A1658" s="173" t="s">
        <v>1227</v>
      </c>
      <c r="B1658" s="173" t="s">
        <v>1760</v>
      </c>
      <c r="C1658" s="173">
        <v>118672</v>
      </c>
      <c r="D1658" s="176">
        <v>44942</v>
      </c>
      <c r="E1658" s="177">
        <v>35.055</v>
      </c>
      <c r="F1658" s="177">
        <v>-11.2348</v>
      </c>
      <c r="G1658" s="177">
        <v>-11.2348</v>
      </c>
      <c r="H1658" s="177">
        <v>12.868399999999999</v>
      </c>
      <c r="I1658" s="177">
        <v>10.2965</v>
      </c>
      <c r="J1658" s="177">
        <v>5.4699</v>
      </c>
      <c r="K1658" s="177">
        <v>9.5888000000000009</v>
      </c>
      <c r="L1658" s="177">
        <v>8.5032999999999994</v>
      </c>
      <c r="M1658" s="177">
        <v>5.4020000000000001</v>
      </c>
      <c r="N1658" s="177">
        <v>3.7189999999999999</v>
      </c>
      <c r="O1658" s="177">
        <v>6.2256999999999998</v>
      </c>
      <c r="P1658" s="177">
        <v>8.2431000000000001</v>
      </c>
      <c r="Q1658" s="177">
        <v>9.2733000000000008</v>
      </c>
      <c r="R1658" s="177">
        <v>3.3098999999999998</v>
      </c>
      <c r="T1658" s="106"/>
      <c r="U1658" s="107"/>
      <c r="V1658" s="107"/>
      <c r="W1658" s="107"/>
      <c r="X1658" s="107"/>
      <c r="Y1658" s="107"/>
      <c r="Z1658" s="107"/>
      <c r="AA1658" s="107"/>
      <c r="AB1658" s="107"/>
      <c r="AC1658" s="107"/>
      <c r="AD1658" s="107"/>
      <c r="AE1658" s="107"/>
      <c r="AF1658" s="107"/>
      <c r="AG1658" s="107"/>
      <c r="AH1658" s="107"/>
    </row>
    <row r="1659" spans="1:34" x14ac:dyDescent="0.3">
      <c r="A1659" s="173" t="s">
        <v>1227</v>
      </c>
      <c r="B1659" s="173" t="s">
        <v>1253</v>
      </c>
      <c r="C1659" s="173">
        <v>118673</v>
      </c>
      <c r="D1659" s="176">
        <v>44942</v>
      </c>
      <c r="E1659" s="177">
        <v>35.149700000000003</v>
      </c>
      <c r="F1659" s="177">
        <v>-11.239100000000001</v>
      </c>
      <c r="G1659" s="177">
        <v>-11.239100000000001</v>
      </c>
      <c r="H1659" s="177">
        <v>12.8635</v>
      </c>
      <c r="I1659" s="177">
        <v>10.2986</v>
      </c>
      <c r="J1659" s="177">
        <v>5.4686000000000003</v>
      </c>
      <c r="K1659" s="177">
        <v>9.5877999999999997</v>
      </c>
      <c r="L1659" s="177">
        <v>8.5031999999999996</v>
      </c>
      <c r="M1659" s="177">
        <v>5.4021999999999997</v>
      </c>
      <c r="N1659" s="177">
        <v>3.7189999999999999</v>
      </c>
      <c r="O1659" s="177">
        <v>6.2260999999999997</v>
      </c>
      <c r="P1659" s="177">
        <v>8.2439</v>
      </c>
      <c r="Q1659" s="177">
        <v>9.5154999999999994</v>
      </c>
      <c r="R1659" s="177">
        <v>3.31</v>
      </c>
      <c r="T1659" s="106"/>
      <c r="U1659" s="107"/>
      <c r="V1659" s="107"/>
      <c r="W1659" s="107"/>
      <c r="X1659" s="107"/>
      <c r="Y1659" s="107"/>
      <c r="Z1659" s="107"/>
      <c r="AA1659" s="107"/>
      <c r="AB1659" s="107"/>
      <c r="AC1659" s="107"/>
      <c r="AD1659" s="107"/>
      <c r="AE1659" s="107"/>
      <c r="AF1659" s="107"/>
      <c r="AG1659" s="107"/>
      <c r="AH1659" s="107"/>
    </row>
    <row r="1660" spans="1:34" x14ac:dyDescent="0.3">
      <c r="A1660" s="173" t="s">
        <v>1227</v>
      </c>
      <c r="B1660" s="173" t="s">
        <v>1254</v>
      </c>
      <c r="C1660" s="173">
        <v>138470</v>
      </c>
      <c r="D1660" s="176">
        <v>44942</v>
      </c>
      <c r="E1660" s="177">
        <v>25.165600000000001</v>
      </c>
      <c r="F1660" s="177">
        <v>-6.2335000000000003</v>
      </c>
      <c r="G1660" s="177">
        <v>-6.2335000000000003</v>
      </c>
      <c r="H1660" s="177">
        <v>10.8383</v>
      </c>
      <c r="I1660" s="177">
        <v>9.5765999999999991</v>
      </c>
      <c r="J1660" s="177">
        <v>4.8860000000000001</v>
      </c>
      <c r="K1660" s="177">
        <v>6.9322999999999997</v>
      </c>
      <c r="L1660" s="177">
        <v>4.7645999999999997</v>
      </c>
      <c r="M1660" s="177">
        <v>3.6755</v>
      </c>
      <c r="N1660" s="177">
        <v>2.2854000000000001</v>
      </c>
      <c r="O1660" s="177">
        <v>4.7965999999999998</v>
      </c>
      <c r="P1660" s="177">
        <v>6.0903999999999998</v>
      </c>
      <c r="Q1660" s="177">
        <v>6.7004000000000001</v>
      </c>
      <c r="R1660" s="177">
        <v>2.6554000000000002</v>
      </c>
      <c r="T1660" s="106"/>
      <c r="U1660" s="107"/>
      <c r="V1660" s="107"/>
      <c r="W1660" s="107"/>
      <c r="X1660" s="107"/>
      <c r="Y1660" s="107"/>
      <c r="Z1660" s="107"/>
      <c r="AA1660" s="107"/>
      <c r="AB1660" s="107"/>
      <c r="AC1660" s="107"/>
      <c r="AD1660" s="107"/>
      <c r="AE1660" s="107"/>
      <c r="AF1660" s="107"/>
      <c r="AG1660" s="107"/>
      <c r="AH1660" s="107"/>
    </row>
    <row r="1661" spans="1:34" x14ac:dyDescent="0.3">
      <c r="A1661" s="173" t="s">
        <v>1227</v>
      </c>
      <c r="B1661" s="173" t="s">
        <v>1255</v>
      </c>
      <c r="C1661" s="173">
        <v>138472</v>
      </c>
      <c r="D1661" s="176">
        <v>44942</v>
      </c>
      <c r="E1661" s="177">
        <v>26.564399999999999</v>
      </c>
      <c r="F1661" s="177">
        <v>-5.1733000000000002</v>
      </c>
      <c r="G1661" s="177">
        <v>-5.1733000000000002</v>
      </c>
      <c r="H1661" s="177">
        <v>11.9026</v>
      </c>
      <c r="I1661" s="177">
        <v>10.652699999999999</v>
      </c>
      <c r="J1661" s="177">
        <v>5.9604999999999997</v>
      </c>
      <c r="K1661" s="177">
        <v>7.9885999999999999</v>
      </c>
      <c r="L1661" s="177">
        <v>5.8202999999999996</v>
      </c>
      <c r="M1661" s="177">
        <v>4.7134</v>
      </c>
      <c r="N1661" s="177">
        <v>3.3355000000000001</v>
      </c>
      <c r="O1661" s="177">
        <v>5.8696000000000002</v>
      </c>
      <c r="P1661" s="177">
        <v>6.9855</v>
      </c>
      <c r="Q1661" s="177">
        <v>7.6379000000000001</v>
      </c>
      <c r="R1661" s="177">
        <v>3.7732999999999999</v>
      </c>
      <c r="T1661" s="106"/>
      <c r="U1661" s="107"/>
      <c r="V1661" s="107"/>
      <c r="W1661" s="107"/>
      <c r="X1661" s="107"/>
      <c r="Y1661" s="107"/>
      <c r="Z1661" s="107"/>
      <c r="AA1661" s="107"/>
      <c r="AB1661" s="107"/>
      <c r="AC1661" s="107"/>
      <c r="AD1661" s="107"/>
      <c r="AE1661" s="107"/>
      <c r="AF1661" s="107"/>
      <c r="AG1661" s="107"/>
      <c r="AH1661" s="107"/>
    </row>
    <row r="1662" spans="1:34" x14ac:dyDescent="0.3">
      <c r="A1662" s="173" t="s">
        <v>1227</v>
      </c>
      <c r="B1662" s="173" t="s">
        <v>1256</v>
      </c>
      <c r="C1662" s="173">
        <v>119707</v>
      </c>
      <c r="D1662" s="176">
        <v>44942</v>
      </c>
      <c r="E1662" s="177">
        <v>57.036799999999999</v>
      </c>
      <c r="F1662" s="177">
        <v>-7.2270000000000003</v>
      </c>
      <c r="G1662" s="177">
        <v>-7.2270000000000003</v>
      </c>
      <c r="H1662" s="177">
        <v>16.139700000000001</v>
      </c>
      <c r="I1662" s="177">
        <v>14.871499999999999</v>
      </c>
      <c r="J1662" s="177">
        <v>8.2066999999999997</v>
      </c>
      <c r="K1662" s="177">
        <v>10.087999999999999</v>
      </c>
      <c r="L1662" s="177">
        <v>9.0589999999999993</v>
      </c>
      <c r="M1662" s="177">
        <v>7.2323000000000004</v>
      </c>
      <c r="N1662" s="177">
        <v>5.3479000000000001</v>
      </c>
      <c r="O1662" s="177">
        <v>6.9721000000000002</v>
      </c>
      <c r="P1662" s="177">
        <v>8.1425999999999998</v>
      </c>
      <c r="Q1662" s="177">
        <v>9.4057999999999993</v>
      </c>
      <c r="R1662" s="177">
        <v>4.6212</v>
      </c>
      <c r="T1662" s="106"/>
      <c r="U1662" s="107"/>
      <c r="V1662" s="107"/>
      <c r="W1662" s="107"/>
      <c r="X1662" s="107"/>
      <c r="Y1662" s="107"/>
      <c r="Z1662" s="107"/>
      <c r="AA1662" s="107"/>
      <c r="AB1662" s="107"/>
      <c r="AC1662" s="107"/>
      <c r="AD1662" s="107"/>
      <c r="AE1662" s="107"/>
      <c r="AF1662" s="107"/>
      <c r="AG1662" s="107"/>
      <c r="AH1662" s="107"/>
    </row>
    <row r="1663" spans="1:34" x14ac:dyDescent="0.3">
      <c r="A1663" s="173" t="s">
        <v>1227</v>
      </c>
      <c r="B1663" s="173" t="s">
        <v>1257</v>
      </c>
      <c r="C1663" s="173">
        <v>101001</v>
      </c>
      <c r="D1663" s="176">
        <v>44942</v>
      </c>
      <c r="E1663" s="177">
        <v>54.491900000000001</v>
      </c>
      <c r="F1663" s="177">
        <v>-7.6981000000000002</v>
      </c>
      <c r="G1663" s="177">
        <v>-7.6981000000000002</v>
      </c>
      <c r="H1663" s="177">
        <v>15.663399999999999</v>
      </c>
      <c r="I1663" s="177">
        <v>14.3893</v>
      </c>
      <c r="J1663" s="177">
        <v>7.7230999999999996</v>
      </c>
      <c r="K1663" s="177">
        <v>9.5960999999999999</v>
      </c>
      <c r="L1663" s="177">
        <v>8.5572999999999997</v>
      </c>
      <c r="M1663" s="177">
        <v>6.7274000000000003</v>
      </c>
      <c r="N1663" s="177">
        <v>4.8437999999999999</v>
      </c>
      <c r="O1663" s="177">
        <v>6.4648000000000003</v>
      </c>
      <c r="P1663" s="177">
        <v>7.6044</v>
      </c>
      <c r="Q1663" s="177">
        <v>7.9814999999999996</v>
      </c>
      <c r="R1663" s="177">
        <v>4.1207000000000003</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73" t="s">
        <v>1227</v>
      </c>
      <c r="B1664" s="173" t="s">
        <v>1258</v>
      </c>
      <c r="C1664" s="173">
        <v>119953</v>
      </c>
      <c r="D1664" s="176">
        <v>44942</v>
      </c>
      <c r="E1664" s="177">
        <v>70.598699999999994</v>
      </c>
      <c r="F1664" s="177">
        <v>-3.8935</v>
      </c>
      <c r="G1664" s="177">
        <v>-3.8935</v>
      </c>
      <c r="H1664" s="177">
        <v>12.1409</v>
      </c>
      <c r="I1664" s="177">
        <v>9.6705000000000005</v>
      </c>
      <c r="J1664" s="177">
        <v>6.8238000000000003</v>
      </c>
      <c r="K1664" s="177">
        <v>4.7252999999999998</v>
      </c>
      <c r="L1664" s="177">
        <v>7.2929000000000004</v>
      </c>
      <c r="M1664" s="177">
        <v>5.7656000000000001</v>
      </c>
      <c r="N1664" s="177">
        <v>4.1204000000000001</v>
      </c>
      <c r="O1664" s="177">
        <v>5.3456999999999999</v>
      </c>
      <c r="P1664" s="177">
        <v>6.7224000000000004</v>
      </c>
      <c r="Q1664" s="177">
        <v>8.0206999999999997</v>
      </c>
      <c r="R1664" s="177">
        <v>2.8597000000000001</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73" t="s">
        <v>1227</v>
      </c>
      <c r="B1665" s="173" t="s">
        <v>1259</v>
      </c>
      <c r="C1665" s="173">
        <v>101042</v>
      </c>
      <c r="D1665" s="176">
        <v>44942</v>
      </c>
      <c r="E1665" s="177">
        <v>64.665899999999993</v>
      </c>
      <c r="F1665" s="177">
        <v>-4.7018000000000004</v>
      </c>
      <c r="G1665" s="177">
        <v>-4.7018000000000004</v>
      </c>
      <c r="H1665" s="177">
        <v>11.321400000000001</v>
      </c>
      <c r="I1665" s="177">
        <v>8.8513000000000002</v>
      </c>
      <c r="J1665" s="177">
        <v>5.9805000000000001</v>
      </c>
      <c r="K1665" s="177">
        <v>3.8782999999999999</v>
      </c>
      <c r="L1665" s="177">
        <v>6.4236000000000004</v>
      </c>
      <c r="M1665" s="177">
        <v>4.8906999999999998</v>
      </c>
      <c r="N1665" s="177">
        <v>3.1959</v>
      </c>
      <c r="O1665" s="177">
        <v>4.4862000000000002</v>
      </c>
      <c r="P1665" s="177">
        <v>5.8019999999999996</v>
      </c>
      <c r="Q1665" s="177">
        <v>8.31</v>
      </c>
      <c r="R1665" s="177">
        <v>1.9711000000000001</v>
      </c>
    </row>
    <row r="1666" spans="1:34" x14ac:dyDescent="0.3">
      <c r="A1666" s="173" t="s">
        <v>1227</v>
      </c>
      <c r="B1666" s="173" t="s">
        <v>1260</v>
      </c>
      <c r="C1666" s="173">
        <v>120792</v>
      </c>
      <c r="D1666" s="176">
        <v>44942</v>
      </c>
      <c r="E1666" s="177">
        <v>53.652200000000001</v>
      </c>
      <c r="F1666" s="177">
        <v>-2.1539000000000001</v>
      </c>
      <c r="G1666" s="177">
        <v>-2.1539000000000001</v>
      </c>
      <c r="H1666" s="177">
        <v>9.2491000000000003</v>
      </c>
      <c r="I1666" s="177">
        <v>8.7272999999999996</v>
      </c>
      <c r="J1666" s="177">
        <v>5.3681000000000001</v>
      </c>
      <c r="K1666" s="177">
        <v>7.8555999999999999</v>
      </c>
      <c r="L1666" s="177">
        <v>7.1814</v>
      </c>
      <c r="M1666" s="177">
        <v>5.2751999999999999</v>
      </c>
      <c r="N1666" s="177">
        <v>3.7321</v>
      </c>
      <c r="O1666" s="177">
        <v>5.5879000000000003</v>
      </c>
      <c r="P1666" s="177">
        <v>7.1524999999999999</v>
      </c>
      <c r="Q1666" s="177">
        <v>8.4109999999999996</v>
      </c>
      <c r="R1666" s="177">
        <v>3.2315</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73" t="s">
        <v>1227</v>
      </c>
      <c r="B1667" s="173" t="s">
        <v>1261</v>
      </c>
      <c r="C1667" s="173">
        <v>102510</v>
      </c>
      <c r="D1667" s="176">
        <v>44942</v>
      </c>
      <c r="E1667" s="177">
        <v>52.157899999999998</v>
      </c>
      <c r="F1667" s="177">
        <v>-2.4022000000000001</v>
      </c>
      <c r="G1667" s="177">
        <v>-2.4022000000000001</v>
      </c>
      <c r="H1667" s="177">
        <v>8.9829000000000008</v>
      </c>
      <c r="I1667" s="177">
        <v>8.4598999999999993</v>
      </c>
      <c r="J1667" s="177">
        <v>5.0989000000000004</v>
      </c>
      <c r="K1667" s="177">
        <v>7.5808999999999997</v>
      </c>
      <c r="L1667" s="177">
        <v>6.9021999999999997</v>
      </c>
      <c r="M1667" s="177">
        <v>4.9926000000000004</v>
      </c>
      <c r="N1667" s="177">
        <v>3.4481000000000002</v>
      </c>
      <c r="O1667" s="177">
        <v>5.2896000000000001</v>
      </c>
      <c r="P1667" s="177">
        <v>6.8506999999999998</v>
      </c>
      <c r="Q1667" s="177">
        <v>8.1828000000000003</v>
      </c>
      <c r="R1667" s="177">
        <v>2.9422000000000001</v>
      </c>
      <c r="T1667" s="106"/>
      <c r="U1667" s="107"/>
      <c r="V1667" s="107"/>
      <c r="W1667" s="107"/>
      <c r="X1667" s="107"/>
      <c r="Y1667" s="107"/>
      <c r="Z1667" s="107"/>
      <c r="AA1667" s="107"/>
      <c r="AB1667" s="107"/>
      <c r="AC1667" s="107"/>
      <c r="AD1667" s="107"/>
      <c r="AE1667" s="107"/>
      <c r="AF1667" s="107"/>
      <c r="AG1667" s="107"/>
      <c r="AH1667" s="107"/>
    </row>
    <row r="1668" spans="1:34" x14ac:dyDescent="0.3">
      <c r="A1668" s="178" t="s">
        <v>27</v>
      </c>
      <c r="B1668" s="173"/>
      <c r="C1668" s="173"/>
      <c r="D1668" s="173"/>
      <c r="E1668" s="173"/>
      <c r="F1668" s="179">
        <v>-6.9967377777777768</v>
      </c>
      <c r="G1668" s="179">
        <v>-6.9967377777777768</v>
      </c>
      <c r="H1668" s="179">
        <v>12.824642222222222</v>
      </c>
      <c r="I1668" s="179">
        <v>10.901651111111114</v>
      </c>
      <c r="J1668" s="179">
        <v>5.4777933333333335</v>
      </c>
      <c r="K1668" s="179">
        <v>8.492997777777779</v>
      </c>
      <c r="L1668" s="179">
        <v>6.829866666666665</v>
      </c>
      <c r="M1668" s="179">
        <v>4.8948844444444441</v>
      </c>
      <c r="N1668" s="179">
        <v>3.3041355555555545</v>
      </c>
      <c r="O1668" s="179">
        <v>5.8134536585365861</v>
      </c>
      <c r="P1668" s="179">
        <v>7.1617073170731693</v>
      </c>
      <c r="Q1668" s="179">
        <v>7.7625111111111096</v>
      </c>
      <c r="R1668" s="179">
        <v>3.0711487804878055</v>
      </c>
      <c r="T1668" s="106"/>
      <c r="U1668" s="107"/>
      <c r="V1668" s="107"/>
      <c r="W1668" s="107"/>
      <c r="X1668" s="107"/>
      <c r="Y1668" s="107"/>
      <c r="Z1668" s="107"/>
      <c r="AA1668" s="107"/>
      <c r="AB1668" s="107"/>
      <c r="AC1668" s="107"/>
      <c r="AD1668" s="107"/>
      <c r="AE1668" s="107"/>
      <c r="AF1668" s="107"/>
      <c r="AG1668" s="107"/>
      <c r="AH1668" s="107"/>
    </row>
    <row r="1669" spans="1:34" x14ac:dyDescent="0.3">
      <c r="A1669" s="178" t="s">
        <v>407</v>
      </c>
      <c r="B1669" s="173"/>
      <c r="C1669" s="173"/>
      <c r="D1669" s="173"/>
      <c r="E1669" s="173"/>
      <c r="F1669" s="179">
        <v>-7.2270000000000003</v>
      </c>
      <c r="G1669" s="179">
        <v>-7.2270000000000003</v>
      </c>
      <c r="H1669" s="179">
        <v>12.868399999999999</v>
      </c>
      <c r="I1669" s="179">
        <v>10.322900000000001</v>
      </c>
      <c r="J1669" s="179">
        <v>5.4686000000000003</v>
      </c>
      <c r="K1669" s="179">
        <v>8.6258999999999997</v>
      </c>
      <c r="L1669" s="179">
        <v>6.9021999999999997</v>
      </c>
      <c r="M1669" s="179">
        <v>4.8906999999999998</v>
      </c>
      <c r="N1669" s="179">
        <v>3.1398999999999999</v>
      </c>
      <c r="O1669" s="179">
        <v>5.8696000000000002</v>
      </c>
      <c r="P1669" s="179">
        <v>7.1748000000000003</v>
      </c>
      <c r="Q1669" s="179">
        <v>8.1475000000000009</v>
      </c>
      <c r="R1669" s="179">
        <v>2.9422000000000001</v>
      </c>
      <c r="T1669" s="106"/>
      <c r="U1669" s="107"/>
      <c r="V1669" s="107"/>
      <c r="W1669" s="107"/>
      <c r="X1669" s="107"/>
      <c r="Y1669" s="107"/>
      <c r="Z1669" s="107"/>
      <c r="AA1669" s="107"/>
      <c r="AB1669" s="107"/>
      <c r="AC1669" s="107"/>
      <c r="AD1669" s="107"/>
      <c r="AE1669" s="107"/>
      <c r="AF1669" s="107"/>
      <c r="AG1669" s="107"/>
      <c r="AH1669" s="107"/>
    </row>
    <row r="1670" spans="1:34" x14ac:dyDescent="0.3">
      <c r="D1670" s="106"/>
      <c r="E1670" s="107"/>
      <c r="F1670" s="107"/>
      <c r="G1670" s="107"/>
      <c r="H1670" s="107"/>
      <c r="I1670" s="107"/>
      <c r="J1670" s="107"/>
      <c r="K1670" s="107"/>
      <c r="L1670" s="107"/>
      <c r="M1670" s="107"/>
      <c r="N1670" s="107"/>
      <c r="O1670" s="107"/>
      <c r="P1670" s="107"/>
      <c r="Q1670" s="107"/>
      <c r="R1670" s="107"/>
      <c r="T1670" s="106"/>
      <c r="U1670" s="107"/>
      <c r="V1670" s="107"/>
      <c r="W1670" s="107"/>
      <c r="X1670" s="107"/>
      <c r="Y1670" s="107"/>
      <c r="Z1670" s="107"/>
      <c r="AA1670" s="107"/>
      <c r="AB1670" s="107"/>
      <c r="AC1670" s="107"/>
      <c r="AD1670" s="107"/>
      <c r="AE1670" s="107"/>
      <c r="AF1670" s="107"/>
      <c r="AG1670" s="107"/>
      <c r="AH1670" s="107"/>
    </row>
    <row r="1671" spans="1:34" x14ac:dyDescent="0.3">
      <c r="A1671" s="175" t="s">
        <v>1262</v>
      </c>
      <c r="B1671" s="175"/>
      <c r="C1671" s="175"/>
      <c r="D1671" s="175"/>
      <c r="E1671" s="175"/>
      <c r="F1671" s="175"/>
      <c r="G1671" s="175"/>
      <c r="H1671" s="175"/>
      <c r="I1671" s="175"/>
      <c r="J1671" s="175"/>
      <c r="K1671" s="175"/>
      <c r="L1671" s="175"/>
      <c r="M1671" s="175"/>
      <c r="N1671" s="175"/>
      <c r="O1671" s="175"/>
      <c r="P1671" s="175"/>
      <c r="Q1671" s="175"/>
      <c r="R1671" s="175"/>
      <c r="T1671" s="106"/>
      <c r="U1671" s="107"/>
      <c r="V1671" s="107"/>
      <c r="W1671" s="107"/>
      <c r="X1671" s="107"/>
      <c r="Y1671" s="107"/>
      <c r="Z1671" s="107"/>
      <c r="AA1671" s="107"/>
      <c r="AB1671" s="107"/>
      <c r="AC1671" s="107"/>
      <c r="AD1671" s="107"/>
      <c r="AE1671" s="107"/>
      <c r="AF1671" s="107"/>
      <c r="AG1671" s="107"/>
      <c r="AH1671" s="107"/>
    </row>
    <row r="1672" spans="1:34" x14ac:dyDescent="0.3">
      <c r="A1672" s="173" t="s">
        <v>1263</v>
      </c>
      <c r="B1672" s="173" t="s">
        <v>1264</v>
      </c>
      <c r="C1672" s="173">
        <v>101844</v>
      </c>
      <c r="D1672" s="176">
        <v>44942</v>
      </c>
      <c r="E1672" s="177">
        <v>39.575499999999998</v>
      </c>
      <c r="F1672" s="177">
        <v>2.4599000000000002</v>
      </c>
      <c r="G1672" s="177">
        <v>2.4599000000000002</v>
      </c>
      <c r="H1672" s="177">
        <v>5.4471999999999996</v>
      </c>
      <c r="I1672" s="177">
        <v>5.4992000000000001</v>
      </c>
      <c r="J1672" s="177">
        <v>4.9565000000000001</v>
      </c>
      <c r="K1672" s="177">
        <v>6.9561999999999999</v>
      </c>
      <c r="L1672" s="177">
        <v>5.6242999999999999</v>
      </c>
      <c r="M1672" s="177">
        <v>4.9077000000000002</v>
      </c>
      <c r="N1672" s="177">
        <v>4.3457999999999997</v>
      </c>
      <c r="O1672" s="177">
        <v>6.2603999999999997</v>
      </c>
      <c r="P1672" s="177">
        <v>6.8308999999999997</v>
      </c>
      <c r="Q1672" s="177">
        <v>7.2309000000000001</v>
      </c>
      <c r="R1672" s="177">
        <v>4.2191000000000001</v>
      </c>
      <c r="T1672" s="106"/>
      <c r="U1672" s="107"/>
      <c r="V1672" s="107"/>
      <c r="W1672" s="107"/>
      <c r="X1672" s="107"/>
      <c r="Y1672" s="107"/>
      <c r="Z1672" s="107"/>
      <c r="AA1672" s="107"/>
      <c r="AB1672" s="107"/>
      <c r="AC1672" s="107"/>
      <c r="AD1672" s="107"/>
      <c r="AE1672" s="107"/>
      <c r="AF1672" s="107"/>
      <c r="AG1672" s="107"/>
      <c r="AH1672" s="107"/>
    </row>
    <row r="1673" spans="1:34" x14ac:dyDescent="0.3">
      <c r="A1673" s="173" t="s">
        <v>1263</v>
      </c>
      <c r="B1673" s="173" t="s">
        <v>1265</v>
      </c>
      <c r="C1673" s="173">
        <v>119498</v>
      </c>
      <c r="D1673" s="176">
        <v>44942</v>
      </c>
      <c r="E1673" s="177">
        <v>42.145000000000003</v>
      </c>
      <c r="F1673" s="177">
        <v>3.1764000000000001</v>
      </c>
      <c r="G1673" s="177">
        <v>3.1764000000000001</v>
      </c>
      <c r="H1673" s="177">
        <v>6.1562999999999999</v>
      </c>
      <c r="I1673" s="177">
        <v>6.2195</v>
      </c>
      <c r="J1673" s="177">
        <v>5.6761999999999997</v>
      </c>
      <c r="K1673" s="177">
        <v>7.6856999999999998</v>
      </c>
      <c r="L1673" s="177">
        <v>6.3608000000000002</v>
      </c>
      <c r="M1673" s="177">
        <v>5.6516999999999999</v>
      </c>
      <c r="N1673" s="177">
        <v>5.0944000000000003</v>
      </c>
      <c r="O1673" s="177">
        <v>7.0023</v>
      </c>
      <c r="P1673" s="177">
        <v>7.5694999999999997</v>
      </c>
      <c r="Q1673" s="177">
        <v>8.7149000000000001</v>
      </c>
      <c r="R1673" s="177">
        <v>4.9443000000000001</v>
      </c>
      <c r="T1673" s="106"/>
      <c r="U1673" s="107"/>
      <c r="V1673" s="107"/>
      <c r="W1673" s="107"/>
      <c r="X1673" s="107"/>
      <c r="Y1673" s="107"/>
      <c r="Z1673" s="107"/>
      <c r="AA1673" s="107"/>
      <c r="AB1673" s="107"/>
      <c r="AC1673" s="107"/>
      <c r="AD1673" s="107"/>
      <c r="AE1673" s="107"/>
      <c r="AF1673" s="107"/>
      <c r="AG1673" s="107"/>
      <c r="AH1673" s="107"/>
    </row>
    <row r="1674" spans="1:34" x14ac:dyDescent="0.3">
      <c r="A1674" s="173" t="s">
        <v>1263</v>
      </c>
      <c r="B1674" s="173" t="s">
        <v>1266</v>
      </c>
      <c r="C1674" s="173">
        <v>120510</v>
      </c>
      <c r="D1674" s="176">
        <v>44942</v>
      </c>
      <c r="E1674" s="177">
        <v>27.639600000000002</v>
      </c>
      <c r="F1674" s="177">
        <v>4.6677999999999997</v>
      </c>
      <c r="G1674" s="177">
        <v>4.6677999999999997</v>
      </c>
      <c r="H1674" s="177">
        <v>10.358700000000001</v>
      </c>
      <c r="I1674" s="177">
        <v>9.2578999999999994</v>
      </c>
      <c r="J1674" s="177">
        <v>6.7089999999999996</v>
      </c>
      <c r="K1674" s="177">
        <v>8.2789000000000001</v>
      </c>
      <c r="L1674" s="177">
        <v>6.2675999999999998</v>
      </c>
      <c r="M1674" s="177">
        <v>5.2031999999999998</v>
      </c>
      <c r="N1674" s="177">
        <v>4.5997000000000003</v>
      </c>
      <c r="O1674" s="177">
        <v>6.4538000000000002</v>
      </c>
      <c r="P1674" s="177">
        <v>7.4039999999999999</v>
      </c>
      <c r="Q1674" s="177">
        <v>8.1982999999999997</v>
      </c>
      <c r="R1674" s="177">
        <v>4.5521000000000003</v>
      </c>
      <c r="T1674" s="106"/>
      <c r="U1674" s="107"/>
      <c r="V1674" s="107"/>
      <c r="W1674" s="107"/>
      <c r="X1674" s="107"/>
      <c r="Y1674" s="107"/>
      <c r="Z1674" s="107"/>
      <c r="AA1674" s="107"/>
      <c r="AB1674" s="107"/>
      <c r="AC1674" s="107"/>
      <c r="AD1674" s="107"/>
      <c r="AE1674" s="107"/>
      <c r="AF1674" s="107"/>
      <c r="AG1674" s="107"/>
      <c r="AH1674" s="107"/>
    </row>
    <row r="1675" spans="1:34" x14ac:dyDescent="0.3">
      <c r="A1675" s="173" t="s">
        <v>1263</v>
      </c>
      <c r="B1675" s="173" t="s">
        <v>1267</v>
      </c>
      <c r="C1675" s="173">
        <v>112354</v>
      </c>
      <c r="D1675" s="176">
        <v>44942</v>
      </c>
      <c r="E1675" s="177">
        <v>25.684000000000001</v>
      </c>
      <c r="F1675" s="177">
        <v>4.0751999999999997</v>
      </c>
      <c r="G1675" s="177">
        <v>4.0751999999999997</v>
      </c>
      <c r="H1675" s="177">
        <v>9.7019000000000002</v>
      </c>
      <c r="I1675" s="177">
        <v>8.5853000000000002</v>
      </c>
      <c r="J1675" s="177">
        <v>6.0315000000000003</v>
      </c>
      <c r="K1675" s="177">
        <v>7.5865999999999998</v>
      </c>
      <c r="L1675" s="177">
        <v>5.5644</v>
      </c>
      <c r="M1675" s="177">
        <v>4.5015000000000001</v>
      </c>
      <c r="N1675" s="177">
        <v>3.9060000000000001</v>
      </c>
      <c r="O1675" s="177">
        <v>5.7323000000000004</v>
      </c>
      <c r="P1675" s="177">
        <v>6.6874000000000002</v>
      </c>
      <c r="Q1675" s="177">
        <v>7.5307000000000004</v>
      </c>
      <c r="R1675" s="177">
        <v>3.8481999999999998</v>
      </c>
      <c r="T1675" s="106"/>
      <c r="U1675" s="107"/>
      <c r="V1675" s="107"/>
      <c r="W1675" s="107"/>
      <c r="X1675" s="107"/>
      <c r="Y1675" s="107"/>
      <c r="Z1675" s="107"/>
      <c r="AA1675" s="107"/>
      <c r="AB1675" s="107"/>
      <c r="AC1675" s="107"/>
      <c r="AD1675" s="107"/>
      <c r="AE1675" s="107"/>
      <c r="AF1675" s="107"/>
      <c r="AG1675" s="107"/>
      <c r="AH1675" s="107"/>
    </row>
    <row r="1676" spans="1:34" x14ac:dyDescent="0.3">
      <c r="A1676" s="173" t="s">
        <v>1263</v>
      </c>
      <c r="B1676" s="173" t="s">
        <v>1983</v>
      </c>
      <c r="C1676" s="173">
        <v>119382</v>
      </c>
      <c r="D1676" s="176">
        <v>44942</v>
      </c>
      <c r="E1676" s="177">
        <v>23.935199999999998</v>
      </c>
      <c r="F1676" s="177">
        <v>-1.4739</v>
      </c>
      <c r="G1676" s="177">
        <v>-1.4739</v>
      </c>
      <c r="H1676" s="177">
        <v>9.8655000000000008</v>
      </c>
      <c r="I1676" s="177">
        <v>8.2499000000000002</v>
      </c>
      <c r="J1676" s="177">
        <v>5.5800999999999998</v>
      </c>
      <c r="K1676" s="177">
        <v>35.717199999999998</v>
      </c>
      <c r="L1676" s="177">
        <v>19.967099999999999</v>
      </c>
      <c r="M1676" s="177">
        <v>13.9725</v>
      </c>
      <c r="N1676" s="177">
        <v>27.5992</v>
      </c>
      <c r="O1676" s="177">
        <v>9.4365000000000006</v>
      </c>
      <c r="P1676" s="177">
        <v>4.0511999999999997</v>
      </c>
      <c r="Q1676" s="177">
        <v>6.6466000000000003</v>
      </c>
      <c r="R1676" s="177">
        <v>15.017200000000001</v>
      </c>
      <c r="T1676" s="106"/>
      <c r="U1676" s="107"/>
      <c r="V1676" s="107"/>
      <c r="W1676" s="107"/>
      <c r="X1676" s="107"/>
      <c r="Y1676" s="107"/>
      <c r="Z1676" s="107"/>
      <c r="AA1676" s="107"/>
      <c r="AB1676" s="107"/>
      <c r="AC1676" s="107"/>
      <c r="AD1676" s="107"/>
      <c r="AE1676" s="107"/>
      <c r="AF1676" s="107"/>
      <c r="AG1676" s="107"/>
      <c r="AH1676" s="107"/>
    </row>
    <row r="1677" spans="1:34" x14ac:dyDescent="0.3">
      <c r="A1677" s="173" t="s">
        <v>1263</v>
      </c>
      <c r="B1677" s="173" t="s">
        <v>1984</v>
      </c>
      <c r="C1677" s="173">
        <v>111585</v>
      </c>
      <c r="D1677" s="176">
        <v>44942</v>
      </c>
      <c r="E1677" s="177">
        <v>22.2913</v>
      </c>
      <c r="F1677" s="177">
        <v>-2.0190999999999999</v>
      </c>
      <c r="G1677" s="177">
        <v>-2.0190999999999999</v>
      </c>
      <c r="H1677" s="177">
        <v>9.3734000000000002</v>
      </c>
      <c r="I1677" s="177">
        <v>7.7420999999999998</v>
      </c>
      <c r="J1677" s="177">
        <v>5.0659999999999998</v>
      </c>
      <c r="K1677" s="177">
        <v>35.119399999999999</v>
      </c>
      <c r="L1677" s="177">
        <v>19.386700000000001</v>
      </c>
      <c r="M1677" s="177">
        <v>13.4954</v>
      </c>
      <c r="N1677" s="177">
        <v>27.096599999999999</v>
      </c>
      <c r="O1677" s="177">
        <v>8.9562000000000008</v>
      </c>
      <c r="P1677" s="177">
        <v>3.5465</v>
      </c>
      <c r="Q1677" s="177">
        <v>5.8552</v>
      </c>
      <c r="R1677" s="177">
        <v>14.5837</v>
      </c>
      <c r="T1677" s="106"/>
      <c r="U1677" s="107"/>
      <c r="V1677" s="107"/>
      <c r="W1677" s="107"/>
      <c r="X1677" s="107"/>
      <c r="Y1677" s="107"/>
      <c r="Z1677" s="107"/>
      <c r="AA1677" s="107"/>
      <c r="AB1677" s="107"/>
      <c r="AC1677" s="107"/>
      <c r="AD1677" s="107"/>
      <c r="AE1677" s="107"/>
      <c r="AF1677" s="107"/>
      <c r="AG1677" s="107"/>
      <c r="AH1677" s="107"/>
    </row>
    <row r="1678" spans="1:34" x14ac:dyDescent="0.3">
      <c r="A1678" s="173" t="s">
        <v>1263</v>
      </c>
      <c r="B1678" s="173" t="s">
        <v>1934</v>
      </c>
      <c r="C1678" s="173">
        <v>119400</v>
      </c>
      <c r="D1678" s="176">
        <v>44942</v>
      </c>
      <c r="E1678" s="177">
        <v>25.993099999999998</v>
      </c>
      <c r="F1678" s="177">
        <v>5.0103999999999997</v>
      </c>
      <c r="G1678" s="177">
        <v>5.0103999999999997</v>
      </c>
      <c r="H1678" s="177">
        <v>8.1773000000000007</v>
      </c>
      <c r="I1678" s="177">
        <v>8.0084999999999997</v>
      </c>
      <c r="J1678" s="177">
        <v>5.6117999999999997</v>
      </c>
      <c r="K1678" s="177">
        <v>7.7960000000000003</v>
      </c>
      <c r="L1678" s="177">
        <v>6.1795</v>
      </c>
      <c r="M1678" s="177">
        <v>4.4683000000000002</v>
      </c>
      <c r="N1678" s="177">
        <v>3.8689</v>
      </c>
      <c r="O1678" s="177">
        <v>5.4515000000000002</v>
      </c>
      <c r="P1678" s="177">
        <v>6.7694999999999999</v>
      </c>
      <c r="Q1678" s="177">
        <v>8.0076999999999998</v>
      </c>
      <c r="R1678" s="177">
        <v>4.2778999999999998</v>
      </c>
      <c r="T1678" s="106"/>
      <c r="U1678" s="107"/>
      <c r="V1678" s="107"/>
      <c r="W1678" s="107"/>
      <c r="X1678" s="107"/>
      <c r="Y1678" s="107"/>
      <c r="Z1678" s="107"/>
      <c r="AA1678" s="107"/>
      <c r="AB1678" s="107"/>
      <c r="AC1678" s="107"/>
      <c r="AD1678" s="107"/>
      <c r="AE1678" s="107"/>
      <c r="AF1678" s="107"/>
      <c r="AG1678" s="107"/>
      <c r="AH1678" s="107"/>
    </row>
    <row r="1679" spans="1:34" x14ac:dyDescent="0.3">
      <c r="A1679" s="173" t="s">
        <v>1263</v>
      </c>
      <c r="B1679" s="173" t="s">
        <v>1952</v>
      </c>
      <c r="C1679" s="173">
        <v>113036</v>
      </c>
      <c r="D1679" s="176">
        <v>44942</v>
      </c>
      <c r="E1679" s="177">
        <v>24.3474</v>
      </c>
      <c r="F1679" s="177">
        <v>4.2990000000000004</v>
      </c>
      <c r="G1679" s="177">
        <v>4.2990000000000004</v>
      </c>
      <c r="H1679" s="177">
        <v>7.4850000000000003</v>
      </c>
      <c r="I1679" s="177">
        <v>7.3342000000000001</v>
      </c>
      <c r="J1679" s="177">
        <v>4.9290000000000003</v>
      </c>
      <c r="K1679" s="177">
        <v>7.1082999999999998</v>
      </c>
      <c r="L1679" s="177">
        <v>5.4809999999999999</v>
      </c>
      <c r="M1679" s="177">
        <v>3.7694000000000001</v>
      </c>
      <c r="N1679" s="177">
        <v>3.1648999999999998</v>
      </c>
      <c r="O1679" s="177">
        <v>4.7035</v>
      </c>
      <c r="P1679" s="177">
        <v>6.0256999999999996</v>
      </c>
      <c r="Q1679" s="177">
        <v>7.3440000000000003</v>
      </c>
      <c r="R1679" s="177">
        <v>3.5457999999999998</v>
      </c>
      <c r="T1679" s="106"/>
      <c r="U1679" s="107"/>
      <c r="V1679" s="107"/>
      <c r="W1679" s="107"/>
      <c r="X1679" s="107"/>
      <c r="Y1679" s="107"/>
      <c r="Z1679" s="107"/>
      <c r="AA1679" s="107"/>
      <c r="AB1679" s="107"/>
      <c r="AC1679" s="107"/>
      <c r="AD1679" s="107"/>
      <c r="AE1679" s="107"/>
      <c r="AF1679" s="107"/>
      <c r="AG1679" s="107"/>
      <c r="AH1679" s="107"/>
    </row>
    <row r="1680" spans="1:34" x14ac:dyDescent="0.3">
      <c r="A1680" s="173" t="s">
        <v>1263</v>
      </c>
      <c r="B1680" s="173" t="s">
        <v>1268</v>
      </c>
      <c r="C1680" s="173">
        <v>117953</v>
      </c>
      <c r="D1680" s="176"/>
      <c r="E1680" s="177"/>
      <c r="F1680" s="177"/>
      <c r="G1680" s="177"/>
      <c r="H1680" s="177"/>
      <c r="I1680" s="177"/>
      <c r="J1680" s="177"/>
      <c r="K1680" s="177"/>
      <c r="L1680" s="177"/>
      <c r="M1680" s="177"/>
      <c r="N1680" s="177"/>
      <c r="O1680" s="177"/>
      <c r="P1680" s="177"/>
      <c r="Q1680" s="177"/>
      <c r="R1680" s="177"/>
      <c r="T1680" s="106"/>
      <c r="U1680" s="107"/>
      <c r="V1680" s="107"/>
      <c r="W1680" s="107"/>
      <c r="X1680" s="107"/>
      <c r="Y1680" s="107"/>
      <c r="Z1680" s="107"/>
      <c r="AA1680" s="107"/>
      <c r="AB1680" s="107"/>
      <c r="AC1680" s="107"/>
      <c r="AD1680" s="107"/>
      <c r="AE1680" s="107"/>
      <c r="AF1680" s="107"/>
      <c r="AG1680" s="107"/>
      <c r="AH1680" s="107"/>
    </row>
    <row r="1681" spans="1:34" x14ac:dyDescent="0.3">
      <c r="A1681" s="173" t="s">
        <v>1263</v>
      </c>
      <c r="B1681" s="173" t="s">
        <v>1269</v>
      </c>
      <c r="C1681" s="173">
        <v>120131</v>
      </c>
      <c r="D1681" s="176"/>
      <c r="E1681" s="177"/>
      <c r="F1681" s="177"/>
      <c r="G1681" s="177"/>
      <c r="H1681" s="177"/>
      <c r="I1681" s="177"/>
      <c r="J1681" s="177"/>
      <c r="K1681" s="177"/>
      <c r="L1681" s="177"/>
      <c r="M1681" s="177"/>
      <c r="N1681" s="177"/>
      <c r="O1681" s="177"/>
      <c r="P1681" s="177"/>
      <c r="Q1681" s="177"/>
      <c r="R1681" s="177"/>
      <c r="S1681" t="s">
        <v>1808</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73" t="s">
        <v>1263</v>
      </c>
      <c r="B1682" s="173" t="s">
        <v>1270</v>
      </c>
      <c r="C1682" s="173">
        <v>118320</v>
      </c>
      <c r="D1682" s="176">
        <v>44942</v>
      </c>
      <c r="E1682" s="177">
        <v>23.085000000000001</v>
      </c>
      <c r="F1682" s="177">
        <v>2.4775999999999998</v>
      </c>
      <c r="G1682" s="177">
        <v>2.4775999999999998</v>
      </c>
      <c r="H1682" s="177">
        <v>8.3481000000000005</v>
      </c>
      <c r="I1682" s="177">
        <v>8.0660000000000007</v>
      </c>
      <c r="J1682" s="177">
        <v>6.3586</v>
      </c>
      <c r="K1682" s="177">
        <v>7.9962999999999997</v>
      </c>
      <c r="L1682" s="177">
        <v>5.5407999999999999</v>
      </c>
      <c r="M1682" s="177">
        <v>4.3662999999999998</v>
      </c>
      <c r="N1682" s="177">
        <v>3.7208000000000001</v>
      </c>
      <c r="O1682" s="177">
        <v>5.4991000000000003</v>
      </c>
      <c r="P1682" s="177">
        <v>6.49</v>
      </c>
      <c r="Q1682" s="177">
        <v>7.1898</v>
      </c>
      <c r="R1682" s="177">
        <v>3.7492999999999999</v>
      </c>
      <c r="S1682" t="s">
        <v>1808</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73" t="s">
        <v>1263</v>
      </c>
      <c r="B1683" s="173" t="s">
        <v>1271</v>
      </c>
      <c r="C1683" s="173">
        <v>115077</v>
      </c>
      <c r="D1683" s="176">
        <v>44942</v>
      </c>
      <c r="E1683" s="177">
        <v>21.474799999999998</v>
      </c>
      <c r="F1683" s="177">
        <v>1.8698999999999999</v>
      </c>
      <c r="G1683" s="177">
        <v>1.8698999999999999</v>
      </c>
      <c r="H1683" s="177">
        <v>7.7084000000000001</v>
      </c>
      <c r="I1683" s="177">
        <v>7.4268000000000001</v>
      </c>
      <c r="J1683" s="177">
        <v>5.7077</v>
      </c>
      <c r="K1683" s="177">
        <v>7.3399000000000001</v>
      </c>
      <c r="L1683" s="177">
        <v>4.8940999999999999</v>
      </c>
      <c r="M1683" s="177">
        <v>3.7279</v>
      </c>
      <c r="N1683" s="177">
        <v>3.09</v>
      </c>
      <c r="O1683" s="177">
        <v>4.8471000000000002</v>
      </c>
      <c r="P1683" s="177">
        <v>5.7873999999999999</v>
      </c>
      <c r="Q1683" s="177">
        <v>6.7286000000000001</v>
      </c>
      <c r="R1683" s="177">
        <v>3.1107999999999998</v>
      </c>
      <c r="T1683" s="106"/>
      <c r="U1683" s="107"/>
      <c r="V1683" s="107"/>
      <c r="W1683" s="107"/>
      <c r="X1683" s="107"/>
      <c r="Y1683" s="107"/>
      <c r="Z1683" s="107"/>
      <c r="AA1683" s="107"/>
      <c r="AB1683" s="107"/>
      <c r="AC1683" s="107"/>
      <c r="AD1683" s="107"/>
      <c r="AE1683" s="107"/>
      <c r="AF1683" s="107"/>
      <c r="AG1683" s="107"/>
      <c r="AH1683" s="107"/>
    </row>
    <row r="1684" spans="1:34" x14ac:dyDescent="0.3">
      <c r="A1684" s="173" t="s">
        <v>1263</v>
      </c>
      <c r="B1684" s="173" t="s">
        <v>1272</v>
      </c>
      <c r="C1684" s="173">
        <v>119226</v>
      </c>
      <c r="D1684" s="176">
        <v>44942</v>
      </c>
      <c r="E1684" s="177">
        <v>41.735100000000003</v>
      </c>
      <c r="F1684" s="177">
        <v>3.5284</v>
      </c>
      <c r="G1684" s="177">
        <v>3.5284</v>
      </c>
      <c r="H1684" s="177">
        <v>9.7634000000000007</v>
      </c>
      <c r="I1684" s="177">
        <v>8.5549999999999997</v>
      </c>
      <c r="J1684" s="177">
        <v>5.5955000000000004</v>
      </c>
      <c r="K1684" s="177">
        <v>7.9020999999999999</v>
      </c>
      <c r="L1684" s="177">
        <v>5.4875999999999996</v>
      </c>
      <c r="M1684" s="177">
        <v>4.3456000000000001</v>
      </c>
      <c r="N1684" s="177">
        <v>3.8940000000000001</v>
      </c>
      <c r="O1684" s="177">
        <v>5.718</v>
      </c>
      <c r="P1684" s="177">
        <v>6.7534999999999998</v>
      </c>
      <c r="Q1684" s="177">
        <v>7.8334000000000001</v>
      </c>
      <c r="R1684" s="177">
        <v>3.8690000000000002</v>
      </c>
      <c r="T1684" s="106"/>
      <c r="U1684" s="107"/>
      <c r="V1684" s="107"/>
      <c r="W1684" s="107"/>
      <c r="X1684" s="107"/>
      <c r="Y1684" s="107"/>
      <c r="Z1684" s="107"/>
      <c r="AA1684" s="107"/>
      <c r="AB1684" s="107"/>
      <c r="AC1684" s="107"/>
      <c r="AD1684" s="107"/>
      <c r="AE1684" s="107"/>
      <c r="AF1684" s="107"/>
      <c r="AG1684" s="107"/>
      <c r="AH1684" s="107"/>
    </row>
    <row r="1685" spans="1:34" x14ac:dyDescent="0.3">
      <c r="A1685" s="173" t="s">
        <v>1263</v>
      </c>
      <c r="B1685" s="173" t="s">
        <v>1273</v>
      </c>
      <c r="C1685" s="173">
        <v>101304</v>
      </c>
      <c r="D1685" s="176">
        <v>44942</v>
      </c>
      <c r="E1685" s="177">
        <v>38.994700000000002</v>
      </c>
      <c r="F1685" s="177">
        <v>2.8399000000000001</v>
      </c>
      <c r="G1685" s="177">
        <v>2.8399000000000001</v>
      </c>
      <c r="H1685" s="177">
        <v>9.0952999999999999</v>
      </c>
      <c r="I1685" s="177">
        <v>7.8864000000000001</v>
      </c>
      <c r="J1685" s="177">
        <v>4.9423000000000004</v>
      </c>
      <c r="K1685" s="177">
        <v>7.2662000000000004</v>
      </c>
      <c r="L1685" s="177">
        <v>4.8495999999999997</v>
      </c>
      <c r="M1685" s="177">
        <v>3.7143000000000002</v>
      </c>
      <c r="N1685" s="177">
        <v>3.2572000000000001</v>
      </c>
      <c r="O1685" s="177">
        <v>5.0593000000000004</v>
      </c>
      <c r="P1685" s="177">
        <v>6.0355999999999996</v>
      </c>
      <c r="Q1685" s="177">
        <v>6.9097999999999997</v>
      </c>
      <c r="R1685" s="177">
        <v>3.2222</v>
      </c>
      <c r="T1685" s="106"/>
      <c r="U1685" s="107"/>
      <c r="V1685" s="107"/>
      <c r="W1685" s="107"/>
      <c r="X1685" s="107"/>
      <c r="Y1685" s="107"/>
      <c r="Z1685" s="107"/>
      <c r="AA1685" s="107"/>
      <c r="AB1685" s="107"/>
      <c r="AC1685" s="107"/>
      <c r="AD1685" s="107"/>
      <c r="AE1685" s="107"/>
      <c r="AF1685" s="107"/>
      <c r="AG1685" s="107"/>
      <c r="AH1685" s="107"/>
    </row>
    <row r="1686" spans="1:34" x14ac:dyDescent="0.3">
      <c r="A1686" s="173" t="s">
        <v>1263</v>
      </c>
      <c r="B1686" s="173" t="s">
        <v>1274</v>
      </c>
      <c r="C1686" s="173">
        <v>140251</v>
      </c>
      <c r="D1686" s="176"/>
      <c r="E1686" s="177"/>
      <c r="F1686" s="177"/>
      <c r="G1686" s="177"/>
      <c r="H1686" s="177"/>
      <c r="I1686" s="177"/>
      <c r="J1686" s="177"/>
      <c r="K1686" s="177"/>
      <c r="L1686" s="177"/>
      <c r="M1686" s="177"/>
      <c r="N1686" s="177"/>
      <c r="O1686" s="177"/>
      <c r="P1686" s="177"/>
      <c r="Q1686" s="177"/>
      <c r="R1686" s="177"/>
      <c r="T1686" s="106"/>
      <c r="U1686" s="107"/>
      <c r="V1686" s="107"/>
      <c r="W1686" s="107"/>
      <c r="X1686" s="107"/>
      <c r="Y1686" s="107"/>
      <c r="Z1686" s="107"/>
      <c r="AA1686" s="107"/>
      <c r="AB1686" s="107"/>
      <c r="AC1686" s="107"/>
      <c r="AD1686" s="107"/>
      <c r="AE1686" s="107"/>
      <c r="AF1686" s="107"/>
      <c r="AG1686" s="107"/>
      <c r="AH1686" s="107"/>
    </row>
    <row r="1687" spans="1:34" x14ac:dyDescent="0.3">
      <c r="A1687" s="173" t="s">
        <v>1263</v>
      </c>
      <c r="B1687" s="173" t="s">
        <v>1275</v>
      </c>
      <c r="C1687" s="173">
        <v>140244</v>
      </c>
      <c r="D1687" s="176"/>
      <c r="E1687" s="177"/>
      <c r="F1687" s="177"/>
      <c r="G1687" s="177"/>
      <c r="H1687" s="177"/>
      <c r="I1687" s="177"/>
      <c r="J1687" s="177"/>
      <c r="K1687" s="177"/>
      <c r="L1687" s="177"/>
      <c r="M1687" s="177"/>
      <c r="N1687" s="177"/>
      <c r="O1687" s="177"/>
      <c r="P1687" s="177"/>
      <c r="Q1687" s="177"/>
      <c r="R1687" s="177"/>
      <c r="T1687" s="106"/>
      <c r="U1687" s="107"/>
      <c r="V1687" s="107"/>
      <c r="W1687" s="107"/>
      <c r="X1687" s="107"/>
      <c r="Y1687" s="107"/>
      <c r="Z1687" s="107"/>
      <c r="AA1687" s="107"/>
      <c r="AB1687" s="107"/>
      <c r="AC1687" s="107"/>
      <c r="AD1687" s="107"/>
      <c r="AE1687" s="107"/>
      <c r="AF1687" s="107"/>
      <c r="AG1687" s="107"/>
      <c r="AH1687" s="107"/>
    </row>
    <row r="1688" spans="1:34" x14ac:dyDescent="0.3">
      <c r="A1688" s="173" t="s">
        <v>1263</v>
      </c>
      <c r="B1688" s="173" t="s">
        <v>1276</v>
      </c>
      <c r="C1688" s="173">
        <v>148002</v>
      </c>
      <c r="D1688" s="176"/>
      <c r="E1688" s="177"/>
      <c r="F1688" s="177"/>
      <c r="G1688" s="177"/>
      <c r="H1688" s="177"/>
      <c r="I1688" s="177"/>
      <c r="J1688" s="177"/>
      <c r="K1688" s="177"/>
      <c r="L1688" s="177"/>
      <c r="M1688" s="177"/>
      <c r="N1688" s="177"/>
      <c r="O1688" s="177"/>
      <c r="P1688" s="177"/>
      <c r="Q1688" s="177"/>
      <c r="R1688" s="177"/>
      <c r="T1688" s="106"/>
      <c r="U1688" s="107"/>
      <c r="V1688" s="107"/>
      <c r="W1688" s="107"/>
      <c r="X1688" s="107"/>
      <c r="Y1688" s="107"/>
      <c r="Z1688" s="107"/>
      <c r="AA1688" s="107"/>
      <c r="AB1688" s="107"/>
      <c r="AC1688" s="107"/>
      <c r="AD1688" s="107"/>
      <c r="AE1688" s="107"/>
      <c r="AF1688" s="107"/>
      <c r="AG1688" s="107"/>
      <c r="AH1688" s="107"/>
    </row>
    <row r="1689" spans="1:34" x14ac:dyDescent="0.3">
      <c r="A1689" s="173" t="s">
        <v>1263</v>
      </c>
      <c r="B1689" s="173" t="s">
        <v>1277</v>
      </c>
      <c r="C1689" s="173">
        <v>148010</v>
      </c>
      <c r="D1689" s="176">
        <v>44942</v>
      </c>
      <c r="E1689" s="177">
        <v>90.719099999999997</v>
      </c>
      <c r="F1689" s="177">
        <v>14.4612</v>
      </c>
      <c r="G1689" s="177">
        <v>14.4612</v>
      </c>
      <c r="H1689" s="177">
        <v>14.4899</v>
      </c>
      <c r="I1689" s="177">
        <v>14.533200000000001</v>
      </c>
      <c r="J1689" s="177">
        <v>14.6327</v>
      </c>
      <c r="K1689" s="177">
        <v>15.011799999999999</v>
      </c>
      <c r="L1689" s="177">
        <v>4.48E-2</v>
      </c>
      <c r="M1689" s="177">
        <v>3.7416999999999998</v>
      </c>
      <c r="N1689" s="177"/>
      <c r="O1689" s="177"/>
      <c r="P1689" s="177"/>
      <c r="Q1689" s="177">
        <v>4.7675000000000001</v>
      </c>
      <c r="R1689" s="177"/>
      <c r="T1689" s="106"/>
      <c r="U1689" s="107"/>
      <c r="V1689" s="107"/>
      <c r="W1689" s="107"/>
      <c r="X1689" s="107"/>
      <c r="Y1689" s="107"/>
      <c r="Z1689" s="107"/>
      <c r="AA1689" s="107"/>
      <c r="AB1689" s="107"/>
      <c r="AC1689" s="107"/>
      <c r="AD1689" s="107"/>
      <c r="AE1689" s="107"/>
      <c r="AF1689" s="107"/>
      <c r="AG1689" s="107"/>
      <c r="AH1689" s="107"/>
    </row>
    <row r="1690" spans="1:34" x14ac:dyDescent="0.3">
      <c r="A1690" s="173" t="s">
        <v>1263</v>
      </c>
      <c r="B1690" s="173" t="s">
        <v>1278</v>
      </c>
      <c r="C1690" s="173">
        <v>148015</v>
      </c>
      <c r="D1690" s="176">
        <v>44942</v>
      </c>
      <c r="E1690" s="177">
        <v>95.811499999999995</v>
      </c>
      <c r="F1690" s="177">
        <v>14.4809</v>
      </c>
      <c r="G1690" s="177">
        <v>14.4809</v>
      </c>
      <c r="H1690" s="177">
        <v>14.4948</v>
      </c>
      <c r="I1690" s="177">
        <v>14.5352</v>
      </c>
      <c r="J1690" s="177">
        <v>14.633900000000001</v>
      </c>
      <c r="K1690" s="177">
        <v>15.012499999999999</v>
      </c>
      <c r="L1690" s="177">
        <v>4.4900000000000002E-2</v>
      </c>
      <c r="M1690" s="177">
        <v>3.7418</v>
      </c>
      <c r="N1690" s="177"/>
      <c r="O1690" s="177"/>
      <c r="P1690" s="177"/>
      <c r="Q1690" s="177">
        <v>4.7675999999999998</v>
      </c>
      <c r="R1690" s="177"/>
      <c r="T1690" s="106"/>
      <c r="U1690" s="107"/>
      <c r="V1690" s="107"/>
      <c r="W1690" s="107"/>
      <c r="X1690" s="107"/>
      <c r="Y1690" s="107"/>
      <c r="Z1690" s="107"/>
      <c r="AA1690" s="107"/>
      <c r="AB1690" s="107"/>
      <c r="AC1690" s="107"/>
      <c r="AD1690" s="107"/>
      <c r="AE1690" s="107"/>
      <c r="AF1690" s="107"/>
      <c r="AG1690" s="107"/>
      <c r="AH1690" s="107"/>
    </row>
    <row r="1691" spans="1:34" x14ac:dyDescent="0.3">
      <c r="A1691" s="173" t="s">
        <v>1263</v>
      </c>
      <c r="B1691" s="173" t="s">
        <v>1279</v>
      </c>
      <c r="C1691" s="173">
        <v>148318</v>
      </c>
      <c r="D1691" s="176"/>
      <c r="E1691" s="177"/>
      <c r="F1691" s="177"/>
      <c r="G1691" s="177"/>
      <c r="H1691" s="177"/>
      <c r="I1691" s="177"/>
      <c r="J1691" s="177"/>
      <c r="K1691" s="177"/>
      <c r="L1691" s="177"/>
      <c r="M1691" s="177"/>
      <c r="N1691" s="177"/>
      <c r="O1691" s="177"/>
      <c r="P1691" s="177"/>
      <c r="Q1691" s="177"/>
      <c r="R1691" s="177"/>
      <c r="T1691" s="106"/>
      <c r="U1691" s="107"/>
      <c r="V1691" s="107"/>
      <c r="W1691" s="107"/>
      <c r="X1691" s="107"/>
      <c r="Y1691" s="107"/>
      <c r="Z1691" s="107"/>
      <c r="AA1691" s="107"/>
      <c r="AB1691" s="107"/>
      <c r="AC1691" s="107"/>
      <c r="AD1691" s="107"/>
      <c r="AE1691" s="107"/>
      <c r="AF1691" s="107"/>
      <c r="AG1691" s="107"/>
      <c r="AH1691" s="107"/>
    </row>
    <row r="1692" spans="1:34" x14ac:dyDescent="0.3">
      <c r="A1692" s="173" t="s">
        <v>1263</v>
      </c>
      <c r="B1692" s="173" t="s">
        <v>1280</v>
      </c>
      <c r="C1692" s="173">
        <v>148313</v>
      </c>
      <c r="D1692" s="176"/>
      <c r="E1692" s="177"/>
      <c r="F1692" s="177"/>
      <c r="G1692" s="177"/>
      <c r="H1692" s="177"/>
      <c r="I1692" s="177"/>
      <c r="J1692" s="177"/>
      <c r="K1692" s="177"/>
      <c r="L1692" s="177"/>
      <c r="M1692" s="177"/>
      <c r="N1692" s="177"/>
      <c r="O1692" s="177"/>
      <c r="P1692" s="177"/>
      <c r="Q1692" s="177"/>
      <c r="R1692" s="177"/>
      <c r="T1692" s="106"/>
      <c r="U1692" s="107"/>
      <c r="V1692" s="107"/>
      <c r="W1692" s="107"/>
      <c r="X1692" s="107"/>
      <c r="Y1692" s="107"/>
      <c r="Z1692" s="107"/>
      <c r="AA1692" s="107"/>
      <c r="AB1692" s="107"/>
      <c r="AC1692" s="107"/>
      <c r="AD1692" s="107"/>
      <c r="AE1692" s="107"/>
      <c r="AF1692" s="107"/>
      <c r="AG1692" s="107"/>
      <c r="AH1692" s="107"/>
    </row>
    <row r="1693" spans="1:34" x14ac:dyDescent="0.3">
      <c r="A1693" s="173" t="s">
        <v>1263</v>
      </c>
      <c r="B1693" s="173" t="s">
        <v>1281</v>
      </c>
      <c r="C1693" s="173">
        <v>101232</v>
      </c>
      <c r="D1693" s="176">
        <v>44942</v>
      </c>
      <c r="E1693" s="177">
        <v>4857.7470883534097</v>
      </c>
      <c r="F1693" s="177">
        <v>10.193099999999999</v>
      </c>
      <c r="G1693" s="177">
        <v>10.193099999999999</v>
      </c>
      <c r="H1693" s="177">
        <v>11.608700000000001</v>
      </c>
      <c r="I1693" s="177">
        <v>10.5025</v>
      </c>
      <c r="J1693" s="177">
        <v>5.7464000000000004</v>
      </c>
      <c r="K1693" s="177">
        <v>10.0182</v>
      </c>
      <c r="L1693" s="177">
        <v>4.7035999999999998</v>
      </c>
      <c r="M1693" s="177">
        <v>4.3410000000000002</v>
      </c>
      <c r="N1693" s="177">
        <v>9.0574999999999992</v>
      </c>
      <c r="O1693" s="177">
        <v>7.3722000000000003</v>
      </c>
      <c r="P1693" s="177">
        <v>6.0827</v>
      </c>
      <c r="Q1693" s="177">
        <v>7.8276000000000003</v>
      </c>
      <c r="R1693" s="177">
        <v>11.690200000000001</v>
      </c>
      <c r="T1693" s="106"/>
      <c r="U1693" s="107"/>
      <c r="V1693" s="107"/>
      <c r="W1693" s="107"/>
      <c r="X1693" s="107"/>
      <c r="Y1693" s="107"/>
      <c r="Z1693" s="107"/>
      <c r="AA1693" s="107"/>
      <c r="AB1693" s="107"/>
      <c r="AC1693" s="107"/>
      <c r="AD1693" s="107"/>
      <c r="AE1693" s="107"/>
      <c r="AF1693" s="107"/>
      <c r="AG1693" s="107"/>
      <c r="AH1693" s="107"/>
    </row>
    <row r="1694" spans="1:34" x14ac:dyDescent="0.3">
      <c r="A1694" s="173" t="s">
        <v>1263</v>
      </c>
      <c r="B1694" s="173" t="s">
        <v>1282</v>
      </c>
      <c r="C1694" s="173">
        <v>118565</v>
      </c>
      <c r="D1694" s="176">
        <v>44942</v>
      </c>
      <c r="E1694" s="177">
        <v>4856.4125000000004</v>
      </c>
      <c r="F1694" s="177">
        <v>10.193199999999999</v>
      </c>
      <c r="G1694" s="177">
        <v>10.193199999999999</v>
      </c>
      <c r="H1694" s="177">
        <v>11.6088</v>
      </c>
      <c r="I1694" s="177">
        <v>10.5025</v>
      </c>
      <c r="J1694" s="177">
        <v>5.7464000000000004</v>
      </c>
      <c r="K1694" s="177">
        <v>10.0182</v>
      </c>
      <c r="L1694" s="177">
        <v>4.7035999999999998</v>
      </c>
      <c r="M1694" s="177">
        <v>4.3410000000000002</v>
      </c>
      <c r="N1694" s="177">
        <v>2.8488000000000002</v>
      </c>
      <c r="O1694" s="177">
        <v>5.5696000000000003</v>
      </c>
      <c r="P1694" s="177">
        <v>5.3285</v>
      </c>
      <c r="Q1694" s="177">
        <v>7.7062999999999997</v>
      </c>
      <c r="R1694" s="177">
        <v>8.4906000000000006</v>
      </c>
      <c r="T1694" s="106"/>
      <c r="U1694" s="107"/>
      <c r="V1694" s="107"/>
      <c r="W1694" s="107"/>
      <c r="X1694" s="107"/>
      <c r="Y1694" s="107"/>
      <c r="Z1694" s="107"/>
      <c r="AA1694" s="107"/>
      <c r="AB1694" s="107"/>
      <c r="AC1694" s="107"/>
      <c r="AD1694" s="107"/>
      <c r="AE1694" s="107"/>
      <c r="AF1694" s="107"/>
      <c r="AG1694" s="107"/>
      <c r="AH1694" s="107"/>
    </row>
    <row r="1695" spans="1:34" x14ac:dyDescent="0.3">
      <c r="A1695" s="173" t="s">
        <v>1263</v>
      </c>
      <c r="B1695" s="173" t="s">
        <v>1283</v>
      </c>
      <c r="C1695" s="173">
        <v>113047</v>
      </c>
      <c r="D1695" s="176">
        <v>44942</v>
      </c>
      <c r="E1695" s="177">
        <v>26.477900000000002</v>
      </c>
      <c r="F1695" s="177">
        <v>2.4359000000000002</v>
      </c>
      <c r="G1695" s="177">
        <v>2.4359000000000002</v>
      </c>
      <c r="H1695" s="177">
        <v>8.2644000000000002</v>
      </c>
      <c r="I1695" s="177">
        <v>7.3068</v>
      </c>
      <c r="J1695" s="177">
        <v>5.8856999999999999</v>
      </c>
      <c r="K1695" s="177">
        <v>7.7419000000000002</v>
      </c>
      <c r="L1695" s="177">
        <v>5.9085999999999999</v>
      </c>
      <c r="M1695" s="177">
        <v>4.6778000000000004</v>
      </c>
      <c r="N1695" s="177">
        <v>3.8374999999999999</v>
      </c>
      <c r="O1695" s="177">
        <v>6.0590000000000002</v>
      </c>
      <c r="P1695" s="177">
        <v>6.9881000000000002</v>
      </c>
      <c r="Q1695" s="177">
        <v>8.0543999999999993</v>
      </c>
      <c r="R1695" s="177">
        <v>3.8984999999999999</v>
      </c>
      <c r="T1695" s="106"/>
      <c r="U1695" s="107"/>
      <c r="V1695" s="107"/>
      <c r="W1695" s="107"/>
      <c r="X1695" s="107"/>
      <c r="Y1695" s="107"/>
      <c r="Z1695" s="107"/>
      <c r="AA1695" s="107"/>
      <c r="AB1695" s="107"/>
      <c r="AC1695" s="107"/>
      <c r="AD1695" s="107"/>
      <c r="AE1695" s="107"/>
      <c r="AF1695" s="107"/>
      <c r="AG1695" s="107"/>
      <c r="AH1695" s="107"/>
    </row>
    <row r="1696" spans="1:34" x14ac:dyDescent="0.3">
      <c r="A1696" s="173" t="s">
        <v>1263</v>
      </c>
      <c r="B1696" s="173" t="s">
        <v>1284</v>
      </c>
      <c r="C1696" s="173">
        <v>119016</v>
      </c>
      <c r="D1696" s="176">
        <v>44942</v>
      </c>
      <c r="E1696" s="177">
        <v>27.115400000000001</v>
      </c>
      <c r="F1696" s="177">
        <v>2.9621</v>
      </c>
      <c r="G1696" s="177">
        <v>2.9621</v>
      </c>
      <c r="H1696" s="177">
        <v>8.7643000000000004</v>
      </c>
      <c r="I1696" s="177">
        <v>7.7824999999999998</v>
      </c>
      <c r="J1696" s="177">
        <v>6.3564999999999996</v>
      </c>
      <c r="K1696" s="177">
        <v>8.2078000000000007</v>
      </c>
      <c r="L1696" s="177">
        <v>6.3811</v>
      </c>
      <c r="M1696" s="177">
        <v>5.1367000000000003</v>
      </c>
      <c r="N1696" s="177">
        <v>4.2930000000000001</v>
      </c>
      <c r="O1696" s="177">
        <v>6.5290999999999997</v>
      </c>
      <c r="P1696" s="177">
        <v>7.3384999999999998</v>
      </c>
      <c r="Q1696" s="177">
        <v>8.0578000000000003</v>
      </c>
      <c r="R1696" s="177">
        <v>4.3929999999999998</v>
      </c>
      <c r="T1696" s="106"/>
      <c r="U1696" s="107"/>
      <c r="V1696" s="107"/>
      <c r="W1696" s="107"/>
      <c r="X1696" s="107"/>
      <c r="Y1696" s="107"/>
      <c r="Z1696" s="107"/>
      <c r="AA1696" s="107"/>
      <c r="AB1696" s="107"/>
      <c r="AC1696" s="107"/>
      <c r="AD1696" s="107"/>
      <c r="AE1696" s="107"/>
      <c r="AF1696" s="107"/>
      <c r="AG1696" s="107"/>
      <c r="AH1696" s="107"/>
    </row>
    <row r="1697" spans="1:34" x14ac:dyDescent="0.3">
      <c r="A1697" s="173" t="s">
        <v>1263</v>
      </c>
      <c r="B1697" s="173" t="s">
        <v>2051</v>
      </c>
      <c r="C1697" s="173">
        <v>101599</v>
      </c>
      <c r="D1697" s="176"/>
      <c r="E1697" s="177"/>
      <c r="F1697" s="177"/>
      <c r="G1697" s="177"/>
      <c r="H1697" s="177"/>
      <c r="I1697" s="177"/>
      <c r="J1697" s="177"/>
      <c r="K1697" s="177"/>
      <c r="L1697" s="177"/>
      <c r="M1697" s="177"/>
      <c r="N1697" s="177"/>
      <c r="O1697" s="177"/>
      <c r="P1697" s="177"/>
      <c r="Q1697" s="177"/>
      <c r="R1697" s="177"/>
      <c r="T1697" s="106"/>
      <c r="U1697" s="107"/>
      <c r="V1697" s="107"/>
      <c r="W1697" s="107"/>
      <c r="X1697" s="107"/>
      <c r="Y1697" s="107"/>
      <c r="Z1697" s="107"/>
      <c r="AA1697" s="107"/>
      <c r="AB1697" s="107"/>
      <c r="AC1697" s="107"/>
      <c r="AD1697" s="107"/>
      <c r="AE1697" s="107"/>
      <c r="AF1697" s="107"/>
      <c r="AG1697" s="107"/>
      <c r="AH1697" s="107"/>
    </row>
    <row r="1698" spans="1:34" x14ac:dyDescent="0.3">
      <c r="A1698" s="173" t="s">
        <v>1263</v>
      </c>
      <c r="B1698" s="173" t="s">
        <v>1285</v>
      </c>
      <c r="C1698" s="173">
        <v>151067</v>
      </c>
      <c r="D1698" s="176">
        <v>44942</v>
      </c>
      <c r="E1698" s="177">
        <v>23.197099999999999</v>
      </c>
      <c r="F1698" s="177">
        <v>2.5181</v>
      </c>
      <c r="G1698" s="177">
        <v>2.5181</v>
      </c>
      <c r="H1698" s="177">
        <v>8.7812999999999999</v>
      </c>
      <c r="I1698" s="177">
        <v>8.4339999999999993</v>
      </c>
      <c r="J1698" s="177">
        <v>6.4508999999999999</v>
      </c>
      <c r="K1698" s="177">
        <v>7.6101999999999999</v>
      </c>
      <c r="L1698" s="177">
        <v>5.6680000000000001</v>
      </c>
      <c r="M1698" s="177">
        <v>3.9908000000000001</v>
      </c>
      <c r="N1698" s="177">
        <v>3.4876</v>
      </c>
      <c r="O1698" s="177">
        <v>5.5894000000000004</v>
      </c>
      <c r="P1698" s="177">
        <v>6.7561999999999998</v>
      </c>
      <c r="Q1698" s="177">
        <v>7.6997999999999998</v>
      </c>
      <c r="R1698" s="177">
        <v>3.6852</v>
      </c>
      <c r="S1698" t="s">
        <v>1808</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73" t="s">
        <v>1263</v>
      </c>
      <c r="B1699" s="173" t="s">
        <v>2052</v>
      </c>
      <c r="C1699" s="173">
        <v>120062</v>
      </c>
      <c r="D1699" s="176"/>
      <c r="E1699" s="177"/>
      <c r="F1699" s="177"/>
      <c r="G1699" s="177"/>
      <c r="H1699" s="177"/>
      <c r="I1699" s="177"/>
      <c r="J1699" s="177"/>
      <c r="K1699" s="177"/>
      <c r="L1699" s="177"/>
      <c r="M1699" s="177"/>
      <c r="N1699" s="177"/>
      <c r="O1699" s="177"/>
      <c r="P1699" s="177"/>
      <c r="Q1699" s="177"/>
      <c r="R1699" s="177"/>
      <c r="S1699" t="s">
        <v>1808</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73" t="s">
        <v>1263</v>
      </c>
      <c r="B1700" s="173" t="s">
        <v>2053</v>
      </c>
      <c r="C1700" s="173">
        <v>151065</v>
      </c>
      <c r="D1700" s="176">
        <v>44942</v>
      </c>
      <c r="E1700" s="177">
        <v>22.1373</v>
      </c>
      <c r="F1700" s="177">
        <v>2.0888</v>
      </c>
      <c r="G1700" s="177">
        <v>2.0888</v>
      </c>
      <c r="H1700" s="177">
        <v>8.3042999999999996</v>
      </c>
      <c r="I1700" s="177">
        <v>7.9619999999999997</v>
      </c>
      <c r="J1700" s="177">
        <v>5.9710999999999999</v>
      </c>
      <c r="K1700" s="177">
        <v>7.1215999999999999</v>
      </c>
      <c r="L1700" s="177">
        <v>5.1749000000000001</v>
      </c>
      <c r="M1700" s="177">
        <v>3.4975000000000001</v>
      </c>
      <c r="N1700" s="177">
        <v>2.9923000000000002</v>
      </c>
      <c r="O1700" s="177">
        <v>5.0782999999999996</v>
      </c>
      <c r="P1700" s="177">
        <v>6.2324999999999999</v>
      </c>
      <c r="Q1700" s="177">
        <v>7.4474999999999998</v>
      </c>
      <c r="R1700" s="177">
        <v>3.1867000000000001</v>
      </c>
      <c r="T1700" s="106"/>
      <c r="U1700" s="107"/>
      <c r="V1700" s="107"/>
      <c r="W1700" s="107"/>
      <c r="X1700" s="107"/>
      <c r="Y1700" s="107"/>
      <c r="Z1700" s="107"/>
      <c r="AA1700" s="107"/>
      <c r="AB1700" s="107"/>
      <c r="AC1700" s="107"/>
      <c r="AD1700" s="107"/>
      <c r="AE1700" s="107"/>
      <c r="AF1700" s="107"/>
      <c r="AG1700" s="107"/>
      <c r="AH1700" s="107"/>
    </row>
    <row r="1701" spans="1:34" x14ac:dyDescent="0.3">
      <c r="A1701" s="173" t="s">
        <v>1263</v>
      </c>
      <c r="B1701" s="173" t="s">
        <v>1286</v>
      </c>
      <c r="C1701" s="173">
        <v>101758</v>
      </c>
      <c r="D1701" s="176">
        <v>44942</v>
      </c>
      <c r="E1701" s="177">
        <v>49.837800000000001</v>
      </c>
      <c r="F1701" s="177">
        <v>2.0754000000000001</v>
      </c>
      <c r="G1701" s="177">
        <v>2.0754000000000001</v>
      </c>
      <c r="H1701" s="177">
        <v>6.7885</v>
      </c>
      <c r="I1701" s="177">
        <v>6.6291000000000002</v>
      </c>
      <c r="J1701" s="177">
        <v>5.1204999999999998</v>
      </c>
      <c r="K1701" s="177">
        <v>7.4111000000000002</v>
      </c>
      <c r="L1701" s="177">
        <v>7.0810000000000004</v>
      </c>
      <c r="M1701" s="177">
        <v>6.0312000000000001</v>
      </c>
      <c r="N1701" s="177">
        <v>4.9889999999999999</v>
      </c>
      <c r="O1701" s="177">
        <v>6.3350999999999997</v>
      </c>
      <c r="P1701" s="177">
        <v>6.9461000000000004</v>
      </c>
      <c r="Q1701" s="177">
        <v>7.8548999999999998</v>
      </c>
      <c r="R1701" s="177">
        <v>4.4046000000000003</v>
      </c>
      <c r="T1701" s="106"/>
      <c r="U1701" s="107"/>
      <c r="V1701" s="107"/>
      <c r="W1701" s="107"/>
      <c r="X1701" s="107"/>
      <c r="Y1701" s="107"/>
      <c r="Z1701" s="107"/>
      <c r="AA1701" s="107"/>
      <c r="AB1701" s="107"/>
      <c r="AC1701" s="107"/>
      <c r="AD1701" s="107"/>
      <c r="AE1701" s="107"/>
      <c r="AF1701" s="107"/>
      <c r="AG1701" s="107"/>
      <c r="AH1701" s="107"/>
    </row>
    <row r="1702" spans="1:34" x14ac:dyDescent="0.3">
      <c r="A1702" s="173" t="s">
        <v>1263</v>
      </c>
      <c r="B1702" s="173" t="s">
        <v>1287</v>
      </c>
      <c r="C1702" s="173">
        <v>120754</v>
      </c>
      <c r="D1702" s="176">
        <v>44942</v>
      </c>
      <c r="E1702" s="177">
        <v>53.550400000000003</v>
      </c>
      <c r="F1702" s="177">
        <v>2.7269999999999999</v>
      </c>
      <c r="G1702" s="177">
        <v>2.7269999999999999</v>
      </c>
      <c r="H1702" s="177">
        <v>7.4596</v>
      </c>
      <c r="I1702" s="177">
        <v>7.3037999999999998</v>
      </c>
      <c r="J1702" s="177">
        <v>5.8022999999999998</v>
      </c>
      <c r="K1702" s="177">
        <v>8.1403999999999996</v>
      </c>
      <c r="L1702" s="177">
        <v>7.8407999999999998</v>
      </c>
      <c r="M1702" s="177">
        <v>6.8068</v>
      </c>
      <c r="N1702" s="177">
        <v>5.7735000000000003</v>
      </c>
      <c r="O1702" s="177">
        <v>7.1386000000000003</v>
      </c>
      <c r="P1702" s="177">
        <v>7.7766999999999999</v>
      </c>
      <c r="Q1702" s="177">
        <v>8.5721000000000007</v>
      </c>
      <c r="R1702" s="177">
        <v>5.1925999999999997</v>
      </c>
      <c r="T1702" s="106"/>
      <c r="U1702" s="107"/>
      <c r="V1702" s="107"/>
      <c r="W1702" s="107"/>
      <c r="X1702" s="107"/>
      <c r="Y1702" s="107"/>
      <c r="Z1702" s="107"/>
      <c r="AA1702" s="107"/>
      <c r="AB1702" s="107"/>
      <c r="AC1702" s="107"/>
      <c r="AD1702" s="107"/>
      <c r="AE1702" s="107"/>
      <c r="AF1702" s="107"/>
      <c r="AG1702" s="107"/>
      <c r="AH1702" s="107"/>
    </row>
    <row r="1703" spans="1:34" x14ac:dyDescent="0.3">
      <c r="A1703" s="173" t="s">
        <v>1263</v>
      </c>
      <c r="B1703" s="173" t="s">
        <v>1288</v>
      </c>
      <c r="C1703" s="173">
        <v>115005</v>
      </c>
      <c r="D1703" s="176">
        <v>44942</v>
      </c>
      <c r="E1703" s="177">
        <v>23.069500000000001</v>
      </c>
      <c r="F1703" s="177">
        <v>-1.6874</v>
      </c>
      <c r="G1703" s="177">
        <v>-1.6874</v>
      </c>
      <c r="H1703" s="177">
        <v>7.4467999999999996</v>
      </c>
      <c r="I1703" s="177">
        <v>7.2869999999999999</v>
      </c>
      <c r="J1703" s="177">
        <v>5.5740999999999996</v>
      </c>
      <c r="K1703" s="177">
        <v>7.8177000000000003</v>
      </c>
      <c r="L1703" s="177">
        <v>5.9086999999999996</v>
      </c>
      <c r="M1703" s="177">
        <v>4.2843</v>
      </c>
      <c r="N1703" s="177">
        <v>3.4651000000000001</v>
      </c>
      <c r="O1703" s="177">
        <v>8.1968999999999994</v>
      </c>
      <c r="P1703" s="177">
        <v>6.2099000000000002</v>
      </c>
      <c r="Q1703" s="177">
        <v>7.3235000000000001</v>
      </c>
      <c r="R1703" s="177">
        <v>7.6489000000000003</v>
      </c>
      <c r="T1703" s="106"/>
      <c r="U1703" s="107"/>
      <c r="V1703" s="107"/>
      <c r="W1703" s="107"/>
      <c r="X1703" s="107"/>
      <c r="Y1703" s="107"/>
      <c r="Z1703" s="107"/>
      <c r="AA1703" s="107"/>
      <c r="AB1703" s="107"/>
      <c r="AC1703" s="107"/>
      <c r="AD1703" s="107"/>
      <c r="AE1703" s="107"/>
      <c r="AF1703" s="107"/>
      <c r="AG1703" s="107"/>
      <c r="AH1703" s="107"/>
    </row>
    <row r="1704" spans="1:34" x14ac:dyDescent="0.3">
      <c r="A1704" s="173" t="s">
        <v>1263</v>
      </c>
      <c r="B1704" s="173" t="s">
        <v>1289</v>
      </c>
      <c r="C1704" s="173">
        <v>118349</v>
      </c>
      <c r="D1704" s="176">
        <v>44942</v>
      </c>
      <c r="E1704" s="177">
        <v>24.8993</v>
      </c>
      <c r="F1704" s="177">
        <v>-1.2215</v>
      </c>
      <c r="G1704" s="177">
        <v>-1.2215</v>
      </c>
      <c r="H1704" s="177">
        <v>7.9069000000000003</v>
      </c>
      <c r="I1704" s="177">
        <v>7.7504</v>
      </c>
      <c r="J1704" s="177">
        <v>6.0457999999999998</v>
      </c>
      <c r="K1704" s="177">
        <v>8.2985000000000007</v>
      </c>
      <c r="L1704" s="177">
        <v>6.3930999999999996</v>
      </c>
      <c r="M1704" s="177">
        <v>4.7701000000000002</v>
      </c>
      <c r="N1704" s="177">
        <v>3.9523999999999999</v>
      </c>
      <c r="O1704" s="177">
        <v>8.7349999999999994</v>
      </c>
      <c r="P1704" s="177">
        <v>6.9301000000000004</v>
      </c>
      <c r="Q1704" s="177">
        <v>7.7633000000000001</v>
      </c>
      <c r="R1704" s="177">
        <v>8.1402999999999999</v>
      </c>
      <c r="T1704" s="106"/>
      <c r="U1704" s="107"/>
      <c r="V1704" s="107"/>
      <c r="W1704" s="107"/>
      <c r="X1704" s="107"/>
      <c r="Y1704" s="107"/>
      <c r="Z1704" s="107"/>
      <c r="AA1704" s="107"/>
      <c r="AB1704" s="107"/>
      <c r="AC1704" s="107"/>
      <c r="AD1704" s="107"/>
      <c r="AE1704" s="107"/>
      <c r="AF1704" s="107"/>
      <c r="AG1704" s="107"/>
      <c r="AH1704" s="107"/>
    </row>
    <row r="1705" spans="1:34" x14ac:dyDescent="0.3">
      <c r="A1705" s="173" t="s">
        <v>1263</v>
      </c>
      <c r="B1705" s="173" t="s">
        <v>1290</v>
      </c>
      <c r="C1705" s="173">
        <v>118407</v>
      </c>
      <c r="D1705" s="176">
        <v>44942</v>
      </c>
      <c r="E1705" s="177">
        <v>50.342500000000001</v>
      </c>
      <c r="F1705" s="177">
        <v>-0.70079999999999998</v>
      </c>
      <c r="G1705" s="177">
        <v>-0.70079999999999998</v>
      </c>
      <c r="H1705" s="177">
        <v>11.314299999999999</v>
      </c>
      <c r="I1705" s="177">
        <v>10.4564</v>
      </c>
      <c r="J1705" s="177">
        <v>6.9306999999999999</v>
      </c>
      <c r="K1705" s="177">
        <v>8.9943000000000008</v>
      </c>
      <c r="L1705" s="177">
        <v>6.1367000000000003</v>
      </c>
      <c r="M1705" s="177">
        <v>4.5330000000000004</v>
      </c>
      <c r="N1705" s="177">
        <v>3.6855000000000002</v>
      </c>
      <c r="O1705" s="177">
        <v>5.7728999999999999</v>
      </c>
      <c r="P1705" s="177">
        <v>6.9546999999999999</v>
      </c>
      <c r="Q1705" s="177">
        <v>7.8456000000000001</v>
      </c>
      <c r="R1705" s="177">
        <v>3.9098000000000002</v>
      </c>
      <c r="T1705" s="106"/>
      <c r="U1705" s="107"/>
      <c r="V1705" s="107"/>
      <c r="W1705" s="107"/>
      <c r="X1705" s="107"/>
      <c r="Y1705" s="107"/>
      <c r="Z1705" s="107"/>
      <c r="AA1705" s="107"/>
      <c r="AB1705" s="107"/>
      <c r="AC1705" s="107"/>
      <c r="AD1705" s="107"/>
      <c r="AE1705" s="107"/>
      <c r="AF1705" s="107"/>
      <c r="AG1705" s="107"/>
      <c r="AH1705" s="107"/>
    </row>
    <row r="1706" spans="1:34" x14ac:dyDescent="0.3">
      <c r="A1706" s="173" t="s">
        <v>1263</v>
      </c>
      <c r="B1706" s="173" t="s">
        <v>1291</v>
      </c>
      <c r="C1706" s="173">
        <v>108768</v>
      </c>
      <c r="D1706" s="176">
        <v>44942</v>
      </c>
      <c r="E1706" s="177">
        <v>47.568399999999997</v>
      </c>
      <c r="F1706" s="177">
        <v>-1.1763999999999999</v>
      </c>
      <c r="G1706" s="177">
        <v>-1.1763999999999999</v>
      </c>
      <c r="H1706" s="177">
        <v>10.841699999999999</v>
      </c>
      <c r="I1706" s="177">
        <v>9.9802999999999997</v>
      </c>
      <c r="J1706" s="177">
        <v>6.4534000000000002</v>
      </c>
      <c r="K1706" s="177">
        <v>8.5068999999999999</v>
      </c>
      <c r="L1706" s="177">
        <v>5.6478000000000002</v>
      </c>
      <c r="M1706" s="177">
        <v>4.0423</v>
      </c>
      <c r="N1706" s="177">
        <v>3.1873</v>
      </c>
      <c r="O1706" s="177">
        <v>5.2510000000000003</v>
      </c>
      <c r="P1706" s="177">
        <v>6.4272</v>
      </c>
      <c r="Q1706" s="177">
        <v>7.3105000000000002</v>
      </c>
      <c r="R1706" s="177">
        <v>3.4087999999999998</v>
      </c>
      <c r="S1706" t="s">
        <v>1808</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73" t="s">
        <v>1263</v>
      </c>
      <c r="B1707" s="173" t="s">
        <v>1292</v>
      </c>
      <c r="C1707" s="173">
        <v>123704</v>
      </c>
      <c r="D1707" s="176">
        <v>44942</v>
      </c>
      <c r="E1707" s="177">
        <v>1985.1013</v>
      </c>
      <c r="F1707" s="177">
        <v>0.38119999999999998</v>
      </c>
      <c r="G1707" s="177">
        <v>0.38119999999999998</v>
      </c>
      <c r="H1707" s="177">
        <v>9.1806999999999999</v>
      </c>
      <c r="I1707" s="177">
        <v>9.2365999999999993</v>
      </c>
      <c r="J1707" s="177">
        <v>6.6051000000000002</v>
      </c>
      <c r="K1707" s="177">
        <v>8.2253000000000007</v>
      </c>
      <c r="L1707" s="177">
        <v>6.3327999999999998</v>
      </c>
      <c r="M1707" s="177">
        <v>4.4173</v>
      </c>
      <c r="N1707" s="177">
        <v>3.6966999999999999</v>
      </c>
      <c r="O1707" s="177">
        <v>4.9820000000000002</v>
      </c>
      <c r="P1707" s="177">
        <v>5.9379999999999997</v>
      </c>
      <c r="Q1707" s="177">
        <v>7.5888999999999998</v>
      </c>
      <c r="R1707" s="177">
        <v>3.8117999999999999</v>
      </c>
      <c r="S1707" t="s">
        <v>1808</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73" t="s">
        <v>1263</v>
      </c>
      <c r="B1708" s="173" t="s">
        <v>1844</v>
      </c>
      <c r="C1708" s="173">
        <v>123708</v>
      </c>
      <c r="D1708" s="176">
        <v>44942</v>
      </c>
      <c r="E1708" s="177">
        <v>1775.5051000000001</v>
      </c>
      <c r="F1708" s="177">
        <v>-0.72909999999999997</v>
      </c>
      <c r="G1708" s="177">
        <v>-0.72909999999999997</v>
      </c>
      <c r="H1708" s="177">
        <v>8.0693000000000001</v>
      </c>
      <c r="I1708" s="177">
        <v>8.1235999999999997</v>
      </c>
      <c r="J1708" s="177">
        <v>5.4898999999999996</v>
      </c>
      <c r="K1708" s="177">
        <v>7.0915999999999997</v>
      </c>
      <c r="L1708" s="177">
        <v>5.1208999999999998</v>
      </c>
      <c r="M1708" s="177">
        <v>3.1636000000000002</v>
      </c>
      <c r="N1708" s="177">
        <v>2.4203999999999999</v>
      </c>
      <c r="O1708" s="177">
        <v>3.6461000000000001</v>
      </c>
      <c r="P1708" s="177">
        <v>4.6768999999999998</v>
      </c>
      <c r="Q1708" s="177">
        <v>6.3338000000000001</v>
      </c>
      <c r="R1708" s="177">
        <v>2.4883000000000002</v>
      </c>
      <c r="S1708" t="s">
        <v>1808</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73" t="s">
        <v>1263</v>
      </c>
      <c r="B1709" s="173" t="s">
        <v>1293</v>
      </c>
      <c r="C1709" s="173">
        <v>105185</v>
      </c>
      <c r="D1709" s="176">
        <v>44942</v>
      </c>
      <c r="E1709" s="177">
        <v>2986.1635999999999</v>
      </c>
      <c r="F1709" s="177">
        <v>1.2</v>
      </c>
      <c r="G1709" s="177">
        <v>1.2</v>
      </c>
      <c r="H1709" s="177">
        <v>7.8419999999999996</v>
      </c>
      <c r="I1709" s="177">
        <v>7.6891999999999996</v>
      </c>
      <c r="J1709" s="177">
        <v>5.5811999999999999</v>
      </c>
      <c r="K1709" s="177">
        <v>6.9051</v>
      </c>
      <c r="L1709" s="177">
        <v>4.6852999999999998</v>
      </c>
      <c r="M1709" s="177">
        <v>3.2221000000000002</v>
      </c>
      <c r="N1709" s="177">
        <v>2.774</v>
      </c>
      <c r="O1709" s="177">
        <v>4.7969999999999997</v>
      </c>
      <c r="P1709" s="177">
        <v>5.8876999999999997</v>
      </c>
      <c r="Q1709" s="177">
        <v>7.1565000000000003</v>
      </c>
      <c r="R1709" s="177">
        <v>2.8767999999999998</v>
      </c>
      <c r="S1709" t="s">
        <v>1808</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73" t="s">
        <v>1263</v>
      </c>
      <c r="B1710" s="173" t="s">
        <v>1294</v>
      </c>
      <c r="C1710" s="173">
        <v>120560</v>
      </c>
      <c r="D1710" s="176">
        <v>44942</v>
      </c>
      <c r="E1710" s="177">
        <v>3251.2570999999998</v>
      </c>
      <c r="F1710" s="177">
        <v>2.0514000000000001</v>
      </c>
      <c r="G1710" s="177">
        <v>2.0514000000000001</v>
      </c>
      <c r="H1710" s="177">
        <v>8.6943000000000001</v>
      </c>
      <c r="I1710" s="177">
        <v>8.5427</v>
      </c>
      <c r="J1710" s="177">
        <v>6.4363000000000001</v>
      </c>
      <c r="K1710" s="177">
        <v>7.7720000000000002</v>
      </c>
      <c r="L1710" s="177">
        <v>5.5582000000000003</v>
      </c>
      <c r="M1710" s="177">
        <v>4.0965999999999996</v>
      </c>
      <c r="N1710" s="177">
        <v>3.6526000000000001</v>
      </c>
      <c r="O1710" s="177">
        <v>5.6913999999999998</v>
      </c>
      <c r="P1710" s="177">
        <v>6.7910000000000004</v>
      </c>
      <c r="Q1710" s="177">
        <v>7.5679999999999996</v>
      </c>
      <c r="R1710" s="177">
        <v>3.7555999999999998</v>
      </c>
      <c r="T1710" s="106"/>
      <c r="U1710" s="107"/>
      <c r="V1710" s="107"/>
      <c r="W1710" s="107"/>
      <c r="X1710" s="107"/>
      <c r="Y1710" s="107"/>
      <c r="Z1710" s="107"/>
      <c r="AA1710" s="107"/>
      <c r="AB1710" s="107"/>
      <c r="AC1710" s="107"/>
      <c r="AD1710" s="107"/>
      <c r="AE1710" s="107"/>
      <c r="AF1710" s="107"/>
      <c r="AG1710" s="107"/>
      <c r="AH1710" s="107"/>
    </row>
    <row r="1711" spans="1:34" x14ac:dyDescent="0.3">
      <c r="A1711" s="173" t="s">
        <v>1263</v>
      </c>
      <c r="B1711" s="173" t="s">
        <v>1295</v>
      </c>
      <c r="C1711" s="173">
        <v>101521</v>
      </c>
      <c r="D1711" s="176"/>
      <c r="E1711" s="177"/>
      <c r="F1711" s="177"/>
      <c r="G1711" s="177"/>
      <c r="H1711" s="177"/>
      <c r="I1711" s="177"/>
      <c r="J1711" s="177"/>
      <c r="K1711" s="177"/>
      <c r="L1711" s="177"/>
      <c r="M1711" s="177"/>
      <c r="N1711" s="177"/>
      <c r="O1711" s="177"/>
      <c r="P1711" s="177"/>
      <c r="Q1711" s="177"/>
      <c r="R1711" s="177"/>
      <c r="T1711" s="106"/>
      <c r="U1711" s="107"/>
      <c r="V1711" s="107"/>
      <c r="W1711" s="107"/>
      <c r="X1711" s="107"/>
      <c r="Y1711" s="107"/>
      <c r="Z1711" s="107"/>
      <c r="AA1711" s="107"/>
      <c r="AB1711" s="107"/>
      <c r="AC1711" s="107"/>
      <c r="AD1711" s="107"/>
      <c r="AE1711" s="107"/>
      <c r="AF1711" s="107"/>
      <c r="AG1711" s="107"/>
      <c r="AH1711" s="107"/>
    </row>
    <row r="1712" spans="1:34" x14ac:dyDescent="0.3">
      <c r="A1712" s="173" t="s">
        <v>1263</v>
      </c>
      <c r="B1712" s="173" t="s">
        <v>1296</v>
      </c>
      <c r="C1712" s="173">
        <v>120471</v>
      </c>
      <c r="D1712" s="176"/>
      <c r="E1712" s="177"/>
      <c r="F1712" s="177"/>
      <c r="G1712" s="177"/>
      <c r="H1712" s="177"/>
      <c r="I1712" s="177"/>
      <c r="J1712" s="177"/>
      <c r="K1712" s="177"/>
      <c r="L1712" s="177"/>
      <c r="M1712" s="177"/>
      <c r="N1712" s="177"/>
      <c r="O1712" s="177"/>
      <c r="P1712" s="177"/>
      <c r="Q1712" s="177"/>
      <c r="R1712" s="177"/>
      <c r="T1712" s="106"/>
      <c r="U1712" s="107"/>
      <c r="V1712" s="107"/>
      <c r="W1712" s="107"/>
      <c r="X1712" s="107"/>
      <c r="Y1712" s="107"/>
      <c r="Z1712" s="107"/>
      <c r="AA1712" s="107"/>
      <c r="AB1712" s="107"/>
      <c r="AC1712" s="107"/>
      <c r="AD1712" s="107"/>
      <c r="AE1712" s="107"/>
      <c r="AF1712" s="107"/>
      <c r="AG1712" s="107"/>
      <c r="AH1712" s="107"/>
    </row>
    <row r="1713" spans="1:34" x14ac:dyDescent="0.3">
      <c r="A1713" s="173" t="s">
        <v>1263</v>
      </c>
      <c r="B1713" s="173" t="s">
        <v>1297</v>
      </c>
      <c r="C1713" s="173">
        <v>101373</v>
      </c>
      <c r="D1713" s="176">
        <v>44942</v>
      </c>
      <c r="E1713" s="177">
        <v>43.647599999999997</v>
      </c>
      <c r="F1713" s="177">
        <v>1.4497</v>
      </c>
      <c r="G1713" s="177">
        <v>1.4497</v>
      </c>
      <c r="H1713" s="177">
        <v>6.3392999999999997</v>
      </c>
      <c r="I1713" s="177">
        <v>6.4130000000000003</v>
      </c>
      <c r="J1713" s="177">
        <v>4.6527000000000003</v>
      </c>
      <c r="K1713" s="177">
        <v>7.3624999999999998</v>
      </c>
      <c r="L1713" s="177">
        <v>5.5547000000000004</v>
      </c>
      <c r="M1713" s="177">
        <v>3.9382000000000001</v>
      </c>
      <c r="N1713" s="177">
        <v>3.26</v>
      </c>
      <c r="O1713" s="177">
        <v>5.3446999999999996</v>
      </c>
      <c r="P1713" s="177">
        <v>6.4165999999999999</v>
      </c>
      <c r="Q1713" s="177">
        <v>7.3696000000000002</v>
      </c>
      <c r="R1713" s="177">
        <v>3.3529</v>
      </c>
      <c r="T1713" s="106"/>
      <c r="U1713" s="107"/>
      <c r="V1713" s="107"/>
      <c r="W1713" s="107"/>
      <c r="X1713" s="107"/>
      <c r="Y1713" s="107"/>
      <c r="Z1713" s="107"/>
      <c r="AA1713" s="107"/>
      <c r="AB1713" s="107"/>
      <c r="AC1713" s="107"/>
      <c r="AD1713" s="107"/>
      <c r="AE1713" s="107"/>
      <c r="AF1713" s="107"/>
      <c r="AG1713" s="107"/>
      <c r="AH1713" s="107"/>
    </row>
    <row r="1714" spans="1:34" x14ac:dyDescent="0.3">
      <c r="A1714" s="173" t="s">
        <v>1263</v>
      </c>
      <c r="B1714" s="173" t="s">
        <v>1298</v>
      </c>
      <c r="C1714" s="173">
        <v>119739</v>
      </c>
      <c r="D1714" s="176">
        <v>44942</v>
      </c>
      <c r="E1714" s="177">
        <v>47.1389</v>
      </c>
      <c r="F1714" s="177">
        <v>2.2717000000000001</v>
      </c>
      <c r="G1714" s="177">
        <v>2.2717000000000001</v>
      </c>
      <c r="H1714" s="177">
        <v>7.1444999999999999</v>
      </c>
      <c r="I1714" s="177">
        <v>7.2210000000000001</v>
      </c>
      <c r="J1714" s="177">
        <v>5.4679000000000002</v>
      </c>
      <c r="K1714" s="177">
        <v>8.1906999999999996</v>
      </c>
      <c r="L1714" s="177">
        <v>6.3921000000000001</v>
      </c>
      <c r="M1714" s="177">
        <v>4.7807000000000004</v>
      </c>
      <c r="N1714" s="177">
        <v>4.1064999999999996</v>
      </c>
      <c r="O1714" s="177">
        <v>6.2081</v>
      </c>
      <c r="P1714" s="177">
        <v>7.2954999999999997</v>
      </c>
      <c r="Q1714" s="177">
        <v>8.0548000000000002</v>
      </c>
      <c r="R1714" s="177">
        <v>4.2028999999999996</v>
      </c>
      <c r="T1714" s="106"/>
      <c r="U1714" s="107"/>
      <c r="V1714" s="107"/>
      <c r="W1714" s="107"/>
      <c r="X1714" s="107"/>
      <c r="Y1714" s="107"/>
      <c r="Z1714" s="107"/>
      <c r="AA1714" s="107"/>
      <c r="AB1714" s="107"/>
      <c r="AC1714" s="107"/>
      <c r="AD1714" s="107"/>
      <c r="AE1714" s="107"/>
      <c r="AF1714" s="107"/>
      <c r="AG1714" s="107"/>
      <c r="AH1714" s="107"/>
    </row>
    <row r="1715" spans="1:34" x14ac:dyDescent="0.3">
      <c r="A1715" s="173" t="s">
        <v>1263</v>
      </c>
      <c r="B1715" s="173" t="s">
        <v>1299</v>
      </c>
      <c r="C1715" s="173">
        <v>145954</v>
      </c>
      <c r="D1715" s="176">
        <v>44942</v>
      </c>
      <c r="E1715" s="177">
        <v>12.8017</v>
      </c>
      <c r="F1715" s="177">
        <v>3.9929999999999999</v>
      </c>
      <c r="G1715" s="177">
        <v>3.9929999999999999</v>
      </c>
      <c r="H1715" s="177">
        <v>10.161799999999999</v>
      </c>
      <c r="I1715" s="177">
        <v>8.6227</v>
      </c>
      <c r="J1715" s="177">
        <v>6.5852000000000004</v>
      </c>
      <c r="K1715" s="177">
        <v>7.5194999999999999</v>
      </c>
      <c r="L1715" s="177">
        <v>5.3959999999999999</v>
      </c>
      <c r="M1715" s="177">
        <v>3.7578</v>
      </c>
      <c r="N1715" s="177">
        <v>3.4085000000000001</v>
      </c>
      <c r="O1715" s="177">
        <v>5.2641999999999998</v>
      </c>
      <c r="P1715" s="177"/>
      <c r="Q1715" s="177">
        <v>6.4377000000000004</v>
      </c>
      <c r="R1715" s="177">
        <v>3.5367999999999999</v>
      </c>
      <c r="T1715" s="106"/>
      <c r="U1715" s="107"/>
      <c r="V1715" s="107"/>
      <c r="W1715" s="107"/>
      <c r="X1715" s="107"/>
      <c r="Y1715" s="107"/>
      <c r="Z1715" s="107"/>
      <c r="AA1715" s="107"/>
      <c r="AB1715" s="107"/>
      <c r="AC1715" s="107"/>
      <c r="AD1715" s="107"/>
      <c r="AE1715" s="107"/>
      <c r="AF1715" s="107"/>
      <c r="AG1715" s="107"/>
      <c r="AH1715" s="107"/>
    </row>
    <row r="1716" spans="1:34" x14ac:dyDescent="0.3">
      <c r="A1716" s="173" t="s">
        <v>1263</v>
      </c>
      <c r="B1716" s="173" t="s">
        <v>1300</v>
      </c>
      <c r="C1716" s="173">
        <v>145952</v>
      </c>
      <c r="D1716" s="176">
        <v>44942</v>
      </c>
      <c r="E1716" s="177">
        <v>12.279</v>
      </c>
      <c r="F1716" s="177">
        <v>2.9733000000000001</v>
      </c>
      <c r="G1716" s="177">
        <v>2.9733000000000001</v>
      </c>
      <c r="H1716" s="177">
        <v>9.1034000000000006</v>
      </c>
      <c r="I1716" s="177">
        <v>7.5594000000000001</v>
      </c>
      <c r="J1716" s="177">
        <v>5.5202</v>
      </c>
      <c r="K1716" s="177">
        <v>6.4424000000000001</v>
      </c>
      <c r="L1716" s="177">
        <v>4.3150000000000004</v>
      </c>
      <c r="M1716" s="177">
        <v>2.6775000000000002</v>
      </c>
      <c r="N1716" s="177">
        <v>2.3241999999999998</v>
      </c>
      <c r="O1716" s="177">
        <v>4.1614000000000004</v>
      </c>
      <c r="P1716" s="177"/>
      <c r="Q1716" s="177">
        <v>5.3227000000000002</v>
      </c>
      <c r="R1716" s="177">
        <v>2.4525000000000001</v>
      </c>
      <c r="T1716" s="106"/>
      <c r="U1716" s="107"/>
      <c r="V1716" s="107"/>
      <c r="W1716" s="107"/>
      <c r="X1716" s="107"/>
      <c r="Y1716" s="107"/>
      <c r="Z1716" s="107"/>
      <c r="AA1716" s="107"/>
      <c r="AB1716" s="107"/>
      <c r="AC1716" s="107"/>
      <c r="AD1716" s="107"/>
      <c r="AE1716" s="107"/>
      <c r="AF1716" s="107"/>
      <c r="AG1716" s="107"/>
      <c r="AH1716" s="107"/>
    </row>
    <row r="1717" spans="1:34" x14ac:dyDescent="0.3">
      <c r="A1717" s="173" t="s">
        <v>1263</v>
      </c>
      <c r="B1717" s="173" t="s">
        <v>1761</v>
      </c>
      <c r="C1717" s="173">
        <v>148729</v>
      </c>
      <c r="D1717" s="176">
        <v>44942</v>
      </c>
      <c r="E1717" s="177">
        <v>10.888999999999999</v>
      </c>
      <c r="F1717" s="177">
        <v>2.9058000000000002</v>
      </c>
      <c r="G1717" s="177">
        <v>2.9058000000000002</v>
      </c>
      <c r="H1717" s="177">
        <v>8.3934999999999995</v>
      </c>
      <c r="I1717" s="177">
        <v>7.6601999999999997</v>
      </c>
      <c r="J1717" s="177">
        <v>6.0101000000000004</v>
      </c>
      <c r="K1717" s="177">
        <v>7.9809000000000001</v>
      </c>
      <c r="L1717" s="177">
        <v>6.0621</v>
      </c>
      <c r="M1717" s="177">
        <v>4.6479999999999997</v>
      </c>
      <c r="N1717" s="177">
        <v>3.9910000000000001</v>
      </c>
      <c r="O1717" s="177"/>
      <c r="P1717" s="177"/>
      <c r="Q1717" s="177">
        <v>4.5946999999999996</v>
      </c>
      <c r="R1717" s="177"/>
      <c r="T1717" s="106"/>
      <c r="U1717" s="107"/>
      <c r="V1717" s="107"/>
      <c r="W1717" s="107"/>
      <c r="X1717" s="107"/>
      <c r="Y1717" s="107"/>
      <c r="Z1717" s="107"/>
      <c r="AA1717" s="107"/>
      <c r="AB1717" s="107"/>
      <c r="AC1717" s="107"/>
      <c r="AD1717" s="107"/>
      <c r="AE1717" s="107"/>
      <c r="AF1717" s="107"/>
      <c r="AG1717" s="107"/>
      <c r="AH1717" s="107"/>
    </row>
    <row r="1718" spans="1:34" x14ac:dyDescent="0.3">
      <c r="A1718" s="173" t="s">
        <v>1263</v>
      </c>
      <c r="B1718" s="173" t="s">
        <v>1762</v>
      </c>
      <c r="C1718" s="173">
        <v>148727</v>
      </c>
      <c r="D1718" s="176">
        <v>44942</v>
      </c>
      <c r="E1718" s="177">
        <v>10.692399999999999</v>
      </c>
      <c r="F1718" s="177">
        <v>1.8209</v>
      </c>
      <c r="G1718" s="177">
        <v>1.8209</v>
      </c>
      <c r="H1718" s="177">
        <v>7.3741000000000003</v>
      </c>
      <c r="I1718" s="177">
        <v>6.6736000000000004</v>
      </c>
      <c r="J1718" s="177">
        <v>5.0317999999999996</v>
      </c>
      <c r="K1718" s="177">
        <v>6.9908999999999999</v>
      </c>
      <c r="L1718" s="177">
        <v>5.0644999999999998</v>
      </c>
      <c r="M1718" s="177">
        <v>3.6473</v>
      </c>
      <c r="N1718" s="177">
        <v>2.9863</v>
      </c>
      <c r="O1718" s="177"/>
      <c r="P1718" s="177"/>
      <c r="Q1718" s="177">
        <v>3.5943000000000001</v>
      </c>
      <c r="R1718" s="177"/>
      <c r="T1718" s="106"/>
      <c r="U1718" s="107"/>
      <c r="V1718" s="107"/>
      <c r="W1718" s="107"/>
      <c r="X1718" s="107"/>
      <c r="Y1718" s="107"/>
      <c r="Z1718" s="107"/>
      <c r="AA1718" s="107"/>
      <c r="AB1718" s="107"/>
      <c r="AC1718" s="107"/>
      <c r="AD1718" s="107"/>
      <c r="AE1718" s="107"/>
      <c r="AF1718" s="107"/>
      <c r="AG1718" s="107"/>
      <c r="AH1718" s="107"/>
    </row>
    <row r="1719" spans="1:34" x14ac:dyDescent="0.3">
      <c r="A1719" s="173" t="s">
        <v>1263</v>
      </c>
      <c r="B1719" s="173" t="s">
        <v>1301</v>
      </c>
      <c r="C1719" s="173">
        <v>142641</v>
      </c>
      <c r="D1719" s="176">
        <v>44942</v>
      </c>
      <c r="E1719" s="177">
        <v>13.722899999999999</v>
      </c>
      <c r="F1719" s="177">
        <v>2.7490999999999999</v>
      </c>
      <c r="G1719" s="177">
        <v>2.7490999999999999</v>
      </c>
      <c r="H1719" s="177">
        <v>8.3727999999999998</v>
      </c>
      <c r="I1719" s="177">
        <v>7.9273999999999996</v>
      </c>
      <c r="J1719" s="177">
        <v>5.9588000000000001</v>
      </c>
      <c r="K1719" s="177">
        <v>7.6725000000000003</v>
      </c>
      <c r="L1719" s="177">
        <v>5.9114000000000004</v>
      </c>
      <c r="M1719" s="177">
        <v>4.7404000000000002</v>
      </c>
      <c r="N1719" s="177">
        <v>4.1635</v>
      </c>
      <c r="O1719" s="177">
        <v>5.7629000000000001</v>
      </c>
      <c r="P1719" s="177"/>
      <c r="Q1719" s="177">
        <v>6.7557999999999998</v>
      </c>
      <c r="R1719" s="177">
        <v>4.2337999999999996</v>
      </c>
      <c r="T1719" s="106"/>
      <c r="U1719" s="107"/>
      <c r="V1719" s="107"/>
      <c r="W1719" s="107"/>
      <c r="X1719" s="107"/>
      <c r="Y1719" s="107"/>
      <c r="Z1719" s="107"/>
      <c r="AA1719" s="107"/>
      <c r="AB1719" s="107"/>
      <c r="AC1719" s="107"/>
      <c r="AD1719" s="107"/>
      <c r="AE1719" s="107"/>
      <c r="AF1719" s="107"/>
      <c r="AG1719" s="107"/>
      <c r="AH1719" s="107"/>
    </row>
    <row r="1720" spans="1:34" x14ac:dyDescent="0.3">
      <c r="A1720" s="173" t="s">
        <v>1263</v>
      </c>
      <c r="B1720" s="173" t="s">
        <v>1836</v>
      </c>
      <c r="C1720" s="173">
        <v>142642</v>
      </c>
      <c r="D1720" s="176">
        <v>44942</v>
      </c>
      <c r="E1720" s="177">
        <v>13.205399999999999</v>
      </c>
      <c r="F1720" s="177">
        <v>1.843</v>
      </c>
      <c r="G1720" s="177">
        <v>1.843</v>
      </c>
      <c r="H1720" s="177">
        <v>7.5132000000000003</v>
      </c>
      <c r="I1720" s="177">
        <v>7.0674000000000001</v>
      </c>
      <c r="J1720" s="177">
        <v>5.1132999999999997</v>
      </c>
      <c r="K1720" s="177">
        <v>6.819</v>
      </c>
      <c r="L1720" s="177">
        <v>5.0646000000000004</v>
      </c>
      <c r="M1720" s="177">
        <v>3.8933</v>
      </c>
      <c r="N1720" s="177">
        <v>3.3153000000000001</v>
      </c>
      <c r="O1720" s="177">
        <v>4.8883000000000001</v>
      </c>
      <c r="P1720" s="177"/>
      <c r="Q1720" s="177">
        <v>5.9115000000000002</v>
      </c>
      <c r="R1720" s="177">
        <v>3.3782999999999999</v>
      </c>
      <c r="T1720" s="106"/>
      <c r="U1720" s="107"/>
      <c r="V1720" s="107"/>
      <c r="W1720" s="107"/>
      <c r="X1720" s="107"/>
      <c r="Y1720" s="107"/>
      <c r="Z1720" s="107"/>
      <c r="AA1720" s="107"/>
      <c r="AB1720" s="107"/>
      <c r="AC1720" s="107"/>
      <c r="AD1720" s="107"/>
      <c r="AE1720" s="107"/>
      <c r="AF1720" s="107"/>
      <c r="AG1720" s="107"/>
      <c r="AH1720" s="107"/>
    </row>
    <row r="1721" spans="1:34" x14ac:dyDescent="0.3">
      <c r="A1721" s="173" t="s">
        <v>1263</v>
      </c>
      <c r="B1721" s="173" t="s">
        <v>1302</v>
      </c>
      <c r="C1721" s="173">
        <v>101665</v>
      </c>
      <c r="D1721" s="176">
        <v>44942</v>
      </c>
      <c r="E1721" s="177">
        <v>43.854799999999997</v>
      </c>
      <c r="F1721" s="177">
        <v>1.3041</v>
      </c>
      <c r="G1721" s="177">
        <v>1.3041</v>
      </c>
      <c r="H1721" s="177">
        <v>7.1913999999999998</v>
      </c>
      <c r="I1721" s="177">
        <v>6.7709999999999999</v>
      </c>
      <c r="J1721" s="177">
        <v>5.1205999999999996</v>
      </c>
      <c r="K1721" s="177">
        <v>7.7069999999999999</v>
      </c>
      <c r="L1721" s="177">
        <v>5.3941999999999997</v>
      </c>
      <c r="M1721" s="177">
        <v>3.9190999999999998</v>
      </c>
      <c r="N1721" s="177">
        <v>3.3658999999999999</v>
      </c>
      <c r="O1721" s="177">
        <v>5.6508000000000003</v>
      </c>
      <c r="P1721" s="177">
        <v>6.4035000000000002</v>
      </c>
      <c r="Q1721" s="177">
        <v>7.6345999999999998</v>
      </c>
      <c r="R1721" s="177">
        <v>4.0396999999999998</v>
      </c>
      <c r="T1721" s="106"/>
      <c r="U1721" s="107"/>
      <c r="V1721" s="107"/>
      <c r="W1721" s="107"/>
      <c r="X1721" s="107"/>
      <c r="Y1721" s="107"/>
      <c r="Z1721" s="107"/>
      <c r="AA1721" s="107"/>
      <c r="AB1721" s="107"/>
      <c r="AC1721" s="107"/>
      <c r="AD1721" s="107"/>
      <c r="AE1721" s="107"/>
      <c r="AF1721" s="107"/>
      <c r="AG1721" s="107"/>
      <c r="AH1721" s="107"/>
    </row>
    <row r="1722" spans="1:34" x14ac:dyDescent="0.3">
      <c r="A1722" s="173" t="s">
        <v>1263</v>
      </c>
      <c r="B1722" s="173" t="s">
        <v>1303</v>
      </c>
      <c r="C1722" s="173">
        <v>118796</v>
      </c>
      <c r="D1722" s="176">
        <v>44942</v>
      </c>
      <c r="E1722" s="177">
        <v>46.955199999999998</v>
      </c>
      <c r="F1722" s="177">
        <v>2.0992000000000002</v>
      </c>
      <c r="G1722" s="177">
        <v>2.0992000000000002</v>
      </c>
      <c r="H1722" s="177">
        <v>8.0076999999999998</v>
      </c>
      <c r="I1722" s="177">
        <v>7.59</v>
      </c>
      <c r="J1722" s="177">
        <v>5.9401000000000002</v>
      </c>
      <c r="K1722" s="177">
        <v>8.5427</v>
      </c>
      <c r="L1722" s="177">
        <v>6.2309000000000001</v>
      </c>
      <c r="M1722" s="177">
        <v>4.7538</v>
      </c>
      <c r="N1722" s="177">
        <v>4.2019000000000002</v>
      </c>
      <c r="O1722" s="177">
        <v>6.5101000000000004</v>
      </c>
      <c r="P1722" s="177">
        <v>7.2233999999999998</v>
      </c>
      <c r="Q1722" s="177">
        <v>8.1273999999999997</v>
      </c>
      <c r="R1722" s="177">
        <v>4.8803999999999998</v>
      </c>
      <c r="T1722" s="106"/>
      <c r="U1722" s="107"/>
      <c r="V1722" s="107"/>
      <c r="W1722" s="107"/>
      <c r="X1722" s="107"/>
      <c r="Y1722" s="107"/>
      <c r="Z1722" s="107"/>
      <c r="AA1722" s="107"/>
      <c r="AB1722" s="107"/>
      <c r="AC1722" s="107"/>
      <c r="AD1722" s="107"/>
      <c r="AE1722" s="107"/>
      <c r="AF1722" s="107"/>
      <c r="AG1722" s="107"/>
      <c r="AH1722" s="107"/>
    </row>
    <row r="1723" spans="1:34" x14ac:dyDescent="0.3">
      <c r="A1723" s="173" t="s">
        <v>1263</v>
      </c>
      <c r="B1723" s="173" t="s">
        <v>1891</v>
      </c>
      <c r="C1723" s="173">
        <v>138256</v>
      </c>
      <c r="D1723" s="176">
        <v>44942</v>
      </c>
      <c r="E1723" s="177">
        <v>37.756599999999999</v>
      </c>
      <c r="F1723" s="177">
        <v>0.74119999999999997</v>
      </c>
      <c r="G1723" s="177">
        <v>0.74119999999999997</v>
      </c>
      <c r="H1723" s="177">
        <v>7.8144999999999998</v>
      </c>
      <c r="I1723" s="177">
        <v>8.3056000000000001</v>
      </c>
      <c r="J1723" s="177">
        <v>6.2984999999999998</v>
      </c>
      <c r="K1723" s="177">
        <v>6.8518999999999997</v>
      </c>
      <c r="L1723" s="177">
        <v>5.4957000000000003</v>
      </c>
      <c r="M1723" s="177">
        <v>4.3444000000000003</v>
      </c>
      <c r="N1723" s="177">
        <v>3.5699000000000001</v>
      </c>
      <c r="O1723" s="177">
        <v>4.9131999999999998</v>
      </c>
      <c r="P1723" s="177">
        <v>3.8109000000000002</v>
      </c>
      <c r="Q1723" s="177">
        <v>6.8742999999999999</v>
      </c>
      <c r="R1723" s="177">
        <v>3.4159999999999999</v>
      </c>
      <c r="T1723" s="106"/>
      <c r="U1723" s="107"/>
      <c r="V1723" s="107"/>
      <c r="W1723" s="107"/>
      <c r="X1723" s="107"/>
      <c r="Y1723" s="107"/>
      <c r="Z1723" s="107"/>
      <c r="AA1723" s="107"/>
      <c r="AB1723" s="107"/>
      <c r="AC1723" s="107"/>
      <c r="AD1723" s="107"/>
      <c r="AE1723" s="107"/>
      <c r="AF1723" s="107"/>
      <c r="AG1723" s="107"/>
      <c r="AH1723" s="107"/>
    </row>
    <row r="1724" spans="1:34" x14ac:dyDescent="0.3">
      <c r="A1724" s="173" t="s">
        <v>1263</v>
      </c>
      <c r="B1724" s="173" t="s">
        <v>1892</v>
      </c>
      <c r="C1724" s="173">
        <v>138270</v>
      </c>
      <c r="D1724" s="176">
        <v>44942</v>
      </c>
      <c r="E1724" s="177">
        <v>40.970100000000002</v>
      </c>
      <c r="F1724" s="177">
        <v>1.4256</v>
      </c>
      <c r="G1724" s="177">
        <v>1.4256</v>
      </c>
      <c r="H1724" s="177">
        <v>8.49</v>
      </c>
      <c r="I1724" s="177">
        <v>8.9842999999999993</v>
      </c>
      <c r="J1724" s="177">
        <v>6.9756999999999998</v>
      </c>
      <c r="K1724" s="177">
        <v>7.4641000000000002</v>
      </c>
      <c r="L1724" s="177">
        <v>6.0793999999999997</v>
      </c>
      <c r="M1724" s="177">
        <v>4.9607000000000001</v>
      </c>
      <c r="N1724" s="177">
        <v>4.2836999999999996</v>
      </c>
      <c r="O1724" s="177">
        <v>5.6931000000000003</v>
      </c>
      <c r="P1724" s="177">
        <v>4.6307999999999998</v>
      </c>
      <c r="Q1724" s="177">
        <v>7.1002999999999998</v>
      </c>
      <c r="R1724" s="177">
        <v>4.1573000000000002</v>
      </c>
      <c r="S1724" t="s">
        <v>1808</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73" t="s">
        <v>1263</v>
      </c>
      <c r="B1725" s="173" t="s">
        <v>1304</v>
      </c>
      <c r="C1725" s="173">
        <v>119816</v>
      </c>
      <c r="D1725" s="176">
        <v>44942</v>
      </c>
      <c r="E1725" s="177">
        <v>28.126000000000001</v>
      </c>
      <c r="F1725" s="177">
        <v>1.8604000000000001</v>
      </c>
      <c r="G1725" s="177">
        <v>1.8604000000000001</v>
      </c>
      <c r="H1725" s="177">
        <v>8.5976999999999997</v>
      </c>
      <c r="I1725" s="177">
        <v>7.9215999999999998</v>
      </c>
      <c r="J1725" s="177">
        <v>5.8350999999999997</v>
      </c>
      <c r="K1725" s="177">
        <v>8.2421000000000006</v>
      </c>
      <c r="L1725" s="177">
        <v>5.9561000000000002</v>
      </c>
      <c r="M1725" s="177">
        <v>4.6872999999999996</v>
      </c>
      <c r="N1725" s="177">
        <v>4.2279</v>
      </c>
      <c r="O1725" s="177">
        <v>5.8423999999999996</v>
      </c>
      <c r="P1725" s="177">
        <v>6.8718000000000004</v>
      </c>
      <c r="Q1725" s="177">
        <v>7.8105000000000002</v>
      </c>
      <c r="R1725" s="177">
        <v>3.9620000000000002</v>
      </c>
      <c r="S1725" t="s">
        <v>1808</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73" t="s">
        <v>1263</v>
      </c>
      <c r="B1726" s="173" t="s">
        <v>1305</v>
      </c>
      <c r="C1726" s="173">
        <v>106231</v>
      </c>
      <c r="D1726" s="176">
        <v>44942</v>
      </c>
      <c r="E1726" s="177">
        <v>26.796700000000001</v>
      </c>
      <c r="F1726" s="177">
        <v>1.3623000000000001</v>
      </c>
      <c r="G1726" s="177">
        <v>1.3623000000000001</v>
      </c>
      <c r="H1726" s="177">
        <v>8.0878999999999994</v>
      </c>
      <c r="I1726" s="177">
        <v>7.4250999999999996</v>
      </c>
      <c r="J1726" s="177">
        <v>5.3319000000000001</v>
      </c>
      <c r="K1726" s="177">
        <v>7.7324000000000002</v>
      </c>
      <c r="L1726" s="177">
        <v>5.4428999999999998</v>
      </c>
      <c r="M1726" s="177">
        <v>4.1726999999999999</v>
      </c>
      <c r="N1726" s="177">
        <v>3.7094</v>
      </c>
      <c r="O1726" s="177">
        <v>5.3141999999999996</v>
      </c>
      <c r="P1726" s="177">
        <v>6.3146000000000004</v>
      </c>
      <c r="Q1726" s="177">
        <v>6.5712999999999999</v>
      </c>
      <c r="R1726" s="177">
        <v>3.4439000000000002</v>
      </c>
      <c r="T1726" s="106"/>
      <c r="U1726" s="107"/>
      <c r="V1726" s="107"/>
      <c r="W1726" s="107"/>
      <c r="X1726" s="107"/>
      <c r="Y1726" s="107"/>
      <c r="Z1726" s="107"/>
      <c r="AA1726" s="107"/>
      <c r="AB1726" s="107"/>
      <c r="AC1726" s="107"/>
      <c r="AD1726" s="107"/>
      <c r="AE1726" s="107"/>
      <c r="AF1726" s="107"/>
      <c r="AG1726" s="107"/>
      <c r="AH1726" s="107"/>
    </row>
    <row r="1727" spans="1:34" x14ac:dyDescent="0.3">
      <c r="A1727" s="173" t="s">
        <v>1263</v>
      </c>
      <c r="B1727" s="173" t="s">
        <v>1870</v>
      </c>
      <c r="C1727" s="173">
        <v>149585</v>
      </c>
      <c r="D1727" s="176">
        <v>44942</v>
      </c>
      <c r="E1727" s="177">
        <v>36.914700000000003</v>
      </c>
      <c r="F1727" s="177">
        <v>-1.9113</v>
      </c>
      <c r="G1727" s="177">
        <v>-1.9113</v>
      </c>
      <c r="H1727" s="177">
        <v>5.9535</v>
      </c>
      <c r="I1727" s="177">
        <v>6.9469000000000003</v>
      </c>
      <c r="J1727" s="177">
        <v>5.8563000000000001</v>
      </c>
      <c r="K1727" s="177">
        <v>7.2510000000000003</v>
      </c>
      <c r="L1727" s="177">
        <v>5.5585000000000004</v>
      </c>
      <c r="M1727" s="177">
        <v>4.1467999999999998</v>
      </c>
      <c r="N1727" s="177">
        <v>3.7039</v>
      </c>
      <c r="O1727" s="177">
        <v>5.6074999999999999</v>
      </c>
      <c r="P1727" s="177">
        <v>4.2366999999999999</v>
      </c>
      <c r="Q1727" s="177">
        <v>6.8484999999999996</v>
      </c>
      <c r="R1727" s="177">
        <v>3.6507999999999998</v>
      </c>
      <c r="T1727" s="106"/>
      <c r="U1727" s="107"/>
      <c r="V1727" s="107"/>
      <c r="W1727" s="107"/>
      <c r="X1727" s="107"/>
      <c r="Y1727" s="107"/>
      <c r="Z1727" s="107"/>
      <c r="AA1727" s="107"/>
      <c r="AB1727" s="107"/>
      <c r="AC1727" s="107"/>
      <c r="AD1727" s="107"/>
      <c r="AE1727" s="107"/>
      <c r="AF1727" s="107"/>
      <c r="AG1727" s="107"/>
      <c r="AH1727" s="107"/>
    </row>
    <row r="1728" spans="1:34" x14ac:dyDescent="0.3">
      <c r="A1728" s="173" t="s">
        <v>1263</v>
      </c>
      <c r="B1728" s="173" t="s">
        <v>1871</v>
      </c>
      <c r="C1728" s="173">
        <v>149587</v>
      </c>
      <c r="D1728" s="176">
        <v>44942</v>
      </c>
      <c r="E1728" s="177">
        <v>39.414700000000003</v>
      </c>
      <c r="F1728" s="177">
        <v>-1.2655000000000001</v>
      </c>
      <c r="G1728" s="177">
        <v>-1.2655000000000001</v>
      </c>
      <c r="H1728" s="177">
        <v>6.6097999999999999</v>
      </c>
      <c r="I1728" s="177">
        <v>7.6025</v>
      </c>
      <c r="J1728" s="177">
        <v>6.5122</v>
      </c>
      <c r="K1728" s="177">
        <v>7.9162999999999997</v>
      </c>
      <c r="L1728" s="177">
        <v>6.2305999999999999</v>
      </c>
      <c r="M1728" s="177">
        <v>4.8263999999999996</v>
      </c>
      <c r="N1728" s="177">
        <v>4.3868999999999998</v>
      </c>
      <c r="O1728" s="177">
        <v>6.1325000000000003</v>
      </c>
      <c r="P1728" s="177">
        <v>4.8234000000000004</v>
      </c>
      <c r="Q1728" s="177">
        <v>6.8727</v>
      </c>
      <c r="R1728" s="177">
        <v>4.2001999999999997</v>
      </c>
      <c r="T1728" s="106"/>
      <c r="U1728" s="107"/>
      <c r="V1728" s="107"/>
      <c r="W1728" s="107"/>
      <c r="X1728" s="107"/>
      <c r="Y1728" s="107"/>
      <c r="Z1728" s="107"/>
      <c r="AA1728" s="107"/>
      <c r="AB1728" s="107"/>
      <c r="AC1728" s="107"/>
      <c r="AD1728" s="107"/>
      <c r="AE1728" s="107"/>
      <c r="AF1728" s="107"/>
      <c r="AG1728" s="107"/>
      <c r="AH1728" s="107"/>
    </row>
    <row r="1729" spans="1:34" x14ac:dyDescent="0.3">
      <c r="A1729" s="173" t="s">
        <v>1263</v>
      </c>
      <c r="B1729" s="173" t="s">
        <v>1306</v>
      </c>
      <c r="C1729" s="173">
        <v>101563</v>
      </c>
      <c r="D1729" s="176"/>
      <c r="E1729" s="177"/>
      <c r="F1729" s="177"/>
      <c r="G1729" s="177"/>
      <c r="H1729" s="177"/>
      <c r="I1729" s="177"/>
      <c r="J1729" s="177"/>
      <c r="K1729" s="177"/>
      <c r="L1729" s="177"/>
      <c r="M1729" s="177"/>
      <c r="N1729" s="177"/>
      <c r="O1729" s="177"/>
      <c r="P1729" s="177"/>
      <c r="Q1729" s="177"/>
      <c r="R1729" s="177"/>
      <c r="T1729" s="106"/>
      <c r="U1729" s="107"/>
      <c r="V1729" s="107"/>
      <c r="W1729" s="107"/>
      <c r="X1729" s="107"/>
      <c r="Y1729" s="107"/>
      <c r="Z1729" s="107"/>
      <c r="AA1729" s="107"/>
      <c r="AB1729" s="107"/>
      <c r="AC1729" s="107"/>
      <c r="AD1729" s="107"/>
      <c r="AE1729" s="107"/>
      <c r="AF1729" s="107"/>
      <c r="AG1729" s="107"/>
      <c r="AH1729" s="107"/>
    </row>
    <row r="1730" spans="1:34" x14ac:dyDescent="0.3">
      <c r="A1730" s="173" t="s">
        <v>1263</v>
      </c>
      <c r="B1730" s="173" t="s">
        <v>1307</v>
      </c>
      <c r="C1730" s="173">
        <v>119664</v>
      </c>
      <c r="D1730" s="176"/>
      <c r="E1730" s="177"/>
      <c r="F1730" s="177"/>
      <c r="G1730" s="177"/>
      <c r="H1730" s="177"/>
      <c r="I1730" s="177"/>
      <c r="J1730" s="177"/>
      <c r="K1730" s="177"/>
      <c r="L1730" s="177"/>
      <c r="M1730" s="177"/>
      <c r="N1730" s="177"/>
      <c r="O1730" s="177"/>
      <c r="P1730" s="177"/>
      <c r="Q1730" s="177"/>
      <c r="R1730" s="177"/>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73" t="s">
        <v>1263</v>
      </c>
      <c r="B1731" s="173" t="s">
        <v>1308</v>
      </c>
      <c r="C1731" s="173">
        <v>101548</v>
      </c>
      <c r="D1731" s="176">
        <v>44942</v>
      </c>
      <c r="E1731" s="177">
        <v>40.229599999999998</v>
      </c>
      <c r="F1731" s="177">
        <v>-0.121</v>
      </c>
      <c r="G1731" s="177">
        <v>-0.121</v>
      </c>
      <c r="H1731" s="177">
        <v>8.6204999999999998</v>
      </c>
      <c r="I1731" s="177">
        <v>9.5419</v>
      </c>
      <c r="J1731" s="177">
        <v>6.1755000000000004</v>
      </c>
      <c r="K1731" s="177">
        <v>7.2233000000000001</v>
      </c>
      <c r="L1731" s="177">
        <v>4.8</v>
      </c>
      <c r="M1731" s="177">
        <v>3.7385000000000002</v>
      </c>
      <c r="N1731" s="177">
        <v>3.1800999999999999</v>
      </c>
      <c r="O1731" s="177">
        <v>5.0343</v>
      </c>
      <c r="P1731" s="177">
        <v>4.7855999999999996</v>
      </c>
      <c r="Q1731" s="177">
        <v>7.0422000000000002</v>
      </c>
      <c r="R1731" s="177">
        <v>3.0459999999999998</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73" t="s">
        <v>1263</v>
      </c>
      <c r="B1732" s="173" t="s">
        <v>1309</v>
      </c>
      <c r="C1732" s="173">
        <v>119949</v>
      </c>
      <c r="D1732" s="176">
        <v>44942</v>
      </c>
      <c r="E1732" s="177">
        <v>43.626100000000001</v>
      </c>
      <c r="F1732" s="177">
        <v>0.72509999999999997</v>
      </c>
      <c r="G1732" s="177">
        <v>0.72509999999999997</v>
      </c>
      <c r="H1732" s="177">
        <v>9.4474</v>
      </c>
      <c r="I1732" s="177">
        <v>10.3979</v>
      </c>
      <c r="J1732" s="177">
        <v>7.0454999999999997</v>
      </c>
      <c r="K1732" s="177">
        <v>8.0947999999999993</v>
      </c>
      <c r="L1732" s="177">
        <v>5.6746999999999996</v>
      </c>
      <c r="M1732" s="177">
        <v>4.6140999999999996</v>
      </c>
      <c r="N1732" s="177">
        <v>4.0533999999999999</v>
      </c>
      <c r="O1732" s="177">
        <v>5.9957000000000003</v>
      </c>
      <c r="P1732" s="177">
        <v>5.7320000000000002</v>
      </c>
      <c r="Q1732" s="177">
        <v>7.4682000000000004</v>
      </c>
      <c r="R1732" s="177">
        <v>3.9674999999999998</v>
      </c>
    </row>
    <row r="1733" spans="1:34" x14ac:dyDescent="0.3">
      <c r="A1733" s="173" t="s">
        <v>1263</v>
      </c>
      <c r="B1733" s="173" t="s">
        <v>1310</v>
      </c>
      <c r="C1733" s="173">
        <v>120718</v>
      </c>
      <c r="D1733" s="176">
        <v>44942</v>
      </c>
      <c r="E1733" s="177">
        <v>27.751100000000001</v>
      </c>
      <c r="F1733" s="177">
        <v>4.7807000000000004</v>
      </c>
      <c r="G1733" s="177">
        <v>4.7807000000000004</v>
      </c>
      <c r="H1733" s="177">
        <v>7.9600999999999997</v>
      </c>
      <c r="I1733" s="177">
        <v>8.0383999999999993</v>
      </c>
      <c r="J1733" s="177">
        <v>6.7892000000000001</v>
      </c>
      <c r="K1733" s="177">
        <v>7.6752000000000002</v>
      </c>
      <c r="L1733" s="177">
        <v>6.3650000000000002</v>
      </c>
      <c r="M1733" s="177">
        <v>5.2427999999999999</v>
      </c>
      <c r="N1733" s="177">
        <v>4.5917000000000003</v>
      </c>
      <c r="O1733" s="177">
        <v>8.0923999999999996</v>
      </c>
      <c r="P1733" s="177">
        <v>5.4127999999999998</v>
      </c>
      <c r="Q1733" s="177">
        <v>7.3273999999999999</v>
      </c>
      <c r="R1733" s="177">
        <v>6.9846000000000004</v>
      </c>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73" t="s">
        <v>1263</v>
      </c>
      <c r="B1734" s="173" t="s">
        <v>1311</v>
      </c>
      <c r="C1734" s="173">
        <v>106624</v>
      </c>
      <c r="D1734" s="176">
        <v>44942</v>
      </c>
      <c r="E1734" s="177">
        <v>26.4191</v>
      </c>
      <c r="F1734" s="177">
        <v>4.1001000000000003</v>
      </c>
      <c r="G1734" s="177">
        <v>4.1001000000000003</v>
      </c>
      <c r="H1734" s="177">
        <v>7.3129</v>
      </c>
      <c r="I1734" s="177">
        <v>7.4024999999999999</v>
      </c>
      <c r="J1734" s="177">
        <v>6.16</v>
      </c>
      <c r="K1734" s="177">
        <v>7.0391000000000004</v>
      </c>
      <c r="L1734" s="177">
        <v>5.7251000000000003</v>
      </c>
      <c r="M1734" s="177">
        <v>4.6037999999999997</v>
      </c>
      <c r="N1734" s="177">
        <v>3.9517000000000002</v>
      </c>
      <c r="O1734" s="177">
        <v>7.4903000000000004</v>
      </c>
      <c r="P1734" s="177">
        <v>4.8628</v>
      </c>
      <c r="Q1734" s="177">
        <v>6.5381</v>
      </c>
      <c r="R1734" s="177">
        <v>6.3319000000000001</v>
      </c>
      <c r="T1734" s="106"/>
      <c r="U1734" s="107"/>
      <c r="V1734" s="107"/>
      <c r="W1734" s="107"/>
      <c r="X1734" s="107"/>
      <c r="Y1734" s="107"/>
      <c r="Z1734" s="107"/>
      <c r="AA1734" s="107"/>
      <c r="AB1734" s="107"/>
      <c r="AC1734" s="107"/>
      <c r="AD1734" s="107"/>
      <c r="AE1734" s="107"/>
      <c r="AF1734" s="107"/>
      <c r="AG1734" s="107"/>
      <c r="AH1734" s="107"/>
    </row>
    <row r="1735" spans="1:34" x14ac:dyDescent="0.3">
      <c r="A1735" s="178" t="s">
        <v>27</v>
      </c>
      <c r="B1735" s="173"/>
      <c r="C1735" s="173"/>
      <c r="D1735" s="173"/>
      <c r="E1735" s="173"/>
      <c r="F1735" s="179">
        <v>2.5654400000000011</v>
      </c>
      <c r="G1735" s="179">
        <v>2.5654400000000011</v>
      </c>
      <c r="H1735" s="179">
        <v>8.6367419999999999</v>
      </c>
      <c r="I1735" s="179">
        <v>8.2692200000000025</v>
      </c>
      <c r="J1735" s="179">
        <v>6.2201539999999991</v>
      </c>
      <c r="K1735" s="179">
        <v>9.1475239999999989</v>
      </c>
      <c r="L1735" s="179">
        <v>6.0330359999999992</v>
      </c>
      <c r="M1735" s="179">
        <v>4.7410600000000009</v>
      </c>
      <c r="N1735" s="179">
        <v>4.8444250000000011</v>
      </c>
      <c r="O1735" s="179">
        <v>5.9949934782608683</v>
      </c>
      <c r="P1735" s="179">
        <v>6.0961047619047619</v>
      </c>
      <c r="Q1735" s="179">
        <v>7.0818419999999991</v>
      </c>
      <c r="R1735" s="179">
        <v>4.8512782608695648</v>
      </c>
      <c r="T1735" s="106"/>
      <c r="U1735" s="107"/>
      <c r="V1735" s="107"/>
      <c r="W1735" s="107"/>
      <c r="X1735" s="107"/>
      <c r="Y1735" s="107"/>
      <c r="Z1735" s="107"/>
      <c r="AA1735" s="107"/>
      <c r="AB1735" s="107"/>
      <c r="AC1735" s="107"/>
      <c r="AD1735" s="107"/>
      <c r="AE1735" s="107"/>
      <c r="AF1735" s="107"/>
      <c r="AG1735" s="107"/>
      <c r="AH1735" s="107"/>
    </row>
    <row r="1736" spans="1:34" x14ac:dyDescent="0.3">
      <c r="A1736" s="178" t="s">
        <v>407</v>
      </c>
      <c r="B1736" s="173"/>
      <c r="C1736" s="173"/>
      <c r="D1736" s="173"/>
      <c r="E1736" s="173"/>
      <c r="F1736" s="179">
        <v>2.0940000000000003</v>
      </c>
      <c r="G1736" s="179">
        <v>2.0940000000000003</v>
      </c>
      <c r="H1736" s="179">
        <v>8.3262</v>
      </c>
      <c r="I1736" s="179">
        <v>7.9039999999999999</v>
      </c>
      <c r="J1736" s="179">
        <v>5.8710000000000004</v>
      </c>
      <c r="K1736" s="179">
        <v>7.7371499999999997</v>
      </c>
      <c r="L1736" s="179">
        <v>5.63605</v>
      </c>
      <c r="M1736" s="179">
        <v>4.35595</v>
      </c>
      <c r="N1736" s="179">
        <v>3.77915</v>
      </c>
      <c r="O1736" s="179">
        <v>5.7055500000000006</v>
      </c>
      <c r="P1736" s="179">
        <v>6.3590499999999999</v>
      </c>
      <c r="Q1736" s="179">
        <v>7.32545</v>
      </c>
      <c r="R1736" s="179">
        <v>3.9359000000000002</v>
      </c>
      <c r="T1736" s="106"/>
      <c r="U1736" s="107"/>
      <c r="V1736" s="107"/>
      <c r="W1736" s="107"/>
      <c r="X1736" s="107"/>
      <c r="Y1736" s="107"/>
      <c r="Z1736" s="107"/>
      <c r="AA1736" s="107"/>
      <c r="AB1736" s="107"/>
      <c r="AC1736" s="107"/>
      <c r="AD1736" s="107"/>
      <c r="AE1736" s="107"/>
      <c r="AF1736" s="107"/>
      <c r="AG1736" s="107"/>
      <c r="AH1736" s="107"/>
    </row>
    <row r="1737" spans="1:34" x14ac:dyDescent="0.3">
      <c r="D1737" s="106"/>
      <c r="E1737" s="107"/>
      <c r="F1737" s="107"/>
      <c r="G1737" s="107"/>
      <c r="H1737" s="107"/>
      <c r="I1737" s="107"/>
      <c r="J1737" s="107"/>
      <c r="K1737" s="107"/>
      <c r="L1737" s="107"/>
      <c r="M1737" s="107"/>
      <c r="N1737" s="107"/>
      <c r="O1737" s="107"/>
      <c r="P1737" s="107"/>
      <c r="Q1737" s="107"/>
      <c r="R1737" s="107"/>
      <c r="T1737" s="106"/>
      <c r="U1737" s="107"/>
      <c r="V1737" s="107"/>
      <c r="W1737" s="107"/>
      <c r="X1737" s="107"/>
      <c r="Y1737" s="107"/>
      <c r="Z1737" s="107"/>
      <c r="AA1737" s="107"/>
      <c r="AB1737" s="107"/>
      <c r="AC1737" s="107"/>
      <c r="AD1737" s="107"/>
      <c r="AE1737" s="107"/>
      <c r="AF1737" s="107"/>
      <c r="AG1737" s="107"/>
      <c r="AH1737" s="107"/>
    </row>
    <row r="1738" spans="1:34" x14ac:dyDescent="0.3">
      <c r="A1738" s="175" t="s">
        <v>1312</v>
      </c>
      <c r="B1738" s="175"/>
      <c r="C1738" s="175"/>
      <c r="D1738" s="175"/>
      <c r="E1738" s="175"/>
      <c r="F1738" s="175"/>
      <c r="G1738" s="175"/>
      <c r="H1738" s="175"/>
      <c r="I1738" s="175"/>
      <c r="J1738" s="175"/>
      <c r="K1738" s="175"/>
      <c r="L1738" s="175"/>
      <c r="M1738" s="175"/>
      <c r="N1738" s="175"/>
      <c r="O1738" s="175"/>
      <c r="P1738" s="175"/>
      <c r="Q1738" s="175"/>
      <c r="R1738" s="175"/>
      <c r="T1738" s="106"/>
      <c r="U1738" s="107"/>
      <c r="V1738" s="107"/>
      <c r="W1738" s="107"/>
      <c r="X1738" s="107"/>
      <c r="Y1738" s="107"/>
      <c r="Z1738" s="107"/>
      <c r="AA1738" s="107"/>
      <c r="AB1738" s="107"/>
      <c r="AC1738" s="107"/>
      <c r="AD1738" s="107"/>
      <c r="AE1738" s="107"/>
      <c r="AF1738" s="107"/>
      <c r="AG1738" s="107"/>
      <c r="AH1738" s="107"/>
    </row>
    <row r="1739" spans="1:34" x14ac:dyDescent="0.3">
      <c r="A1739" s="173" t="s">
        <v>1313</v>
      </c>
      <c r="B1739" s="173" t="s">
        <v>1314</v>
      </c>
      <c r="C1739" s="173">
        <v>105804</v>
      </c>
      <c r="D1739" s="176">
        <v>44942</v>
      </c>
      <c r="E1739" s="177">
        <v>52.347700000000003</v>
      </c>
      <c r="F1739" s="177">
        <v>-0.1099</v>
      </c>
      <c r="G1739" s="177">
        <v>-0.1099</v>
      </c>
      <c r="H1739" s="177">
        <v>0.1172</v>
      </c>
      <c r="I1739" s="177">
        <v>-0.13980000000000001</v>
      </c>
      <c r="J1739" s="177">
        <v>-1.091</v>
      </c>
      <c r="K1739" s="177">
        <v>0.46229999999999999</v>
      </c>
      <c r="L1739" s="177">
        <v>9.3707999999999991</v>
      </c>
      <c r="M1739" s="177">
        <v>-1.7098</v>
      </c>
      <c r="N1739" s="177">
        <v>-9.2431999999999999</v>
      </c>
      <c r="O1739" s="177">
        <v>16.813800000000001</v>
      </c>
      <c r="P1739" s="177">
        <v>3.0813000000000001</v>
      </c>
      <c r="Q1739" s="177">
        <v>11.0787</v>
      </c>
      <c r="R1739" s="177">
        <v>17.4437</v>
      </c>
      <c r="T1739" s="106"/>
      <c r="U1739" s="107"/>
      <c r="V1739" s="107"/>
      <c r="W1739" s="107"/>
      <c r="X1739" s="107"/>
      <c r="Y1739" s="107"/>
      <c r="Z1739" s="107"/>
      <c r="AA1739" s="107"/>
      <c r="AB1739" s="107"/>
      <c r="AC1739" s="107"/>
      <c r="AD1739" s="107"/>
      <c r="AE1739" s="107"/>
      <c r="AF1739" s="107"/>
      <c r="AG1739" s="107"/>
      <c r="AH1739" s="107"/>
    </row>
    <row r="1740" spans="1:34" x14ac:dyDescent="0.3">
      <c r="A1740" s="173" t="s">
        <v>1313</v>
      </c>
      <c r="B1740" s="173" t="s">
        <v>1315</v>
      </c>
      <c r="C1740" s="173">
        <v>119556</v>
      </c>
      <c r="D1740" s="176">
        <v>44942</v>
      </c>
      <c r="E1740" s="177">
        <v>57.944000000000003</v>
      </c>
      <c r="F1740" s="177">
        <v>-0.1012</v>
      </c>
      <c r="G1740" s="177">
        <v>-0.1012</v>
      </c>
      <c r="H1740" s="177">
        <v>0.13769999999999999</v>
      </c>
      <c r="I1740" s="177">
        <v>-9.9299999999999999E-2</v>
      </c>
      <c r="J1740" s="177">
        <v>-0.99780000000000002</v>
      </c>
      <c r="K1740" s="177">
        <v>0.73329999999999995</v>
      </c>
      <c r="L1740" s="177">
        <v>9.9827999999999992</v>
      </c>
      <c r="M1740" s="177">
        <v>-0.9093</v>
      </c>
      <c r="N1740" s="177">
        <v>-8.2766999999999999</v>
      </c>
      <c r="O1740" s="177">
        <v>18.084800000000001</v>
      </c>
      <c r="P1740" s="177">
        <v>4.2466999999999997</v>
      </c>
      <c r="Q1740" s="177">
        <v>15.8027</v>
      </c>
      <c r="R1740" s="177">
        <v>18.658200000000001</v>
      </c>
      <c r="T1740" s="106"/>
      <c r="U1740" s="107"/>
      <c r="V1740" s="107"/>
      <c r="W1740" s="107"/>
      <c r="X1740" s="107"/>
      <c r="Y1740" s="107"/>
      <c r="Z1740" s="107"/>
      <c r="AA1740" s="107"/>
      <c r="AB1740" s="107"/>
      <c r="AC1740" s="107"/>
      <c r="AD1740" s="107"/>
      <c r="AE1740" s="107"/>
      <c r="AF1740" s="107"/>
      <c r="AG1740" s="107"/>
      <c r="AH1740" s="107"/>
    </row>
    <row r="1741" spans="1:34" x14ac:dyDescent="0.3">
      <c r="A1741" s="173" t="s">
        <v>1313</v>
      </c>
      <c r="B1741" s="173" t="s">
        <v>1316</v>
      </c>
      <c r="C1741" s="173">
        <v>125354</v>
      </c>
      <c r="D1741" s="176">
        <v>44942</v>
      </c>
      <c r="E1741" s="177">
        <v>71.52</v>
      </c>
      <c r="F1741" s="177">
        <v>-2.8000000000000001E-2</v>
      </c>
      <c r="G1741" s="177">
        <v>-2.8000000000000001E-2</v>
      </c>
      <c r="H1741" s="177">
        <v>0.3508</v>
      </c>
      <c r="I1741" s="177">
        <v>-0.68049999999999999</v>
      </c>
      <c r="J1741" s="177">
        <v>-1.3653</v>
      </c>
      <c r="K1741" s="177">
        <v>0.94569999999999999</v>
      </c>
      <c r="L1741" s="177">
        <v>11.837400000000001</v>
      </c>
      <c r="M1741" s="177">
        <v>3.3824999999999998</v>
      </c>
      <c r="N1741" s="177">
        <v>1.2314000000000001</v>
      </c>
      <c r="O1741" s="177">
        <v>26.165600000000001</v>
      </c>
      <c r="P1741" s="177">
        <v>18.565000000000001</v>
      </c>
      <c r="Q1741" s="177">
        <v>24.0261</v>
      </c>
      <c r="R1741" s="177">
        <v>27.3066</v>
      </c>
      <c r="T1741" s="106"/>
      <c r="U1741" s="107"/>
      <c r="V1741" s="107"/>
      <c r="W1741" s="107"/>
      <c r="X1741" s="107"/>
      <c r="Y1741" s="107"/>
      <c r="Z1741" s="107"/>
      <c r="AA1741" s="107"/>
      <c r="AB1741" s="107"/>
      <c r="AC1741" s="107"/>
      <c r="AD1741" s="107"/>
      <c r="AE1741" s="107"/>
      <c r="AF1741" s="107"/>
      <c r="AG1741" s="107"/>
      <c r="AH1741" s="107"/>
    </row>
    <row r="1742" spans="1:34" x14ac:dyDescent="0.3">
      <c r="A1742" s="173" t="s">
        <v>1313</v>
      </c>
      <c r="B1742" s="173" t="s">
        <v>1317</v>
      </c>
      <c r="C1742" s="173">
        <v>125350</v>
      </c>
      <c r="D1742" s="176">
        <v>44942</v>
      </c>
      <c r="E1742" s="177">
        <v>63.61</v>
      </c>
      <c r="F1742" s="177">
        <v>-4.7100000000000003E-2</v>
      </c>
      <c r="G1742" s="177">
        <v>-4.7100000000000003E-2</v>
      </c>
      <c r="H1742" s="177">
        <v>0.31540000000000001</v>
      </c>
      <c r="I1742" s="177">
        <v>-0.74890000000000001</v>
      </c>
      <c r="J1742" s="177">
        <v>-1.4867999999999999</v>
      </c>
      <c r="K1742" s="177">
        <v>0.58509999999999995</v>
      </c>
      <c r="L1742" s="177">
        <v>11.051</v>
      </c>
      <c r="M1742" s="177">
        <v>2.2833000000000001</v>
      </c>
      <c r="N1742" s="177">
        <v>-0.23530000000000001</v>
      </c>
      <c r="O1742" s="177">
        <v>24.177600000000002</v>
      </c>
      <c r="P1742" s="177">
        <v>16.888000000000002</v>
      </c>
      <c r="Q1742" s="177">
        <v>22.4453</v>
      </c>
      <c r="R1742" s="177">
        <v>25.409300000000002</v>
      </c>
      <c r="T1742" s="106"/>
      <c r="U1742" s="107"/>
      <c r="V1742" s="107"/>
      <c r="W1742" s="107"/>
      <c r="X1742" s="107"/>
      <c r="Y1742" s="107"/>
      <c r="Z1742" s="107"/>
      <c r="AA1742" s="107"/>
      <c r="AB1742" s="107"/>
      <c r="AC1742" s="107"/>
      <c r="AD1742" s="107"/>
      <c r="AE1742" s="107"/>
      <c r="AF1742" s="107"/>
      <c r="AG1742" s="107"/>
      <c r="AH1742" s="107"/>
    </row>
    <row r="1743" spans="1:34" x14ac:dyDescent="0.3">
      <c r="A1743" s="173" t="s">
        <v>1313</v>
      </c>
      <c r="B1743" s="173" t="s">
        <v>1985</v>
      </c>
      <c r="C1743" s="173">
        <v>145678</v>
      </c>
      <c r="D1743" s="176">
        <v>44942</v>
      </c>
      <c r="E1743" s="177">
        <v>28.59</v>
      </c>
      <c r="F1743" s="177">
        <v>-0.2442</v>
      </c>
      <c r="G1743" s="177">
        <v>-0.2442</v>
      </c>
      <c r="H1743" s="177">
        <v>3.5000000000000003E-2</v>
      </c>
      <c r="I1743" s="177">
        <v>-1.1411</v>
      </c>
      <c r="J1743" s="177">
        <v>-2.0554999999999999</v>
      </c>
      <c r="K1743" s="177">
        <v>-0.8669</v>
      </c>
      <c r="L1743" s="177">
        <v>12.1616</v>
      </c>
      <c r="M1743" s="177">
        <v>1.6353</v>
      </c>
      <c r="N1743" s="177">
        <v>-4.7952000000000004</v>
      </c>
      <c r="O1743" s="177">
        <v>36.709899999999998</v>
      </c>
      <c r="P1743" s="177"/>
      <c r="Q1743" s="177">
        <v>29.369599999999998</v>
      </c>
      <c r="R1743" s="177">
        <v>29.106999999999999</v>
      </c>
      <c r="T1743" s="106"/>
      <c r="U1743" s="107"/>
      <c r="V1743" s="107"/>
      <c r="W1743" s="107"/>
      <c r="X1743" s="107"/>
      <c r="Y1743" s="107"/>
      <c r="Z1743" s="107"/>
      <c r="AA1743" s="107"/>
      <c r="AB1743" s="107"/>
      <c r="AC1743" s="107"/>
      <c r="AD1743" s="107"/>
      <c r="AE1743" s="107"/>
      <c r="AF1743" s="107"/>
      <c r="AG1743" s="107"/>
      <c r="AH1743" s="107"/>
    </row>
    <row r="1744" spans="1:34" x14ac:dyDescent="0.3">
      <c r="A1744" s="173" t="s">
        <v>1313</v>
      </c>
      <c r="B1744" s="173" t="s">
        <v>1986</v>
      </c>
      <c r="C1744" s="173">
        <v>145677</v>
      </c>
      <c r="D1744" s="176">
        <v>44942</v>
      </c>
      <c r="E1744" s="177">
        <v>26.59</v>
      </c>
      <c r="F1744" s="177">
        <v>-0.2626</v>
      </c>
      <c r="G1744" s="177">
        <v>-0.2626</v>
      </c>
      <c r="H1744" s="177">
        <v>0</v>
      </c>
      <c r="I1744" s="177">
        <v>-1.1891</v>
      </c>
      <c r="J1744" s="177">
        <v>-2.2067000000000001</v>
      </c>
      <c r="K1744" s="177">
        <v>-1.409</v>
      </c>
      <c r="L1744" s="177">
        <v>11.023</v>
      </c>
      <c r="M1744" s="177">
        <v>0.22620000000000001</v>
      </c>
      <c r="N1744" s="177">
        <v>-6.4720000000000004</v>
      </c>
      <c r="O1744" s="177">
        <v>34.3339</v>
      </c>
      <c r="P1744" s="177"/>
      <c r="Q1744" s="177">
        <v>27.0901</v>
      </c>
      <c r="R1744" s="177">
        <v>26.942499999999999</v>
      </c>
      <c r="T1744" s="106"/>
      <c r="U1744" s="107"/>
      <c r="V1744" s="107"/>
      <c r="W1744" s="107"/>
      <c r="X1744" s="107"/>
      <c r="Y1744" s="107"/>
      <c r="Z1744" s="107"/>
      <c r="AA1744" s="107"/>
      <c r="AB1744" s="107"/>
      <c r="AC1744" s="107"/>
      <c r="AD1744" s="107"/>
      <c r="AE1744" s="107"/>
      <c r="AF1744" s="107"/>
      <c r="AG1744" s="107"/>
      <c r="AH1744" s="107"/>
    </row>
    <row r="1745" spans="1:34" x14ac:dyDescent="0.3">
      <c r="A1745" s="173" t="s">
        <v>1313</v>
      </c>
      <c r="B1745" s="173" t="s">
        <v>1318</v>
      </c>
      <c r="C1745" s="173">
        <v>146130</v>
      </c>
      <c r="D1745" s="176">
        <v>44942</v>
      </c>
      <c r="E1745" s="177">
        <v>26.34</v>
      </c>
      <c r="F1745" s="177">
        <v>-0.2273</v>
      </c>
      <c r="G1745" s="177">
        <v>-0.2273</v>
      </c>
      <c r="H1745" s="177">
        <v>-0.1138</v>
      </c>
      <c r="I1745" s="177">
        <v>-1.2373000000000001</v>
      </c>
      <c r="J1745" s="177">
        <v>-1.7531000000000001</v>
      </c>
      <c r="K1745" s="177">
        <v>1.5811999999999999</v>
      </c>
      <c r="L1745" s="177">
        <v>9.9791000000000007</v>
      </c>
      <c r="M1745" s="177">
        <v>0.64959999999999996</v>
      </c>
      <c r="N1745" s="177">
        <v>2.1326000000000001</v>
      </c>
      <c r="O1745" s="177">
        <v>36.053899999999999</v>
      </c>
      <c r="P1745" s="177"/>
      <c r="Q1745" s="177">
        <v>28.022099999999998</v>
      </c>
      <c r="R1745" s="177">
        <v>34.817399999999999</v>
      </c>
      <c r="T1745" s="106"/>
      <c r="U1745" s="107"/>
      <c r="V1745" s="107"/>
      <c r="W1745" s="107"/>
      <c r="X1745" s="107"/>
      <c r="Y1745" s="107"/>
      <c r="Z1745" s="107"/>
      <c r="AA1745" s="107"/>
      <c r="AB1745" s="107"/>
      <c r="AC1745" s="107"/>
      <c r="AD1745" s="107"/>
      <c r="AE1745" s="107"/>
      <c r="AF1745" s="107"/>
      <c r="AG1745" s="107"/>
      <c r="AH1745" s="107"/>
    </row>
    <row r="1746" spans="1:34" x14ac:dyDescent="0.3">
      <c r="A1746" s="173" t="s">
        <v>1313</v>
      </c>
      <c r="B1746" s="173" t="s">
        <v>1319</v>
      </c>
      <c r="C1746" s="173">
        <v>146127</v>
      </c>
      <c r="D1746" s="176">
        <v>44942</v>
      </c>
      <c r="E1746" s="177">
        <v>24.61</v>
      </c>
      <c r="F1746" s="177">
        <v>-0.2432</v>
      </c>
      <c r="G1746" s="177">
        <v>-0.2432</v>
      </c>
      <c r="H1746" s="177">
        <v>-0.12180000000000001</v>
      </c>
      <c r="I1746" s="177">
        <v>-1.3231999999999999</v>
      </c>
      <c r="J1746" s="177">
        <v>-1.8740000000000001</v>
      </c>
      <c r="K1746" s="177">
        <v>1.1508</v>
      </c>
      <c r="L1746" s="177">
        <v>9.0385000000000009</v>
      </c>
      <c r="M1746" s="177">
        <v>-0.60580000000000001</v>
      </c>
      <c r="N1746" s="177">
        <v>0.44900000000000001</v>
      </c>
      <c r="O1746" s="177">
        <v>33.782200000000003</v>
      </c>
      <c r="P1746" s="177"/>
      <c r="Q1746" s="177">
        <v>25.822800000000001</v>
      </c>
      <c r="R1746" s="177">
        <v>32.533099999999997</v>
      </c>
      <c r="T1746" s="106"/>
      <c r="U1746" s="107"/>
      <c r="V1746" s="107"/>
      <c r="W1746" s="107"/>
      <c r="X1746" s="107"/>
      <c r="Y1746" s="107"/>
      <c r="Z1746" s="107"/>
      <c r="AA1746" s="107"/>
      <c r="AB1746" s="107"/>
      <c r="AC1746" s="107"/>
      <c r="AD1746" s="107"/>
      <c r="AE1746" s="107"/>
      <c r="AF1746" s="107"/>
      <c r="AG1746" s="107"/>
      <c r="AH1746" s="107"/>
    </row>
    <row r="1747" spans="1:34" x14ac:dyDescent="0.3">
      <c r="A1747" s="173" t="s">
        <v>1313</v>
      </c>
      <c r="B1747" s="173" t="s">
        <v>1320</v>
      </c>
      <c r="C1747" s="173">
        <v>119212</v>
      </c>
      <c r="D1747" s="176">
        <v>44942</v>
      </c>
      <c r="E1747" s="177">
        <v>122.313</v>
      </c>
      <c r="F1747" s="177">
        <v>-5.6399999999999999E-2</v>
      </c>
      <c r="G1747" s="177">
        <v>-5.6399999999999999E-2</v>
      </c>
      <c r="H1747" s="177">
        <v>-0.1225</v>
      </c>
      <c r="I1747" s="177">
        <v>-0.28289999999999998</v>
      </c>
      <c r="J1747" s="177">
        <v>-0.58440000000000003</v>
      </c>
      <c r="K1747" s="177">
        <v>0.98660000000000003</v>
      </c>
      <c r="L1747" s="177">
        <v>9.2207000000000008</v>
      </c>
      <c r="M1747" s="177">
        <v>-1.8418000000000001</v>
      </c>
      <c r="N1747" s="177">
        <v>-3.3816999999999999</v>
      </c>
      <c r="O1747" s="177">
        <v>26.381599999999999</v>
      </c>
      <c r="P1747" s="177">
        <v>10.421799999999999</v>
      </c>
      <c r="Q1747" s="177">
        <v>21.329799999999999</v>
      </c>
      <c r="R1747" s="177">
        <v>26.062899999999999</v>
      </c>
      <c r="T1747" s="106"/>
      <c r="U1747" s="107"/>
      <c r="V1747" s="107"/>
      <c r="W1747" s="107"/>
      <c r="X1747" s="107"/>
      <c r="Y1747" s="107"/>
      <c r="Z1747" s="107"/>
      <c r="AA1747" s="107"/>
      <c r="AB1747" s="107"/>
      <c r="AC1747" s="107"/>
      <c r="AD1747" s="107"/>
      <c r="AE1747" s="107"/>
      <c r="AF1747" s="107"/>
      <c r="AG1747" s="107"/>
      <c r="AH1747" s="107"/>
    </row>
    <row r="1748" spans="1:34" x14ac:dyDescent="0.3">
      <c r="A1748" s="173" t="s">
        <v>1313</v>
      </c>
      <c r="B1748" s="173" t="s">
        <v>1321</v>
      </c>
      <c r="C1748" s="173">
        <v>105989</v>
      </c>
      <c r="D1748" s="176">
        <v>44942</v>
      </c>
      <c r="E1748" s="177">
        <v>113.8</v>
      </c>
      <c r="F1748" s="177">
        <v>-6.3200000000000006E-2</v>
      </c>
      <c r="G1748" s="177">
        <v>-6.3200000000000006E-2</v>
      </c>
      <c r="H1748" s="177">
        <v>-0.1386</v>
      </c>
      <c r="I1748" s="177">
        <v>-0.31709999999999999</v>
      </c>
      <c r="J1748" s="177">
        <v>-0.66169999999999995</v>
      </c>
      <c r="K1748" s="177">
        <v>0.75249999999999995</v>
      </c>
      <c r="L1748" s="177">
        <v>8.7226999999999997</v>
      </c>
      <c r="M1748" s="177">
        <v>-2.5150999999999999</v>
      </c>
      <c r="N1748" s="177">
        <v>-4.2571000000000003</v>
      </c>
      <c r="O1748" s="177">
        <v>25.259899999999998</v>
      </c>
      <c r="P1748" s="177">
        <v>9.5364000000000004</v>
      </c>
      <c r="Q1748" s="177">
        <v>16.866399999999999</v>
      </c>
      <c r="R1748" s="177">
        <v>24.943000000000001</v>
      </c>
      <c r="T1748" s="106"/>
      <c r="U1748" s="107"/>
      <c r="V1748" s="107"/>
      <c r="W1748" s="107"/>
      <c r="X1748" s="107"/>
      <c r="Y1748" s="107"/>
      <c r="Z1748" s="107"/>
      <c r="AA1748" s="107"/>
      <c r="AB1748" s="107"/>
      <c r="AC1748" s="107"/>
      <c r="AD1748" s="107"/>
      <c r="AE1748" s="107"/>
      <c r="AF1748" s="107"/>
      <c r="AG1748" s="107"/>
      <c r="AH1748" s="107"/>
    </row>
    <row r="1749" spans="1:34" x14ac:dyDescent="0.3">
      <c r="A1749" s="173" t="s">
        <v>1313</v>
      </c>
      <c r="B1749" s="173" t="s">
        <v>1322</v>
      </c>
      <c r="C1749" s="173">
        <v>146196</v>
      </c>
      <c r="D1749" s="176">
        <v>44942</v>
      </c>
      <c r="E1749" s="177">
        <v>26.891999999999999</v>
      </c>
      <c r="F1749" s="177">
        <v>-0.28179999999999999</v>
      </c>
      <c r="G1749" s="177">
        <v>-0.28179999999999999</v>
      </c>
      <c r="H1749" s="177">
        <v>-0.82969999999999999</v>
      </c>
      <c r="I1749" s="177">
        <v>-1.2231000000000001</v>
      </c>
      <c r="J1749" s="177">
        <v>-1.8862000000000001</v>
      </c>
      <c r="K1749" s="177">
        <v>0.73419999999999996</v>
      </c>
      <c r="L1749" s="177">
        <v>12.087400000000001</v>
      </c>
      <c r="M1749" s="177">
        <v>3.67</v>
      </c>
      <c r="N1749" s="177">
        <v>-2.9700000000000001E-2</v>
      </c>
      <c r="O1749" s="177">
        <v>31.019400000000001</v>
      </c>
      <c r="P1749" s="177"/>
      <c r="Q1749" s="177">
        <v>28.520700000000001</v>
      </c>
      <c r="R1749" s="177">
        <v>29.549199999999999</v>
      </c>
      <c r="T1749" s="106"/>
      <c r="U1749" s="107"/>
      <c r="V1749" s="107"/>
      <c r="W1749" s="107"/>
      <c r="X1749" s="107"/>
      <c r="Y1749" s="107"/>
      <c r="Z1749" s="107"/>
      <c r="AA1749" s="107"/>
      <c r="AB1749" s="107"/>
      <c r="AC1749" s="107"/>
      <c r="AD1749" s="107"/>
      <c r="AE1749" s="107"/>
      <c r="AF1749" s="107"/>
      <c r="AG1749" s="107"/>
      <c r="AH1749" s="107"/>
    </row>
    <row r="1750" spans="1:34" x14ac:dyDescent="0.3">
      <c r="A1750" s="173" t="s">
        <v>1313</v>
      </c>
      <c r="B1750" s="173" t="s">
        <v>1323</v>
      </c>
      <c r="C1750" s="173">
        <v>146193</v>
      </c>
      <c r="D1750" s="176">
        <v>44942</v>
      </c>
      <c r="E1750" s="177">
        <v>25.245000000000001</v>
      </c>
      <c r="F1750" s="177">
        <v>-0.29620000000000002</v>
      </c>
      <c r="G1750" s="177">
        <v>-0.29620000000000002</v>
      </c>
      <c r="H1750" s="177">
        <v>-0.8639</v>
      </c>
      <c r="I1750" s="177">
        <v>-1.2865</v>
      </c>
      <c r="J1750" s="177">
        <v>-2.0295999999999998</v>
      </c>
      <c r="K1750" s="177">
        <v>0.29799999999999999</v>
      </c>
      <c r="L1750" s="177">
        <v>11.142899999999999</v>
      </c>
      <c r="M1750" s="177">
        <v>2.3431999999999999</v>
      </c>
      <c r="N1750" s="177">
        <v>-1.736</v>
      </c>
      <c r="O1750" s="177">
        <v>28.896999999999998</v>
      </c>
      <c r="P1750" s="177"/>
      <c r="Q1750" s="177">
        <v>26.476900000000001</v>
      </c>
      <c r="R1750" s="177">
        <v>27.4102</v>
      </c>
      <c r="T1750" s="106"/>
      <c r="U1750" s="107"/>
      <c r="V1750" s="107"/>
      <c r="W1750" s="107"/>
      <c r="X1750" s="107"/>
      <c r="Y1750" s="107"/>
      <c r="Z1750" s="107"/>
      <c r="AA1750" s="107"/>
      <c r="AB1750" s="107"/>
      <c r="AC1750" s="107"/>
      <c r="AD1750" s="107"/>
      <c r="AE1750" s="107"/>
      <c r="AF1750" s="107"/>
      <c r="AG1750" s="107"/>
      <c r="AH1750" s="107"/>
    </row>
    <row r="1751" spans="1:34" x14ac:dyDescent="0.3">
      <c r="A1751" s="173" t="s">
        <v>1313</v>
      </c>
      <c r="B1751" s="173" t="s">
        <v>1324</v>
      </c>
      <c r="C1751" s="173">
        <v>103360</v>
      </c>
      <c r="D1751" s="176">
        <v>44942</v>
      </c>
      <c r="E1751" s="177">
        <v>95.402299999999997</v>
      </c>
      <c r="F1751" s="177">
        <v>-7.9799999999999996E-2</v>
      </c>
      <c r="G1751" s="177">
        <v>-7.9799999999999996E-2</v>
      </c>
      <c r="H1751" s="177">
        <v>-9.3600000000000003E-2</v>
      </c>
      <c r="I1751" s="177">
        <v>-0.89239999999999997</v>
      </c>
      <c r="J1751" s="177">
        <v>-2.2833999999999999</v>
      </c>
      <c r="K1751" s="177">
        <v>2.6147999999999998</v>
      </c>
      <c r="L1751" s="177">
        <v>14.8599</v>
      </c>
      <c r="M1751" s="177">
        <v>4.6506999999999996</v>
      </c>
      <c r="N1751" s="177">
        <v>-0.57589999999999997</v>
      </c>
      <c r="O1751" s="177">
        <v>22.0855</v>
      </c>
      <c r="P1751" s="177">
        <v>8.3496000000000006</v>
      </c>
      <c r="Q1751" s="177">
        <v>14.171099999999999</v>
      </c>
      <c r="R1751" s="177">
        <v>24.1296</v>
      </c>
      <c r="T1751" s="106"/>
      <c r="U1751" s="107"/>
      <c r="V1751" s="107"/>
      <c r="W1751" s="107"/>
      <c r="X1751" s="107"/>
      <c r="Y1751" s="107"/>
      <c r="Z1751" s="107"/>
      <c r="AA1751" s="107"/>
      <c r="AB1751" s="107"/>
      <c r="AC1751" s="107"/>
      <c r="AD1751" s="107"/>
      <c r="AE1751" s="107"/>
      <c r="AF1751" s="107"/>
      <c r="AG1751" s="107"/>
      <c r="AH1751" s="107"/>
    </row>
    <row r="1752" spans="1:34" x14ac:dyDescent="0.3">
      <c r="A1752" s="173" t="s">
        <v>1313</v>
      </c>
      <c r="B1752" s="173" t="s">
        <v>1325</v>
      </c>
      <c r="C1752" s="173">
        <v>118525</v>
      </c>
      <c r="D1752" s="176">
        <v>44942</v>
      </c>
      <c r="E1752" s="177">
        <v>105.7149</v>
      </c>
      <c r="F1752" s="177">
        <v>-7.2999999999999995E-2</v>
      </c>
      <c r="G1752" s="177">
        <v>-7.2999999999999995E-2</v>
      </c>
      <c r="H1752" s="177">
        <v>-7.7700000000000005E-2</v>
      </c>
      <c r="I1752" s="177">
        <v>-0.86060000000000003</v>
      </c>
      <c r="J1752" s="177">
        <v>-2.2132000000000001</v>
      </c>
      <c r="K1752" s="177">
        <v>2.8313000000000001</v>
      </c>
      <c r="L1752" s="177">
        <v>15.3346</v>
      </c>
      <c r="M1752" s="177">
        <v>5.3021000000000003</v>
      </c>
      <c r="N1752" s="177">
        <v>0.24879999999999999</v>
      </c>
      <c r="O1752" s="177">
        <v>23.113</v>
      </c>
      <c r="P1752" s="177">
        <v>9.3709000000000007</v>
      </c>
      <c r="Q1752" s="177">
        <v>19.809699999999999</v>
      </c>
      <c r="R1752" s="177">
        <v>25.163900000000002</v>
      </c>
      <c r="T1752" s="106"/>
      <c r="U1752" s="107"/>
      <c r="V1752" s="107"/>
      <c r="W1752" s="107"/>
      <c r="X1752" s="107"/>
      <c r="Y1752" s="107"/>
      <c r="Z1752" s="107"/>
      <c r="AA1752" s="107"/>
      <c r="AB1752" s="107"/>
      <c r="AC1752" s="107"/>
      <c r="AD1752" s="107"/>
      <c r="AE1752" s="107"/>
      <c r="AF1752" s="107"/>
      <c r="AG1752" s="107"/>
      <c r="AH1752" s="107"/>
    </row>
    <row r="1753" spans="1:34" x14ac:dyDescent="0.3">
      <c r="A1753" s="173" t="s">
        <v>1313</v>
      </c>
      <c r="B1753" s="173" t="s">
        <v>1326</v>
      </c>
      <c r="C1753" s="173">
        <v>130503</v>
      </c>
      <c r="D1753" s="176">
        <v>44942</v>
      </c>
      <c r="E1753" s="177">
        <v>88.677000000000007</v>
      </c>
      <c r="F1753" s="177">
        <v>-2.1399999999999999E-2</v>
      </c>
      <c r="G1753" s="177">
        <v>-2.1399999999999999E-2</v>
      </c>
      <c r="H1753" s="177">
        <v>-0.33040000000000003</v>
      </c>
      <c r="I1753" s="177">
        <v>-0.93500000000000005</v>
      </c>
      <c r="J1753" s="177">
        <v>-0.39539999999999997</v>
      </c>
      <c r="K1753" s="177">
        <v>5.4372999999999996</v>
      </c>
      <c r="L1753" s="177">
        <v>17.481000000000002</v>
      </c>
      <c r="M1753" s="177">
        <v>7.3364000000000003</v>
      </c>
      <c r="N1753" s="177">
        <v>2.0707</v>
      </c>
      <c r="O1753" s="177">
        <v>26.419599999999999</v>
      </c>
      <c r="P1753" s="177">
        <v>12.285299999999999</v>
      </c>
      <c r="Q1753" s="177">
        <v>18.6509</v>
      </c>
      <c r="R1753" s="177">
        <v>30.456600000000002</v>
      </c>
      <c r="T1753" s="106"/>
      <c r="U1753" s="107"/>
      <c r="V1753" s="107"/>
      <c r="W1753" s="107"/>
      <c r="X1753" s="107"/>
      <c r="Y1753" s="107"/>
      <c r="Z1753" s="107"/>
      <c r="AA1753" s="107"/>
      <c r="AB1753" s="107"/>
      <c r="AC1753" s="107"/>
      <c r="AD1753" s="107"/>
      <c r="AE1753" s="107"/>
      <c r="AF1753" s="107"/>
      <c r="AG1753" s="107"/>
      <c r="AH1753" s="107"/>
    </row>
    <row r="1754" spans="1:34" x14ac:dyDescent="0.3">
      <c r="A1754" s="173" t="s">
        <v>1313</v>
      </c>
      <c r="B1754" s="173" t="s">
        <v>1327</v>
      </c>
      <c r="C1754" s="173">
        <v>130502</v>
      </c>
      <c r="D1754" s="176">
        <v>44942</v>
      </c>
      <c r="E1754" s="177">
        <v>79.763000000000005</v>
      </c>
      <c r="F1754" s="177">
        <v>-3.0099999999999998E-2</v>
      </c>
      <c r="G1754" s="177">
        <v>-3.0099999999999998E-2</v>
      </c>
      <c r="H1754" s="177">
        <v>-0.34860000000000002</v>
      </c>
      <c r="I1754" s="177">
        <v>-0.97089999999999999</v>
      </c>
      <c r="J1754" s="177">
        <v>-0.47539999999999999</v>
      </c>
      <c r="K1754" s="177">
        <v>5.1726999999999999</v>
      </c>
      <c r="L1754" s="177">
        <v>16.8963</v>
      </c>
      <c r="M1754" s="177">
        <v>6.5239000000000003</v>
      </c>
      <c r="N1754" s="177">
        <v>1.0489999999999999</v>
      </c>
      <c r="O1754" s="177">
        <v>25.174600000000002</v>
      </c>
      <c r="P1754" s="177">
        <v>11.039899999999999</v>
      </c>
      <c r="Q1754" s="177">
        <v>15.065200000000001</v>
      </c>
      <c r="R1754" s="177">
        <v>29.174099999999999</v>
      </c>
      <c r="T1754" s="106"/>
      <c r="U1754" s="107"/>
      <c r="V1754" s="107"/>
      <c r="W1754" s="107"/>
      <c r="X1754" s="107"/>
      <c r="Y1754" s="107"/>
      <c r="Z1754" s="107"/>
      <c r="AA1754" s="107"/>
      <c r="AB1754" s="107"/>
      <c r="AC1754" s="107"/>
      <c r="AD1754" s="107"/>
      <c r="AE1754" s="107"/>
      <c r="AF1754" s="107"/>
      <c r="AG1754" s="107"/>
      <c r="AH1754" s="107"/>
    </row>
    <row r="1755" spans="1:34" x14ac:dyDescent="0.3">
      <c r="A1755" s="173" t="s">
        <v>1313</v>
      </c>
      <c r="B1755" s="173" t="s">
        <v>1328</v>
      </c>
      <c r="C1755" s="173">
        <v>103006</v>
      </c>
      <c r="D1755" s="176"/>
      <c r="E1755" s="177"/>
      <c r="F1755" s="177"/>
      <c r="G1755" s="177"/>
      <c r="H1755" s="177"/>
      <c r="I1755" s="177"/>
      <c r="J1755" s="177"/>
      <c r="K1755" s="177"/>
      <c r="L1755" s="177"/>
      <c r="M1755" s="177"/>
      <c r="N1755" s="177"/>
      <c r="O1755" s="177"/>
      <c r="P1755" s="177"/>
      <c r="Q1755" s="177"/>
      <c r="R1755" s="177"/>
      <c r="T1755" s="106"/>
      <c r="U1755" s="107"/>
      <c r="V1755" s="107"/>
      <c r="W1755" s="107"/>
      <c r="X1755" s="107"/>
      <c r="Y1755" s="107"/>
      <c r="Z1755" s="107"/>
      <c r="AA1755" s="107"/>
      <c r="AB1755" s="107"/>
      <c r="AC1755" s="107"/>
      <c r="AD1755" s="107"/>
      <c r="AE1755" s="107"/>
      <c r="AF1755" s="107"/>
      <c r="AG1755" s="107"/>
      <c r="AH1755" s="107"/>
    </row>
    <row r="1756" spans="1:34" x14ac:dyDescent="0.3">
      <c r="A1756" s="173" t="s">
        <v>1313</v>
      </c>
      <c r="B1756" s="173" t="s">
        <v>1329</v>
      </c>
      <c r="C1756" s="173">
        <v>120069</v>
      </c>
      <c r="D1756" s="176"/>
      <c r="E1756" s="177"/>
      <c r="F1756" s="177"/>
      <c r="G1756" s="177"/>
      <c r="H1756" s="177"/>
      <c r="I1756" s="177"/>
      <c r="J1756" s="177"/>
      <c r="K1756" s="177"/>
      <c r="L1756" s="177"/>
      <c r="M1756" s="177"/>
      <c r="N1756" s="177"/>
      <c r="O1756" s="177"/>
      <c r="P1756" s="177"/>
      <c r="Q1756" s="177"/>
      <c r="R1756" s="177"/>
      <c r="T1756" s="106"/>
      <c r="U1756" s="107"/>
      <c r="V1756" s="107"/>
      <c r="W1756" s="107"/>
      <c r="X1756" s="107"/>
      <c r="Y1756" s="107"/>
      <c r="Z1756" s="107"/>
      <c r="AA1756" s="107"/>
      <c r="AB1756" s="107"/>
      <c r="AC1756" s="107"/>
      <c r="AD1756" s="107"/>
      <c r="AE1756" s="107"/>
      <c r="AF1756" s="107"/>
      <c r="AG1756" s="107"/>
      <c r="AH1756" s="107"/>
    </row>
    <row r="1757" spans="1:34" x14ac:dyDescent="0.3">
      <c r="A1757" s="173" t="s">
        <v>1313</v>
      </c>
      <c r="B1757" s="173" t="s">
        <v>2054</v>
      </c>
      <c r="C1757" s="173">
        <v>151130</v>
      </c>
      <c r="D1757" s="176">
        <v>44942</v>
      </c>
      <c r="E1757" s="177">
        <v>50.905000000000001</v>
      </c>
      <c r="F1757" s="177">
        <v>-0.1628</v>
      </c>
      <c r="G1757" s="177">
        <v>-0.1628</v>
      </c>
      <c r="H1757" s="177">
        <v>-0.89859999999999995</v>
      </c>
      <c r="I1757" s="177">
        <v>-1.1823999999999999</v>
      </c>
      <c r="J1757" s="177">
        <v>-2.1219999999999999</v>
      </c>
      <c r="K1757" s="177">
        <v>0.94589999999999996</v>
      </c>
      <c r="L1757" s="177">
        <v>11.7735</v>
      </c>
      <c r="M1757" s="177">
        <v>2.0283000000000002</v>
      </c>
      <c r="N1757" s="177">
        <v>-3.6292</v>
      </c>
      <c r="O1757" s="177">
        <v>26.209599999999998</v>
      </c>
      <c r="P1757" s="177">
        <v>11.032400000000001</v>
      </c>
      <c r="Q1757" s="177">
        <v>20.601299999999998</v>
      </c>
      <c r="R1757" s="177">
        <v>32.575499999999998</v>
      </c>
      <c r="T1757" s="106"/>
      <c r="U1757" s="107"/>
      <c r="V1757" s="107"/>
      <c r="W1757" s="107"/>
      <c r="X1757" s="107"/>
      <c r="Y1757" s="107"/>
      <c r="Z1757" s="107"/>
      <c r="AA1757" s="107"/>
      <c r="AB1757" s="107"/>
      <c r="AC1757" s="107"/>
      <c r="AD1757" s="107"/>
      <c r="AE1757" s="107"/>
      <c r="AF1757" s="107"/>
      <c r="AG1757" s="107"/>
      <c r="AH1757" s="107"/>
    </row>
    <row r="1758" spans="1:34" x14ac:dyDescent="0.3">
      <c r="A1758" s="173" t="s">
        <v>1313</v>
      </c>
      <c r="B1758" s="173" t="s">
        <v>2055</v>
      </c>
      <c r="C1758" s="173">
        <v>151133</v>
      </c>
      <c r="D1758" s="176">
        <v>44942</v>
      </c>
      <c r="E1758" s="177">
        <v>47.000399999999999</v>
      </c>
      <c r="F1758" s="177">
        <v>-0.17180000000000001</v>
      </c>
      <c r="G1758" s="177">
        <v>-0.17180000000000001</v>
      </c>
      <c r="H1758" s="177">
        <v>-0.91930000000000001</v>
      </c>
      <c r="I1758" s="177">
        <v>-1.2233000000000001</v>
      </c>
      <c r="J1758" s="177">
        <v>-2.2113</v>
      </c>
      <c r="K1758" s="177">
        <v>0.66700000000000004</v>
      </c>
      <c r="L1758" s="177">
        <v>11.1699</v>
      </c>
      <c r="M1758" s="177">
        <v>1.2001999999999999</v>
      </c>
      <c r="N1758" s="177">
        <v>-4.6567999999999996</v>
      </c>
      <c r="O1758" s="177">
        <v>24.8506</v>
      </c>
      <c r="P1758" s="177">
        <v>9.8558000000000003</v>
      </c>
      <c r="Q1758" s="177">
        <v>19.4986</v>
      </c>
      <c r="R1758" s="177">
        <v>31.1692</v>
      </c>
      <c r="T1758" s="106"/>
      <c r="U1758" s="107"/>
      <c r="V1758" s="107"/>
      <c r="W1758" s="107"/>
      <c r="X1758" s="107"/>
      <c r="Y1758" s="107"/>
      <c r="Z1758" s="107"/>
      <c r="AA1758" s="107"/>
      <c r="AB1758" s="107"/>
      <c r="AC1758" s="107"/>
      <c r="AD1758" s="107"/>
      <c r="AE1758" s="107"/>
      <c r="AF1758" s="107"/>
      <c r="AG1758" s="107"/>
      <c r="AH1758" s="107"/>
    </row>
    <row r="1759" spans="1:34" x14ac:dyDescent="0.3">
      <c r="A1759" s="173" t="s">
        <v>1313</v>
      </c>
      <c r="B1759" s="173" t="s">
        <v>1330</v>
      </c>
      <c r="C1759" s="173">
        <v>106823</v>
      </c>
      <c r="D1759" s="176">
        <v>44942</v>
      </c>
      <c r="E1759" s="177">
        <v>54.19</v>
      </c>
      <c r="F1759" s="177">
        <v>-0.44090000000000001</v>
      </c>
      <c r="G1759" s="177">
        <v>-0.44090000000000001</v>
      </c>
      <c r="H1759" s="177">
        <v>0.48209999999999997</v>
      </c>
      <c r="I1759" s="177">
        <v>-0.2944</v>
      </c>
      <c r="J1759" s="177">
        <v>-1.2033</v>
      </c>
      <c r="K1759" s="177">
        <v>2.2839</v>
      </c>
      <c r="L1759" s="177">
        <v>7.7765000000000004</v>
      </c>
      <c r="M1759" s="177">
        <v>5.0601000000000003</v>
      </c>
      <c r="N1759" s="177">
        <v>1.3087</v>
      </c>
      <c r="O1759" s="177">
        <v>25.896000000000001</v>
      </c>
      <c r="P1759" s="177">
        <v>12.2119</v>
      </c>
      <c r="Q1759" s="177">
        <v>11.7126</v>
      </c>
      <c r="R1759" s="177">
        <v>28.5108</v>
      </c>
      <c r="T1759" s="106"/>
      <c r="U1759" s="107"/>
      <c r="V1759" s="107"/>
      <c r="W1759" s="107"/>
      <c r="X1759" s="107"/>
      <c r="Y1759" s="107"/>
      <c r="Z1759" s="107"/>
      <c r="AA1759" s="107"/>
      <c r="AB1759" s="107"/>
      <c r="AC1759" s="107"/>
      <c r="AD1759" s="107"/>
      <c r="AE1759" s="107"/>
      <c r="AF1759" s="107"/>
      <c r="AG1759" s="107"/>
      <c r="AH1759" s="107"/>
    </row>
    <row r="1760" spans="1:34" x14ac:dyDescent="0.3">
      <c r="A1760" s="173" t="s">
        <v>1313</v>
      </c>
      <c r="B1760" s="173" t="s">
        <v>1331</v>
      </c>
      <c r="C1760" s="173">
        <v>120591</v>
      </c>
      <c r="D1760" s="176">
        <v>44942</v>
      </c>
      <c r="E1760" s="177">
        <v>59.2</v>
      </c>
      <c r="F1760" s="177">
        <v>-0.43730000000000002</v>
      </c>
      <c r="G1760" s="177">
        <v>-0.43730000000000002</v>
      </c>
      <c r="H1760" s="177">
        <v>0.50929999999999997</v>
      </c>
      <c r="I1760" s="177">
        <v>-0.25269999999999998</v>
      </c>
      <c r="J1760" s="177">
        <v>-1.0860000000000001</v>
      </c>
      <c r="K1760" s="177">
        <v>2.5996999999999999</v>
      </c>
      <c r="L1760" s="177">
        <v>8.4646000000000008</v>
      </c>
      <c r="M1760" s="177">
        <v>6.0932000000000004</v>
      </c>
      <c r="N1760" s="177">
        <v>2.6707999999999998</v>
      </c>
      <c r="O1760" s="177">
        <v>27.698699999999999</v>
      </c>
      <c r="P1760" s="177">
        <v>13.6151</v>
      </c>
      <c r="Q1760" s="177">
        <v>16.944299999999998</v>
      </c>
      <c r="R1760" s="177">
        <v>30.287299999999998</v>
      </c>
      <c r="T1760" s="106"/>
      <c r="U1760" s="107"/>
      <c r="V1760" s="107"/>
      <c r="W1760" s="107"/>
      <c r="X1760" s="107"/>
      <c r="Y1760" s="107"/>
      <c r="Z1760" s="107"/>
      <c r="AA1760" s="107"/>
      <c r="AB1760" s="107"/>
      <c r="AC1760" s="107"/>
      <c r="AD1760" s="107"/>
      <c r="AE1760" s="107"/>
      <c r="AF1760" s="107"/>
      <c r="AG1760" s="107"/>
      <c r="AH1760" s="107"/>
    </row>
    <row r="1761" spans="1:34" x14ac:dyDescent="0.3">
      <c r="A1761" s="173" t="s">
        <v>1313</v>
      </c>
      <c r="B1761" s="173" t="s">
        <v>1332</v>
      </c>
      <c r="C1761" s="173">
        <v>141462</v>
      </c>
      <c r="D1761" s="176">
        <v>44942</v>
      </c>
      <c r="E1761" s="177">
        <v>18.12</v>
      </c>
      <c r="F1761" s="177">
        <v>0</v>
      </c>
      <c r="G1761" s="177">
        <v>0</v>
      </c>
      <c r="H1761" s="177">
        <v>-5.5199999999999999E-2</v>
      </c>
      <c r="I1761" s="177">
        <v>-1.1456999999999999</v>
      </c>
      <c r="J1761" s="177">
        <v>-3.5144000000000002</v>
      </c>
      <c r="K1761" s="177">
        <v>-2.2126000000000001</v>
      </c>
      <c r="L1761" s="177">
        <v>9.8848000000000003</v>
      </c>
      <c r="M1761" s="177">
        <v>1.3423</v>
      </c>
      <c r="N1761" s="177">
        <v>-2.5806</v>
      </c>
      <c r="O1761" s="177">
        <v>23.991800000000001</v>
      </c>
      <c r="P1761" s="177">
        <v>9.7634000000000007</v>
      </c>
      <c r="Q1761" s="177">
        <v>11.2509</v>
      </c>
      <c r="R1761" s="177">
        <v>27.9543</v>
      </c>
      <c r="T1761" s="106"/>
      <c r="U1761" s="107"/>
      <c r="V1761" s="107"/>
      <c r="W1761" s="107"/>
      <c r="X1761" s="107"/>
      <c r="Y1761" s="107"/>
      <c r="Z1761" s="107"/>
      <c r="AA1761" s="107"/>
      <c r="AB1761" s="107"/>
      <c r="AC1761" s="107"/>
      <c r="AD1761" s="107"/>
      <c r="AE1761" s="107"/>
      <c r="AF1761" s="107"/>
      <c r="AG1761" s="107"/>
      <c r="AH1761" s="107"/>
    </row>
    <row r="1762" spans="1:34" x14ac:dyDescent="0.3">
      <c r="A1762" s="173" t="s">
        <v>1313</v>
      </c>
      <c r="B1762" s="173" t="s">
        <v>1333</v>
      </c>
      <c r="C1762" s="173">
        <v>141475</v>
      </c>
      <c r="D1762" s="176">
        <v>44942</v>
      </c>
      <c r="E1762" s="177">
        <v>19.739999999999998</v>
      </c>
      <c r="F1762" s="177">
        <v>0</v>
      </c>
      <c r="G1762" s="177">
        <v>0</v>
      </c>
      <c r="H1762" s="177">
        <v>-5.0599999999999999E-2</v>
      </c>
      <c r="I1762" s="177">
        <v>-1.0526</v>
      </c>
      <c r="J1762" s="177">
        <v>-3.4247000000000001</v>
      </c>
      <c r="K1762" s="177">
        <v>-1.9374</v>
      </c>
      <c r="L1762" s="177">
        <v>10.464499999999999</v>
      </c>
      <c r="M1762" s="177">
        <v>2.0682999999999998</v>
      </c>
      <c r="N1762" s="177">
        <v>-1.5952</v>
      </c>
      <c r="O1762" s="177">
        <v>25.209700000000002</v>
      </c>
      <c r="P1762" s="177">
        <v>11.308299999999999</v>
      </c>
      <c r="Q1762" s="177">
        <v>12.972799999999999</v>
      </c>
      <c r="R1762" s="177">
        <v>29.185099999999998</v>
      </c>
      <c r="T1762" s="106"/>
      <c r="U1762" s="107"/>
      <c r="V1762" s="107"/>
      <c r="W1762" s="107"/>
      <c r="X1762" s="107"/>
      <c r="Y1762" s="107"/>
      <c r="Z1762" s="107"/>
      <c r="AA1762" s="107"/>
      <c r="AB1762" s="107"/>
      <c r="AC1762" s="107"/>
      <c r="AD1762" s="107"/>
      <c r="AE1762" s="107"/>
      <c r="AF1762" s="107"/>
      <c r="AG1762" s="107"/>
      <c r="AH1762" s="107"/>
    </row>
    <row r="1763" spans="1:34" x14ac:dyDescent="0.3">
      <c r="A1763" s="173" t="s">
        <v>1313</v>
      </c>
      <c r="B1763" s="173" t="s">
        <v>1334</v>
      </c>
      <c r="C1763" s="173">
        <v>147946</v>
      </c>
      <c r="D1763" s="176">
        <v>44942</v>
      </c>
      <c r="E1763" s="177">
        <v>22.334</v>
      </c>
      <c r="F1763" s="177">
        <v>-0.37469999999999998</v>
      </c>
      <c r="G1763" s="177">
        <v>-0.37469999999999998</v>
      </c>
      <c r="H1763" s="177">
        <v>-0.39250000000000002</v>
      </c>
      <c r="I1763" s="177">
        <v>-0.96230000000000004</v>
      </c>
      <c r="J1763" s="177">
        <v>-1.5125</v>
      </c>
      <c r="K1763" s="177">
        <v>0.11210000000000001</v>
      </c>
      <c r="L1763" s="177">
        <v>7.8936999999999999</v>
      </c>
      <c r="M1763" s="177">
        <v>-0.78190000000000004</v>
      </c>
      <c r="N1763" s="177">
        <v>-8.1282999999999994</v>
      </c>
      <c r="O1763" s="177"/>
      <c r="P1763" s="177"/>
      <c r="Q1763" s="177">
        <v>32.013399999999997</v>
      </c>
      <c r="R1763" s="177">
        <v>19.393799999999999</v>
      </c>
      <c r="T1763" s="106"/>
      <c r="U1763" s="107"/>
      <c r="V1763" s="107"/>
      <c r="W1763" s="107"/>
      <c r="X1763" s="107"/>
      <c r="Y1763" s="107"/>
      <c r="Z1763" s="107"/>
      <c r="AA1763" s="107"/>
      <c r="AB1763" s="107"/>
      <c r="AC1763" s="107"/>
      <c r="AD1763" s="107"/>
      <c r="AE1763" s="107"/>
      <c r="AF1763" s="107"/>
      <c r="AG1763" s="107"/>
      <c r="AH1763" s="107"/>
    </row>
    <row r="1764" spans="1:34" x14ac:dyDescent="0.3">
      <c r="A1764" s="173" t="s">
        <v>1313</v>
      </c>
      <c r="B1764" s="173" t="s">
        <v>1335</v>
      </c>
      <c r="C1764" s="173">
        <v>147944</v>
      </c>
      <c r="D1764" s="176">
        <v>44942</v>
      </c>
      <c r="E1764" s="177">
        <v>21.2</v>
      </c>
      <c r="F1764" s="177">
        <v>-0.38529999999999998</v>
      </c>
      <c r="G1764" s="177">
        <v>-0.38529999999999998</v>
      </c>
      <c r="H1764" s="177">
        <v>-0.4274</v>
      </c>
      <c r="I1764" s="177">
        <v>-1.0270999999999999</v>
      </c>
      <c r="J1764" s="177">
        <v>-1.6469</v>
      </c>
      <c r="K1764" s="177">
        <v>-0.31040000000000001</v>
      </c>
      <c r="L1764" s="177">
        <v>7.0167000000000002</v>
      </c>
      <c r="M1764" s="177">
        <v>-2.0333000000000001</v>
      </c>
      <c r="N1764" s="177">
        <v>-9.6334</v>
      </c>
      <c r="O1764" s="177"/>
      <c r="P1764" s="177"/>
      <c r="Q1764" s="177">
        <v>29.657</v>
      </c>
      <c r="R1764" s="177">
        <v>17.303899999999999</v>
      </c>
      <c r="T1764" s="106"/>
      <c r="U1764" s="107"/>
      <c r="V1764" s="107"/>
      <c r="W1764" s="107"/>
      <c r="X1764" s="107"/>
      <c r="Y1764" s="107"/>
      <c r="Z1764" s="107"/>
      <c r="AA1764" s="107"/>
      <c r="AB1764" s="107"/>
      <c r="AC1764" s="107"/>
      <c r="AD1764" s="107"/>
      <c r="AE1764" s="107"/>
      <c r="AF1764" s="107"/>
      <c r="AG1764" s="107"/>
      <c r="AH1764" s="107"/>
    </row>
    <row r="1765" spans="1:34" x14ac:dyDescent="0.3">
      <c r="A1765" s="173" t="s">
        <v>1313</v>
      </c>
      <c r="B1765" s="173" t="s">
        <v>1336</v>
      </c>
      <c r="C1765" s="173">
        <v>145137</v>
      </c>
      <c r="D1765" s="176">
        <v>44942</v>
      </c>
      <c r="E1765" s="177">
        <v>23.34</v>
      </c>
      <c r="F1765" s="177">
        <v>0.43030000000000002</v>
      </c>
      <c r="G1765" s="177">
        <v>0.43030000000000002</v>
      </c>
      <c r="H1765" s="177">
        <v>0.30080000000000001</v>
      </c>
      <c r="I1765" s="177">
        <v>-0.34160000000000001</v>
      </c>
      <c r="J1765" s="177">
        <v>-0.84960000000000002</v>
      </c>
      <c r="K1765" s="177">
        <v>3.0009000000000001</v>
      </c>
      <c r="L1765" s="177">
        <v>13.7981</v>
      </c>
      <c r="M1765" s="177">
        <v>4.8517999999999999</v>
      </c>
      <c r="N1765" s="177">
        <v>-2.3431000000000002</v>
      </c>
      <c r="O1765" s="177">
        <v>26.073599999999999</v>
      </c>
      <c r="P1765" s="177"/>
      <c r="Q1765" s="177">
        <v>22.264800000000001</v>
      </c>
      <c r="R1765" s="177">
        <v>27.579899999999999</v>
      </c>
      <c r="T1765" s="106"/>
      <c r="U1765" s="107"/>
      <c r="V1765" s="107"/>
      <c r="W1765" s="107"/>
      <c r="X1765" s="107"/>
      <c r="Y1765" s="107"/>
      <c r="Z1765" s="107"/>
      <c r="AA1765" s="107"/>
      <c r="AB1765" s="107"/>
      <c r="AC1765" s="107"/>
      <c r="AD1765" s="107"/>
      <c r="AE1765" s="107"/>
      <c r="AF1765" s="107"/>
      <c r="AG1765" s="107"/>
      <c r="AH1765" s="107"/>
    </row>
    <row r="1766" spans="1:34" x14ac:dyDescent="0.3">
      <c r="A1766" s="173" t="s">
        <v>1313</v>
      </c>
      <c r="B1766" s="173" t="s">
        <v>1337</v>
      </c>
      <c r="C1766" s="173">
        <v>145139</v>
      </c>
      <c r="D1766" s="176">
        <v>44942</v>
      </c>
      <c r="E1766" s="177">
        <v>21.82</v>
      </c>
      <c r="F1766" s="177">
        <v>0.46039999999999998</v>
      </c>
      <c r="G1766" s="177">
        <v>0.46039999999999998</v>
      </c>
      <c r="H1766" s="177">
        <v>0.2757</v>
      </c>
      <c r="I1766" s="177">
        <v>-0.36530000000000001</v>
      </c>
      <c r="J1766" s="177">
        <v>-0.9083</v>
      </c>
      <c r="K1766" s="177">
        <v>2.6341000000000001</v>
      </c>
      <c r="L1766" s="177">
        <v>12.9984</v>
      </c>
      <c r="M1766" s="177">
        <v>3.6579999999999999</v>
      </c>
      <c r="N1766" s="177">
        <v>-3.8342999999999998</v>
      </c>
      <c r="O1766" s="177">
        <v>24.099699999999999</v>
      </c>
      <c r="P1766" s="177"/>
      <c r="Q1766" s="177">
        <v>20.3276</v>
      </c>
      <c r="R1766" s="177">
        <v>25.613900000000001</v>
      </c>
      <c r="T1766" s="106"/>
      <c r="U1766" s="107"/>
      <c r="V1766" s="107"/>
      <c r="W1766" s="107"/>
      <c r="X1766" s="107"/>
      <c r="Y1766" s="107"/>
      <c r="Z1766" s="107"/>
      <c r="AA1766" s="107"/>
      <c r="AB1766" s="107"/>
      <c r="AC1766" s="107"/>
      <c r="AD1766" s="107"/>
      <c r="AE1766" s="107"/>
      <c r="AF1766" s="107"/>
      <c r="AG1766" s="107"/>
      <c r="AH1766" s="107"/>
    </row>
    <row r="1767" spans="1:34" x14ac:dyDescent="0.3">
      <c r="A1767" s="173" t="s">
        <v>1313</v>
      </c>
      <c r="B1767" s="173" t="s">
        <v>1338</v>
      </c>
      <c r="C1767" s="173">
        <v>147919</v>
      </c>
      <c r="D1767" s="176">
        <v>44942</v>
      </c>
      <c r="E1767" s="177">
        <v>15.1905</v>
      </c>
      <c r="F1767" s="177">
        <v>1.78E-2</v>
      </c>
      <c r="G1767" s="177">
        <v>1.78E-2</v>
      </c>
      <c r="H1767" s="177">
        <v>-4.6699999999999998E-2</v>
      </c>
      <c r="I1767" s="177">
        <v>-1.2719</v>
      </c>
      <c r="J1767" s="177">
        <v>-1.9892000000000001</v>
      </c>
      <c r="K1767" s="177">
        <v>0.97309999999999997</v>
      </c>
      <c r="L1767" s="177">
        <v>13.2065</v>
      </c>
      <c r="M1767" s="177">
        <v>3.2509999999999999</v>
      </c>
      <c r="N1767" s="177">
        <v>-5.1536</v>
      </c>
      <c r="O1767" s="177"/>
      <c r="P1767" s="177"/>
      <c r="Q1767" s="177">
        <v>15.4217</v>
      </c>
      <c r="R1767" s="177">
        <v>11.708299999999999</v>
      </c>
      <c r="T1767" s="106"/>
      <c r="U1767" s="107"/>
      <c r="V1767" s="107"/>
      <c r="W1767" s="107"/>
      <c r="X1767" s="107"/>
      <c r="Y1767" s="107"/>
      <c r="Z1767" s="107"/>
      <c r="AA1767" s="107"/>
      <c r="AB1767" s="107"/>
      <c r="AC1767" s="107"/>
      <c r="AD1767" s="107"/>
      <c r="AE1767" s="107"/>
      <c r="AF1767" s="107"/>
      <c r="AG1767" s="107"/>
      <c r="AH1767" s="107"/>
    </row>
    <row r="1768" spans="1:34" x14ac:dyDescent="0.3">
      <c r="A1768" s="173" t="s">
        <v>1313</v>
      </c>
      <c r="B1768" s="173" t="s">
        <v>1339</v>
      </c>
      <c r="C1768" s="173">
        <v>147920</v>
      </c>
      <c r="D1768" s="176">
        <v>44942</v>
      </c>
      <c r="E1768" s="177">
        <v>14.2652</v>
      </c>
      <c r="F1768" s="177">
        <v>2.0999999999999999E-3</v>
      </c>
      <c r="G1768" s="177">
        <v>2.0999999999999999E-3</v>
      </c>
      <c r="H1768" s="177">
        <v>-8.3400000000000002E-2</v>
      </c>
      <c r="I1768" s="177">
        <v>-1.3451</v>
      </c>
      <c r="J1768" s="177">
        <v>-2.1234999999999999</v>
      </c>
      <c r="K1768" s="177">
        <v>0.49740000000000001</v>
      </c>
      <c r="L1768" s="177">
        <v>12.087899999999999</v>
      </c>
      <c r="M1768" s="177">
        <v>1.7002999999999999</v>
      </c>
      <c r="N1768" s="177">
        <v>-7.0810000000000004</v>
      </c>
      <c r="O1768" s="177"/>
      <c r="P1768" s="177"/>
      <c r="Q1768" s="177">
        <v>12.959899999999999</v>
      </c>
      <c r="R1768" s="177">
        <v>9.3539999999999992</v>
      </c>
      <c r="T1768" s="106"/>
      <c r="U1768" s="107"/>
      <c r="V1768" s="107"/>
      <c r="W1768" s="107"/>
      <c r="X1768" s="107"/>
      <c r="Y1768" s="107"/>
      <c r="Z1768" s="107"/>
      <c r="AA1768" s="107"/>
      <c r="AB1768" s="107"/>
      <c r="AC1768" s="107"/>
      <c r="AD1768" s="107"/>
      <c r="AE1768" s="107"/>
      <c r="AF1768" s="107"/>
      <c r="AG1768" s="107"/>
      <c r="AH1768" s="107"/>
    </row>
    <row r="1769" spans="1:34" x14ac:dyDescent="0.3">
      <c r="A1769" s="173" t="s">
        <v>1313</v>
      </c>
      <c r="B1769" s="173" t="s">
        <v>1340</v>
      </c>
      <c r="C1769" s="173">
        <v>102875</v>
      </c>
      <c r="D1769" s="176">
        <v>44942</v>
      </c>
      <c r="E1769" s="177">
        <v>161.875</v>
      </c>
      <c r="F1769" s="177">
        <v>-0.17269999999999999</v>
      </c>
      <c r="G1769" s="177">
        <v>-0.17269999999999999</v>
      </c>
      <c r="H1769" s="177">
        <v>-0.46550000000000002</v>
      </c>
      <c r="I1769" s="177">
        <v>-0.91930000000000001</v>
      </c>
      <c r="J1769" s="177">
        <v>-1.9735</v>
      </c>
      <c r="K1769" s="177">
        <v>-1.2783</v>
      </c>
      <c r="L1769" s="177">
        <v>6.6321000000000003</v>
      </c>
      <c r="M1769" s="177">
        <v>-3.3755000000000002</v>
      </c>
      <c r="N1769" s="177">
        <v>-6.7652999999999999</v>
      </c>
      <c r="O1769" s="177">
        <v>27.6936</v>
      </c>
      <c r="P1769" s="177">
        <v>14.0105</v>
      </c>
      <c r="Q1769" s="177">
        <v>16.825199999999999</v>
      </c>
      <c r="R1769" s="177">
        <v>25.314499999999999</v>
      </c>
      <c r="T1769" s="106"/>
      <c r="U1769" s="107"/>
      <c r="V1769" s="107"/>
      <c r="W1769" s="107"/>
      <c r="X1769" s="107"/>
      <c r="Y1769" s="107"/>
      <c r="Z1769" s="107"/>
      <c r="AA1769" s="107"/>
      <c r="AB1769" s="107"/>
      <c r="AC1769" s="107"/>
      <c r="AD1769" s="107"/>
      <c r="AE1769" s="107"/>
      <c r="AF1769" s="107"/>
      <c r="AG1769" s="107"/>
      <c r="AH1769" s="107"/>
    </row>
    <row r="1770" spans="1:34" x14ac:dyDescent="0.3">
      <c r="A1770" s="173" t="s">
        <v>1313</v>
      </c>
      <c r="B1770" s="173" t="s">
        <v>1341</v>
      </c>
      <c r="C1770" s="173">
        <v>120164</v>
      </c>
      <c r="D1770" s="176">
        <v>44942</v>
      </c>
      <c r="E1770" s="177">
        <v>184.375</v>
      </c>
      <c r="F1770" s="177">
        <v>-0.16189999999999999</v>
      </c>
      <c r="G1770" s="177">
        <v>-0.16189999999999999</v>
      </c>
      <c r="H1770" s="177">
        <v>-0.44059999999999999</v>
      </c>
      <c r="I1770" s="177">
        <v>-0.86990000000000001</v>
      </c>
      <c r="J1770" s="177">
        <v>-1.8645</v>
      </c>
      <c r="K1770" s="177">
        <v>-0.94340000000000002</v>
      </c>
      <c r="L1770" s="177">
        <v>7.3483000000000001</v>
      </c>
      <c r="M1770" s="177">
        <v>-2.3696000000000002</v>
      </c>
      <c r="N1770" s="177">
        <v>-5.4593999999999996</v>
      </c>
      <c r="O1770" s="177">
        <v>29.529499999999999</v>
      </c>
      <c r="P1770" s="177">
        <v>15.5892</v>
      </c>
      <c r="Q1770" s="177">
        <v>19.642600000000002</v>
      </c>
      <c r="R1770" s="177">
        <v>27.113900000000001</v>
      </c>
      <c r="T1770" s="106"/>
      <c r="U1770" s="107"/>
      <c r="V1770" s="107"/>
      <c r="W1770" s="107"/>
      <c r="X1770" s="107"/>
      <c r="Y1770" s="107"/>
      <c r="Z1770" s="107"/>
      <c r="AA1770" s="107"/>
      <c r="AB1770" s="107"/>
      <c r="AC1770" s="107"/>
      <c r="AD1770" s="107"/>
      <c r="AE1770" s="107"/>
      <c r="AF1770" s="107"/>
      <c r="AG1770" s="107"/>
      <c r="AH1770" s="107"/>
    </row>
    <row r="1771" spans="1:34" x14ac:dyDescent="0.3">
      <c r="A1771" s="173" t="s">
        <v>1313</v>
      </c>
      <c r="B1771" s="173" t="s">
        <v>1342</v>
      </c>
      <c r="C1771" s="173">
        <v>113177</v>
      </c>
      <c r="D1771" s="176">
        <v>44942</v>
      </c>
      <c r="E1771" s="177">
        <v>92.697599999999994</v>
      </c>
      <c r="F1771" s="177">
        <v>-0.46439999999999998</v>
      </c>
      <c r="G1771" s="177">
        <v>-0.46439999999999998</v>
      </c>
      <c r="H1771" s="177">
        <v>-0.48420000000000002</v>
      </c>
      <c r="I1771" s="177">
        <v>-0.93720000000000003</v>
      </c>
      <c r="J1771" s="177">
        <v>-2.1272000000000002</v>
      </c>
      <c r="K1771" s="177">
        <v>2.0173999999999999</v>
      </c>
      <c r="L1771" s="177">
        <v>14.539099999999999</v>
      </c>
      <c r="M1771" s="177">
        <v>4.1711</v>
      </c>
      <c r="N1771" s="177">
        <v>0.72660000000000002</v>
      </c>
      <c r="O1771" s="177">
        <v>30.689399999999999</v>
      </c>
      <c r="P1771" s="177">
        <v>13.646699999999999</v>
      </c>
      <c r="Q1771" s="177">
        <v>19.7713</v>
      </c>
      <c r="R1771" s="177">
        <v>33.744799999999998</v>
      </c>
      <c r="T1771" s="106"/>
      <c r="U1771" s="107"/>
      <c r="V1771" s="107"/>
      <c r="W1771" s="107"/>
      <c r="X1771" s="107"/>
      <c r="Y1771" s="107"/>
      <c r="Z1771" s="107"/>
      <c r="AA1771" s="107"/>
      <c r="AB1771" s="107"/>
      <c r="AC1771" s="107"/>
      <c r="AD1771" s="107"/>
      <c r="AE1771" s="107"/>
      <c r="AF1771" s="107"/>
      <c r="AG1771" s="107"/>
      <c r="AH1771" s="107"/>
    </row>
    <row r="1772" spans="1:34" x14ac:dyDescent="0.3">
      <c r="A1772" s="173" t="s">
        <v>1313</v>
      </c>
      <c r="B1772" s="173" t="s">
        <v>1343</v>
      </c>
      <c r="C1772" s="173">
        <v>118778</v>
      </c>
      <c r="D1772" s="176">
        <v>44942</v>
      </c>
      <c r="E1772" s="177">
        <v>101.8293</v>
      </c>
      <c r="F1772" s="177">
        <v>-0.45540000000000003</v>
      </c>
      <c r="G1772" s="177">
        <v>-0.45540000000000003</v>
      </c>
      <c r="H1772" s="177">
        <v>-0.4657</v>
      </c>
      <c r="I1772" s="177">
        <v>-0.90110000000000001</v>
      </c>
      <c r="J1772" s="177">
        <v>-2.0461</v>
      </c>
      <c r="K1772" s="177">
        <v>2.2698999999999998</v>
      </c>
      <c r="L1772" s="177">
        <v>15.0909</v>
      </c>
      <c r="M1772" s="177">
        <v>4.9027000000000003</v>
      </c>
      <c r="N1772" s="177">
        <v>1.6774</v>
      </c>
      <c r="O1772" s="177">
        <v>31.852799999999998</v>
      </c>
      <c r="P1772" s="177">
        <v>14.7311</v>
      </c>
      <c r="Q1772" s="177">
        <v>24.8034</v>
      </c>
      <c r="R1772" s="177">
        <v>34.9572</v>
      </c>
      <c r="T1772" s="106"/>
      <c r="U1772" s="107"/>
      <c r="V1772" s="107"/>
      <c r="W1772" s="107"/>
      <c r="X1772" s="107"/>
      <c r="Y1772" s="107"/>
      <c r="Z1772" s="107"/>
      <c r="AA1772" s="107"/>
      <c r="AB1772" s="107"/>
      <c r="AC1772" s="107"/>
      <c r="AD1772" s="107"/>
      <c r="AE1772" s="107"/>
      <c r="AF1772" s="107"/>
      <c r="AG1772" s="107"/>
      <c r="AH1772" s="107"/>
    </row>
    <row r="1773" spans="1:34" x14ac:dyDescent="0.3">
      <c r="A1773" s="173" t="s">
        <v>1313</v>
      </c>
      <c r="B1773" s="173" t="s">
        <v>1344</v>
      </c>
      <c r="C1773" s="173">
        <v>147131</v>
      </c>
      <c r="D1773" s="176"/>
      <c r="E1773" s="177"/>
      <c r="F1773" s="177"/>
      <c r="G1773" s="177"/>
      <c r="H1773" s="177"/>
      <c r="I1773" s="177"/>
      <c r="J1773" s="177"/>
      <c r="K1773" s="177"/>
      <c r="L1773" s="177"/>
      <c r="M1773" s="177"/>
      <c r="N1773" s="177"/>
      <c r="O1773" s="177"/>
      <c r="P1773" s="177"/>
      <c r="Q1773" s="177"/>
      <c r="R1773" s="177"/>
      <c r="T1773" s="106"/>
      <c r="U1773" s="107"/>
      <c r="V1773" s="107"/>
      <c r="W1773" s="107"/>
      <c r="X1773" s="107"/>
      <c r="Y1773" s="107"/>
      <c r="Z1773" s="107"/>
      <c r="AA1773" s="107"/>
      <c r="AB1773" s="107"/>
      <c r="AC1773" s="107"/>
      <c r="AD1773" s="107"/>
      <c r="AE1773" s="107"/>
      <c r="AF1773" s="107"/>
      <c r="AG1773" s="107"/>
      <c r="AH1773" s="107"/>
    </row>
    <row r="1774" spans="1:34" x14ac:dyDescent="0.3">
      <c r="A1774" s="173" t="s">
        <v>1313</v>
      </c>
      <c r="B1774" s="173" t="s">
        <v>1345</v>
      </c>
      <c r="C1774" s="173">
        <v>147129</v>
      </c>
      <c r="D1774" s="176"/>
      <c r="E1774" s="177"/>
      <c r="F1774" s="177"/>
      <c r="G1774" s="177"/>
      <c r="H1774" s="177"/>
      <c r="I1774" s="177"/>
      <c r="J1774" s="177"/>
      <c r="K1774" s="177"/>
      <c r="L1774" s="177"/>
      <c r="M1774" s="177"/>
      <c r="N1774" s="177"/>
      <c r="O1774" s="177"/>
      <c r="P1774" s="177"/>
      <c r="Q1774" s="177"/>
      <c r="R1774" s="177"/>
      <c r="T1774" s="106"/>
      <c r="U1774" s="107"/>
      <c r="V1774" s="107"/>
      <c r="W1774" s="107"/>
      <c r="X1774" s="107"/>
      <c r="Y1774" s="107"/>
      <c r="Z1774" s="107"/>
      <c r="AA1774" s="107"/>
      <c r="AB1774" s="107"/>
      <c r="AC1774" s="107"/>
      <c r="AD1774" s="107"/>
      <c r="AE1774" s="107"/>
      <c r="AF1774" s="107"/>
      <c r="AG1774" s="107"/>
      <c r="AH1774" s="107"/>
    </row>
    <row r="1775" spans="1:34" x14ac:dyDescent="0.3">
      <c r="A1775" s="173" t="s">
        <v>1313</v>
      </c>
      <c r="B1775" s="173" t="s">
        <v>1346</v>
      </c>
      <c r="C1775" s="173">
        <v>100177</v>
      </c>
      <c r="D1775" s="176">
        <v>44942</v>
      </c>
      <c r="E1775" s="177">
        <v>165.50270877568201</v>
      </c>
      <c r="F1775" s="177">
        <v>0.52149999999999996</v>
      </c>
      <c r="G1775" s="177">
        <v>0.52149999999999996</v>
      </c>
      <c r="H1775" s="177">
        <v>0.64739999999999998</v>
      </c>
      <c r="I1775" s="177">
        <v>-7.2800000000000004E-2</v>
      </c>
      <c r="J1775" s="177">
        <v>1.0179</v>
      </c>
      <c r="K1775" s="177">
        <v>11.2613</v>
      </c>
      <c r="L1775" s="177">
        <v>24.128499999999999</v>
      </c>
      <c r="M1775" s="177">
        <v>3.8252000000000002</v>
      </c>
      <c r="N1775" s="177">
        <v>3.0903999999999998</v>
      </c>
      <c r="O1775" s="177">
        <v>50.512799999999999</v>
      </c>
      <c r="P1775" s="177">
        <v>23.583100000000002</v>
      </c>
      <c r="Q1775" s="177">
        <v>11.2751</v>
      </c>
      <c r="R1775" s="177">
        <v>39.5595</v>
      </c>
      <c r="T1775" s="106"/>
      <c r="U1775" s="107"/>
      <c r="V1775" s="107"/>
      <c r="W1775" s="107"/>
      <c r="X1775" s="107"/>
      <c r="Y1775" s="107"/>
      <c r="Z1775" s="107"/>
      <c r="AA1775" s="107"/>
      <c r="AB1775" s="107"/>
      <c r="AC1775" s="107"/>
      <c r="AD1775" s="107"/>
      <c r="AE1775" s="107"/>
      <c r="AF1775" s="107"/>
      <c r="AG1775" s="107"/>
      <c r="AH1775" s="107"/>
    </row>
    <row r="1776" spans="1:34" x14ac:dyDescent="0.3">
      <c r="A1776" s="173" t="s">
        <v>1313</v>
      </c>
      <c r="B1776" s="173" t="s">
        <v>1347</v>
      </c>
      <c r="C1776" s="173">
        <v>120828</v>
      </c>
      <c r="D1776" s="176">
        <v>44942</v>
      </c>
      <c r="E1776" s="177">
        <v>156.06120000000001</v>
      </c>
      <c r="F1776" s="177">
        <v>0.53480000000000005</v>
      </c>
      <c r="G1776" s="177">
        <v>0.53480000000000005</v>
      </c>
      <c r="H1776" s="177">
        <v>0.67820000000000003</v>
      </c>
      <c r="I1776" s="177">
        <v>-1.17E-2</v>
      </c>
      <c r="J1776" s="177">
        <v>1.1571</v>
      </c>
      <c r="K1776" s="177">
        <v>11.6874</v>
      </c>
      <c r="L1776" s="177">
        <v>25.0716</v>
      </c>
      <c r="M1776" s="177">
        <v>5.0724</v>
      </c>
      <c r="N1776" s="177">
        <v>4.6978</v>
      </c>
      <c r="O1776" s="177">
        <v>52.5991</v>
      </c>
      <c r="P1776" s="177">
        <v>24.796299999999999</v>
      </c>
      <c r="Q1776" s="177">
        <v>16.3706</v>
      </c>
      <c r="R1776" s="177">
        <v>42.01</v>
      </c>
      <c r="T1776" s="106"/>
      <c r="U1776" s="107"/>
      <c r="V1776" s="107"/>
      <c r="W1776" s="107"/>
      <c r="X1776" s="107"/>
      <c r="Y1776" s="107"/>
      <c r="Z1776" s="107"/>
      <c r="AA1776" s="107"/>
      <c r="AB1776" s="107"/>
      <c r="AC1776" s="107"/>
      <c r="AD1776" s="107"/>
      <c r="AE1776" s="107"/>
      <c r="AF1776" s="107"/>
      <c r="AG1776" s="107"/>
      <c r="AH1776" s="107"/>
    </row>
    <row r="1777" spans="1:34" x14ac:dyDescent="0.3">
      <c r="A1777" s="173" t="s">
        <v>1313</v>
      </c>
      <c r="B1777" s="173" t="s">
        <v>1348</v>
      </c>
      <c r="C1777" s="173">
        <v>125497</v>
      </c>
      <c r="D1777" s="176">
        <v>44942</v>
      </c>
      <c r="E1777" s="177">
        <v>125.9832</v>
      </c>
      <c r="F1777" s="177">
        <v>-0.06</v>
      </c>
      <c r="G1777" s="177">
        <v>-0.06</v>
      </c>
      <c r="H1777" s="177">
        <v>-0.36620000000000003</v>
      </c>
      <c r="I1777" s="177">
        <v>-1.4527000000000001</v>
      </c>
      <c r="J1777" s="177">
        <v>-3.0070999999999999</v>
      </c>
      <c r="K1777" s="177">
        <v>-1.0631999999999999</v>
      </c>
      <c r="L1777" s="177">
        <v>13.2956</v>
      </c>
      <c r="M1777" s="177">
        <v>7.1721000000000004</v>
      </c>
      <c r="N1777" s="177">
        <v>3.6776</v>
      </c>
      <c r="O1777" s="177">
        <v>27.868200000000002</v>
      </c>
      <c r="P1777" s="177">
        <v>13.236700000000001</v>
      </c>
      <c r="Q1777" s="177">
        <v>25.5791</v>
      </c>
      <c r="R1777" s="177">
        <v>25.038599999999999</v>
      </c>
      <c r="T1777" s="106"/>
      <c r="U1777" s="107"/>
      <c r="V1777" s="107"/>
      <c r="W1777" s="107"/>
      <c r="X1777" s="107"/>
      <c r="Y1777" s="107"/>
      <c r="Z1777" s="107"/>
      <c r="AA1777" s="107"/>
      <c r="AB1777" s="107"/>
      <c r="AC1777" s="107"/>
      <c r="AD1777" s="107"/>
      <c r="AE1777" s="107"/>
      <c r="AF1777" s="107"/>
      <c r="AG1777" s="107"/>
      <c r="AH1777" s="107"/>
    </row>
    <row r="1778" spans="1:34" x14ac:dyDescent="0.3">
      <c r="A1778" s="173" t="s">
        <v>1313</v>
      </c>
      <c r="B1778" s="173" t="s">
        <v>1349</v>
      </c>
      <c r="C1778" s="173">
        <v>125494</v>
      </c>
      <c r="D1778" s="176">
        <v>44942</v>
      </c>
      <c r="E1778" s="177">
        <v>112.754</v>
      </c>
      <c r="F1778" s="177">
        <v>-6.9199999999999998E-2</v>
      </c>
      <c r="G1778" s="177">
        <v>-6.9199999999999998E-2</v>
      </c>
      <c r="H1778" s="177">
        <v>-0.38790000000000002</v>
      </c>
      <c r="I1778" s="177">
        <v>-1.4955000000000001</v>
      </c>
      <c r="J1778" s="177">
        <v>-3.1002000000000001</v>
      </c>
      <c r="K1778" s="177">
        <v>-1.3387</v>
      </c>
      <c r="L1778" s="177">
        <v>12.686400000000001</v>
      </c>
      <c r="M1778" s="177">
        <v>6.3323999999999998</v>
      </c>
      <c r="N1778" s="177">
        <v>2.577</v>
      </c>
      <c r="O1778" s="177">
        <v>26.493500000000001</v>
      </c>
      <c r="P1778" s="177">
        <v>11.9559</v>
      </c>
      <c r="Q1778" s="177">
        <v>19.878900000000002</v>
      </c>
      <c r="R1778" s="177">
        <v>23.7316</v>
      </c>
      <c r="T1778" s="106"/>
      <c r="U1778" s="107"/>
      <c r="V1778" s="107"/>
      <c r="W1778" s="107"/>
      <c r="X1778" s="107"/>
      <c r="Y1778" s="107"/>
      <c r="Z1778" s="107"/>
      <c r="AA1778" s="107"/>
      <c r="AB1778" s="107"/>
      <c r="AC1778" s="107"/>
      <c r="AD1778" s="107"/>
      <c r="AE1778" s="107"/>
      <c r="AF1778" s="107"/>
      <c r="AG1778" s="107"/>
      <c r="AH1778" s="107"/>
    </row>
    <row r="1779" spans="1:34" x14ac:dyDescent="0.3">
      <c r="A1779" s="173" t="s">
        <v>1313</v>
      </c>
      <c r="B1779" s="173" t="s">
        <v>1350</v>
      </c>
      <c r="C1779" s="173">
        <v>100795</v>
      </c>
      <c r="D1779" s="176">
        <v>44942</v>
      </c>
      <c r="E1779" s="177">
        <v>149.65989999999999</v>
      </c>
      <c r="F1779" s="177">
        <v>-0.28639999999999999</v>
      </c>
      <c r="G1779" s="177">
        <v>-0.28639999999999999</v>
      </c>
      <c r="H1779" s="177">
        <v>-0.14729999999999999</v>
      </c>
      <c r="I1779" s="177">
        <v>-0.72960000000000003</v>
      </c>
      <c r="J1779" s="177">
        <v>-1.1294</v>
      </c>
      <c r="K1779" s="177">
        <v>1.0637000000000001</v>
      </c>
      <c r="L1779" s="177">
        <v>12.2796</v>
      </c>
      <c r="M1779" s="177">
        <v>1.0955999999999999</v>
      </c>
      <c r="N1779" s="177">
        <v>-5.3829000000000002</v>
      </c>
      <c r="O1779" s="177">
        <v>22.555599999999998</v>
      </c>
      <c r="P1779" s="177">
        <v>5.5183</v>
      </c>
      <c r="Q1779" s="177">
        <v>16.290199999999999</v>
      </c>
      <c r="R1779" s="177">
        <v>23.846800000000002</v>
      </c>
      <c r="T1779" s="106"/>
      <c r="U1779" s="107"/>
      <c r="V1779" s="107"/>
      <c r="W1779" s="107"/>
      <c r="X1779" s="107"/>
      <c r="Y1779" s="107"/>
      <c r="Z1779" s="107"/>
      <c r="AA1779" s="107"/>
      <c r="AB1779" s="107"/>
      <c r="AC1779" s="107"/>
      <c r="AD1779" s="107"/>
      <c r="AE1779" s="107"/>
      <c r="AF1779" s="107"/>
      <c r="AG1779" s="107"/>
      <c r="AH1779" s="107"/>
    </row>
    <row r="1780" spans="1:34" x14ac:dyDescent="0.3">
      <c r="A1780" s="173" t="s">
        <v>1313</v>
      </c>
      <c r="B1780" s="173" t="s">
        <v>1351</v>
      </c>
      <c r="C1780" s="173">
        <v>119589</v>
      </c>
      <c r="D1780" s="176">
        <v>44942</v>
      </c>
      <c r="E1780" s="177">
        <v>161.1823</v>
      </c>
      <c r="F1780" s="177">
        <v>-0.27739999999999998</v>
      </c>
      <c r="G1780" s="177">
        <v>-0.27739999999999998</v>
      </c>
      <c r="H1780" s="177">
        <v>-0.12620000000000001</v>
      </c>
      <c r="I1780" s="177">
        <v>-0.68740000000000001</v>
      </c>
      <c r="J1780" s="177">
        <v>-1.0362</v>
      </c>
      <c r="K1780" s="177">
        <v>1.3655999999999999</v>
      </c>
      <c r="L1780" s="177">
        <v>12.960699999999999</v>
      </c>
      <c r="M1780" s="177">
        <v>2.0335000000000001</v>
      </c>
      <c r="N1780" s="177">
        <v>-4.2184999999999997</v>
      </c>
      <c r="O1780" s="177">
        <v>23.8687</v>
      </c>
      <c r="P1780" s="177">
        <v>6.5606</v>
      </c>
      <c r="Q1780" s="177">
        <v>16.5807</v>
      </c>
      <c r="R1780" s="177">
        <v>25.236899999999999</v>
      </c>
      <c r="T1780" s="106"/>
      <c r="U1780" s="107"/>
      <c r="V1780" s="107"/>
      <c r="W1780" s="107"/>
      <c r="X1780" s="107"/>
      <c r="Y1780" s="107"/>
      <c r="Z1780" s="107"/>
      <c r="AA1780" s="107"/>
      <c r="AB1780" s="107"/>
      <c r="AC1780" s="107"/>
      <c r="AD1780" s="107"/>
      <c r="AE1780" s="107"/>
      <c r="AF1780" s="107"/>
      <c r="AG1780" s="107"/>
      <c r="AH1780" s="107"/>
    </row>
    <row r="1781" spans="1:34" x14ac:dyDescent="0.3">
      <c r="A1781" s="173" t="s">
        <v>1313</v>
      </c>
      <c r="B1781" s="173" t="s">
        <v>1352</v>
      </c>
      <c r="C1781" s="173">
        <v>145206</v>
      </c>
      <c r="D1781" s="176">
        <v>44942</v>
      </c>
      <c r="E1781" s="177">
        <v>25.893000000000001</v>
      </c>
      <c r="F1781" s="177">
        <v>3.1699999999999999E-2</v>
      </c>
      <c r="G1781" s="177">
        <v>3.1699999999999999E-2</v>
      </c>
      <c r="H1781" s="177">
        <v>5.4899999999999997E-2</v>
      </c>
      <c r="I1781" s="177">
        <v>-0.62019999999999997</v>
      </c>
      <c r="J1781" s="177">
        <v>-1.2761</v>
      </c>
      <c r="K1781" s="177">
        <v>5.9329999999999998</v>
      </c>
      <c r="L1781" s="177">
        <v>18.797599999999999</v>
      </c>
      <c r="M1781" s="177">
        <v>13.3614</v>
      </c>
      <c r="N1781" s="177">
        <v>6.9137000000000004</v>
      </c>
      <c r="O1781" s="177">
        <v>31.2349</v>
      </c>
      <c r="P1781" s="177"/>
      <c r="Q1781" s="177">
        <v>25.5533</v>
      </c>
      <c r="R1781" s="177">
        <v>37.328899999999997</v>
      </c>
      <c r="T1781" s="106"/>
      <c r="U1781" s="107"/>
      <c r="V1781" s="107"/>
      <c r="W1781" s="107"/>
      <c r="X1781" s="107"/>
      <c r="Y1781" s="107"/>
      <c r="Z1781" s="107"/>
      <c r="AA1781" s="107"/>
      <c r="AB1781" s="107"/>
      <c r="AC1781" s="107"/>
      <c r="AD1781" s="107"/>
      <c r="AE1781" s="107"/>
      <c r="AF1781" s="107"/>
      <c r="AG1781" s="107"/>
      <c r="AH1781" s="107"/>
    </row>
    <row r="1782" spans="1:34" x14ac:dyDescent="0.3">
      <c r="A1782" s="173" t="s">
        <v>1313</v>
      </c>
      <c r="B1782" s="173" t="s">
        <v>1353</v>
      </c>
      <c r="C1782" s="173">
        <v>145208</v>
      </c>
      <c r="D1782" s="176">
        <v>44942</v>
      </c>
      <c r="E1782" s="177">
        <v>23.9117</v>
      </c>
      <c r="F1782" s="177">
        <v>1.5900000000000001E-2</v>
      </c>
      <c r="G1782" s="177">
        <v>1.5900000000000001E-2</v>
      </c>
      <c r="H1782" s="177">
        <v>1.8800000000000001E-2</v>
      </c>
      <c r="I1782" s="177">
        <v>-0.69479999999999997</v>
      </c>
      <c r="J1782" s="177">
        <v>-1.4495</v>
      </c>
      <c r="K1782" s="177">
        <v>5.3871000000000002</v>
      </c>
      <c r="L1782" s="177">
        <v>17.584800000000001</v>
      </c>
      <c r="M1782" s="177">
        <v>11.692600000000001</v>
      </c>
      <c r="N1782" s="177">
        <v>4.8464</v>
      </c>
      <c r="O1782" s="177">
        <v>28.828700000000001</v>
      </c>
      <c r="P1782" s="177"/>
      <c r="Q1782" s="177">
        <v>23.185300000000002</v>
      </c>
      <c r="R1782" s="177">
        <v>34.787100000000002</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73" t="s">
        <v>1313</v>
      </c>
      <c r="B1783" s="173" t="s">
        <v>1354</v>
      </c>
      <c r="C1783" s="173">
        <v>129649</v>
      </c>
      <c r="D1783" s="176">
        <v>44942</v>
      </c>
      <c r="E1783" s="177">
        <v>31.24</v>
      </c>
      <c r="F1783" s="177">
        <v>-0.12790000000000001</v>
      </c>
      <c r="G1783" s="177">
        <v>-0.12790000000000001</v>
      </c>
      <c r="H1783" s="177">
        <v>3.2000000000000001E-2</v>
      </c>
      <c r="I1783" s="177">
        <v>-0.69930000000000003</v>
      </c>
      <c r="J1783" s="177">
        <v>-1.7919</v>
      </c>
      <c r="K1783" s="177">
        <v>-6.1580000000000004</v>
      </c>
      <c r="L1783" s="177">
        <v>5.5762</v>
      </c>
      <c r="M1783" s="177">
        <v>-1.7301</v>
      </c>
      <c r="N1783" s="177">
        <v>-5.0456000000000003</v>
      </c>
      <c r="O1783" s="177">
        <v>25.831499999999998</v>
      </c>
      <c r="P1783" s="177">
        <v>11.5641</v>
      </c>
      <c r="Q1783" s="177">
        <v>14.148300000000001</v>
      </c>
      <c r="R1783" s="177">
        <v>25.317900000000002</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73" t="s">
        <v>1313</v>
      </c>
      <c r="B1784" s="173" t="s">
        <v>1355</v>
      </c>
      <c r="C1784" s="173">
        <v>129647</v>
      </c>
      <c r="D1784" s="176">
        <v>44942</v>
      </c>
      <c r="E1784" s="177">
        <v>29.14</v>
      </c>
      <c r="F1784" s="177">
        <v>-0.1371</v>
      </c>
      <c r="G1784" s="177">
        <v>-0.1371</v>
      </c>
      <c r="H1784" s="177">
        <v>3.4299999999999997E-2</v>
      </c>
      <c r="I1784" s="177">
        <v>-0.74929999999999997</v>
      </c>
      <c r="J1784" s="177">
        <v>-1.8525</v>
      </c>
      <c r="K1784" s="177">
        <v>-6.3925000000000001</v>
      </c>
      <c r="L1784" s="177">
        <v>5.0468999999999999</v>
      </c>
      <c r="M1784" s="177">
        <v>-2.4765999999999999</v>
      </c>
      <c r="N1784" s="177">
        <v>-5.9696999999999996</v>
      </c>
      <c r="O1784" s="177">
        <v>24.806699999999999</v>
      </c>
      <c r="P1784" s="177">
        <v>10.7302</v>
      </c>
      <c r="Q1784" s="177">
        <v>13.2293</v>
      </c>
      <c r="R1784" s="177">
        <v>24.230899999999998</v>
      </c>
    </row>
    <row r="1785" spans="1:34" x14ac:dyDescent="0.3">
      <c r="A1785" s="173" t="s">
        <v>1313</v>
      </c>
      <c r="B1785" s="173" t="s">
        <v>1763</v>
      </c>
      <c r="C1785" s="173">
        <v>148618</v>
      </c>
      <c r="D1785" s="176">
        <v>44942</v>
      </c>
      <c r="E1785" s="177">
        <v>16.173999999999999</v>
      </c>
      <c r="F1785" s="177">
        <v>-6.8599999999999994E-2</v>
      </c>
      <c r="G1785" s="177">
        <v>-6.8599999999999994E-2</v>
      </c>
      <c r="H1785" s="177">
        <v>-0.1691</v>
      </c>
      <c r="I1785" s="177">
        <v>-0.82230000000000003</v>
      </c>
      <c r="J1785" s="177">
        <v>-1.6754</v>
      </c>
      <c r="K1785" s="177">
        <v>-0.46460000000000001</v>
      </c>
      <c r="L1785" s="177">
        <v>10.036899999999999</v>
      </c>
      <c r="M1785" s="177">
        <v>0.40849999999999997</v>
      </c>
      <c r="N1785" s="177">
        <v>-2.8553999999999999</v>
      </c>
      <c r="O1785" s="177"/>
      <c r="P1785" s="177"/>
      <c r="Q1785" s="177">
        <v>26.168700000000001</v>
      </c>
      <c r="R1785" s="177">
        <v>26.055399999999999</v>
      </c>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73" t="s">
        <v>1313</v>
      </c>
      <c r="B1786" s="173" t="s">
        <v>1764</v>
      </c>
      <c r="C1786" s="173">
        <v>148617</v>
      </c>
      <c r="D1786" s="176">
        <v>44942</v>
      </c>
      <c r="E1786" s="177">
        <v>15.5488</v>
      </c>
      <c r="F1786" s="177">
        <v>-8.2900000000000001E-2</v>
      </c>
      <c r="G1786" s="177">
        <v>-8.2900000000000001E-2</v>
      </c>
      <c r="H1786" s="177">
        <v>-0.20150000000000001</v>
      </c>
      <c r="I1786" s="177">
        <v>-0.88600000000000001</v>
      </c>
      <c r="J1786" s="177">
        <v>-1.8148</v>
      </c>
      <c r="K1786" s="177">
        <v>-0.9012</v>
      </c>
      <c r="L1786" s="177">
        <v>9.0830000000000002</v>
      </c>
      <c r="M1786" s="177">
        <v>-0.92959999999999998</v>
      </c>
      <c r="N1786" s="177">
        <v>-4.5928000000000004</v>
      </c>
      <c r="O1786" s="177"/>
      <c r="P1786" s="177"/>
      <c r="Q1786" s="177">
        <v>23.786899999999999</v>
      </c>
      <c r="R1786" s="177">
        <v>23.681000000000001</v>
      </c>
      <c r="T1786" s="106"/>
      <c r="U1786" s="107"/>
      <c r="V1786" s="107"/>
      <c r="W1786" s="107"/>
      <c r="X1786" s="107"/>
      <c r="Y1786" s="107"/>
      <c r="Z1786" s="107"/>
      <c r="AA1786" s="107"/>
      <c r="AB1786" s="107"/>
      <c r="AC1786" s="107"/>
      <c r="AD1786" s="107"/>
      <c r="AE1786" s="107"/>
      <c r="AF1786" s="107"/>
      <c r="AG1786" s="107"/>
      <c r="AH1786" s="107"/>
    </row>
    <row r="1787" spans="1:34" x14ac:dyDescent="0.3">
      <c r="A1787" s="178" t="s">
        <v>27</v>
      </c>
      <c r="B1787" s="173"/>
      <c r="C1787" s="173"/>
      <c r="D1787" s="173"/>
      <c r="E1787" s="173"/>
      <c r="F1787" s="179">
        <v>-0.1019909090909091</v>
      </c>
      <c r="G1787" s="179">
        <v>-0.1019909090909091</v>
      </c>
      <c r="H1787" s="179">
        <v>-0.11770227272727275</v>
      </c>
      <c r="I1787" s="179">
        <v>-0.82593636363636369</v>
      </c>
      <c r="J1787" s="179">
        <v>-1.589104545454546</v>
      </c>
      <c r="K1787" s="179">
        <v>1.2206613636363632</v>
      </c>
      <c r="L1787" s="179">
        <v>11.974613636363632</v>
      </c>
      <c r="M1787" s="179">
        <v>2.4555863636363644</v>
      </c>
      <c r="N1787" s="179">
        <v>-2.0127272727272723</v>
      </c>
      <c r="O1787" s="179">
        <v>28.233342105263159</v>
      </c>
      <c r="P1787" s="179">
        <v>12.053375000000001</v>
      </c>
      <c r="Q1787" s="179">
        <v>20.074134090909087</v>
      </c>
      <c r="R1787" s="179">
        <v>27.084052272727266</v>
      </c>
      <c r="T1787" s="106"/>
      <c r="U1787" s="107"/>
      <c r="V1787" s="107"/>
      <c r="W1787" s="107"/>
      <c r="X1787" s="107"/>
      <c r="Y1787" s="107"/>
      <c r="Z1787" s="107"/>
      <c r="AA1787" s="107"/>
      <c r="AB1787" s="107"/>
      <c r="AC1787" s="107"/>
      <c r="AD1787" s="107"/>
      <c r="AE1787" s="107"/>
      <c r="AF1787" s="107"/>
      <c r="AG1787" s="107"/>
      <c r="AH1787" s="107"/>
    </row>
    <row r="1788" spans="1:34" x14ac:dyDescent="0.3">
      <c r="A1788" s="178" t="s">
        <v>407</v>
      </c>
      <c r="B1788" s="173"/>
      <c r="C1788" s="173"/>
      <c r="D1788" s="173"/>
      <c r="E1788" s="173"/>
      <c r="F1788" s="179">
        <v>-9.2049999999999993E-2</v>
      </c>
      <c r="G1788" s="179">
        <v>-9.2049999999999993E-2</v>
      </c>
      <c r="H1788" s="179">
        <v>-0.1037</v>
      </c>
      <c r="I1788" s="179">
        <v>-0.88919999999999999</v>
      </c>
      <c r="J1788" s="179">
        <v>-1.7725</v>
      </c>
      <c r="K1788" s="179">
        <v>0.84909999999999997</v>
      </c>
      <c r="L1788" s="179">
        <v>11.4717</v>
      </c>
      <c r="M1788" s="179">
        <v>2.0508999999999999</v>
      </c>
      <c r="N1788" s="179">
        <v>-2.4618500000000001</v>
      </c>
      <c r="O1788" s="179">
        <v>26.2956</v>
      </c>
      <c r="P1788" s="179">
        <v>11.436199999999999</v>
      </c>
      <c r="Q1788" s="179">
        <v>19.790500000000002</v>
      </c>
      <c r="R1788" s="179">
        <v>27.028199999999998</v>
      </c>
      <c r="T1788" s="106"/>
      <c r="U1788" s="107"/>
      <c r="V1788" s="107"/>
      <c r="W1788" s="107"/>
      <c r="X1788" s="107"/>
      <c r="Y1788" s="107"/>
      <c r="Z1788" s="107"/>
      <c r="AA1788" s="107"/>
      <c r="AB1788" s="107"/>
      <c r="AC1788" s="107"/>
      <c r="AD1788" s="107"/>
      <c r="AE1788" s="107"/>
      <c r="AF1788" s="107"/>
      <c r="AG1788" s="107"/>
      <c r="AH1788" s="107"/>
    </row>
    <row r="1789" spans="1:34" x14ac:dyDescent="0.3">
      <c r="D1789" s="106"/>
      <c r="E1789" s="107"/>
      <c r="F1789" s="107"/>
      <c r="G1789" s="107"/>
      <c r="H1789" s="107"/>
      <c r="I1789" s="107"/>
      <c r="J1789" s="107"/>
      <c r="K1789" s="107"/>
      <c r="L1789" s="107"/>
      <c r="M1789" s="107"/>
      <c r="N1789" s="107"/>
      <c r="O1789" s="107"/>
      <c r="P1789" s="107"/>
      <c r="Q1789" s="107"/>
      <c r="R1789" s="107"/>
      <c r="T1789" s="106"/>
      <c r="U1789" s="107"/>
      <c r="V1789" s="107"/>
      <c r="W1789" s="107"/>
      <c r="X1789" s="107"/>
      <c r="Y1789" s="107"/>
      <c r="Z1789" s="107"/>
      <c r="AA1789" s="107"/>
      <c r="AB1789" s="107"/>
      <c r="AC1789" s="107"/>
      <c r="AD1789" s="107"/>
      <c r="AE1789" s="107"/>
      <c r="AF1789" s="107"/>
      <c r="AG1789" s="107"/>
      <c r="AH1789" s="107"/>
    </row>
    <row r="1790" spans="1:34" x14ac:dyDescent="0.3">
      <c r="A1790" s="175" t="s">
        <v>386</v>
      </c>
      <c r="B1790" s="175"/>
      <c r="C1790" s="175"/>
      <c r="D1790" s="175"/>
      <c r="E1790" s="175"/>
      <c r="F1790" s="175"/>
      <c r="G1790" s="175"/>
      <c r="H1790" s="175"/>
      <c r="I1790" s="175"/>
      <c r="J1790" s="175"/>
      <c r="K1790" s="175"/>
      <c r="L1790" s="175"/>
      <c r="M1790" s="175"/>
      <c r="N1790" s="175"/>
      <c r="O1790" s="175"/>
      <c r="P1790" s="175"/>
      <c r="Q1790" s="175"/>
      <c r="R1790" s="175"/>
      <c r="T1790" s="106"/>
      <c r="U1790" s="107"/>
      <c r="V1790" s="107"/>
      <c r="W1790" s="107"/>
      <c r="X1790" s="107"/>
      <c r="Y1790" s="107"/>
      <c r="Z1790" s="107"/>
      <c r="AA1790" s="107"/>
      <c r="AB1790" s="107"/>
      <c r="AC1790" s="107"/>
      <c r="AD1790" s="107"/>
      <c r="AE1790" s="107"/>
      <c r="AF1790" s="107"/>
      <c r="AG1790" s="107"/>
      <c r="AH1790" s="107"/>
    </row>
    <row r="1791" spans="1:34" x14ac:dyDescent="0.3">
      <c r="A1791" s="173" t="s">
        <v>378</v>
      </c>
      <c r="B1791" s="173" t="s">
        <v>1765</v>
      </c>
      <c r="C1791" s="173">
        <v>148637</v>
      </c>
      <c r="D1791" s="176">
        <v>44942</v>
      </c>
      <c r="E1791" s="177">
        <v>12.16</v>
      </c>
      <c r="F1791" s="177">
        <v>-0.65359999999999996</v>
      </c>
      <c r="G1791" s="177">
        <v>-0.65359999999999996</v>
      </c>
      <c r="H1791" s="177">
        <v>-1.0578000000000001</v>
      </c>
      <c r="I1791" s="177">
        <v>-1.8563000000000001</v>
      </c>
      <c r="J1791" s="177">
        <v>-2.72</v>
      </c>
      <c r="K1791" s="177">
        <v>-2.0145</v>
      </c>
      <c r="L1791" s="177">
        <v>6.0156999999999998</v>
      </c>
      <c r="M1791" s="177">
        <v>-7.5987999999999998</v>
      </c>
      <c r="N1791" s="177">
        <v>-16.022099999999998</v>
      </c>
      <c r="O1791" s="177"/>
      <c r="P1791" s="177"/>
      <c r="Q1791" s="177">
        <v>9.9435000000000002</v>
      </c>
      <c r="R1791" s="177">
        <v>8.7477999999999998</v>
      </c>
      <c r="T1791" s="106"/>
      <c r="U1791" s="107"/>
      <c r="V1791" s="107"/>
      <c r="W1791" s="107"/>
      <c r="X1791" s="107"/>
      <c r="Y1791" s="107"/>
      <c r="Z1791" s="107"/>
      <c r="AA1791" s="107"/>
      <c r="AB1791" s="107"/>
      <c r="AC1791" s="107"/>
      <c r="AD1791" s="107"/>
      <c r="AE1791" s="107"/>
      <c r="AF1791" s="107"/>
      <c r="AG1791" s="107"/>
      <c r="AH1791" s="107"/>
    </row>
    <row r="1792" spans="1:34" x14ac:dyDescent="0.3">
      <c r="A1792" s="173" t="s">
        <v>378</v>
      </c>
      <c r="B1792" s="173" t="s">
        <v>1766</v>
      </c>
      <c r="C1792" s="173">
        <v>148635</v>
      </c>
      <c r="D1792" s="176">
        <v>44942</v>
      </c>
      <c r="E1792" s="177">
        <v>11.72</v>
      </c>
      <c r="F1792" s="177">
        <v>-0.67800000000000005</v>
      </c>
      <c r="G1792" s="177">
        <v>-0.67800000000000005</v>
      </c>
      <c r="H1792" s="177">
        <v>-1.097</v>
      </c>
      <c r="I1792" s="177">
        <v>-1.9247000000000001</v>
      </c>
      <c r="J1792" s="177">
        <v>-2.8191999999999999</v>
      </c>
      <c r="K1792" s="177">
        <v>-2.4146999999999998</v>
      </c>
      <c r="L1792" s="177">
        <v>5.2065000000000001</v>
      </c>
      <c r="M1792" s="177">
        <v>-8.7226999999999997</v>
      </c>
      <c r="N1792" s="177">
        <v>-17.406600000000001</v>
      </c>
      <c r="O1792" s="177"/>
      <c r="P1792" s="177"/>
      <c r="Q1792" s="177">
        <v>7.9969000000000001</v>
      </c>
      <c r="R1792" s="177">
        <v>6.8167</v>
      </c>
      <c r="T1792" s="106"/>
      <c r="U1792" s="107"/>
      <c r="V1792" s="107"/>
      <c r="W1792" s="107"/>
      <c r="X1792" s="107"/>
      <c r="Y1792" s="107"/>
      <c r="Z1792" s="107"/>
      <c r="AA1792" s="107"/>
      <c r="AB1792" s="107"/>
      <c r="AC1792" s="107"/>
      <c r="AD1792" s="107"/>
      <c r="AE1792" s="107"/>
      <c r="AF1792" s="107"/>
      <c r="AG1792" s="107"/>
      <c r="AH1792" s="107"/>
    </row>
    <row r="1793" spans="1:34" x14ac:dyDescent="0.3">
      <c r="A1793" s="173" t="s">
        <v>378</v>
      </c>
      <c r="B1793" s="173" t="s">
        <v>377</v>
      </c>
      <c r="C1793" s="173">
        <v>147928</v>
      </c>
      <c r="D1793" s="176">
        <v>44942</v>
      </c>
      <c r="E1793" s="177">
        <v>15.2</v>
      </c>
      <c r="F1793" s="177">
        <v>-0.32790000000000002</v>
      </c>
      <c r="G1793" s="177">
        <v>-0.32790000000000002</v>
      </c>
      <c r="H1793" s="177">
        <v>0</v>
      </c>
      <c r="I1793" s="177">
        <v>-1.1704000000000001</v>
      </c>
      <c r="J1793" s="177">
        <v>-2.0619000000000001</v>
      </c>
      <c r="K1793" s="177">
        <v>1.7403</v>
      </c>
      <c r="L1793" s="177">
        <v>6.2194000000000003</v>
      </c>
      <c r="M1793" s="177">
        <v>-4.7618999999999998</v>
      </c>
      <c r="N1793" s="177">
        <v>-11.6793</v>
      </c>
      <c r="O1793" s="177"/>
      <c r="P1793" s="177"/>
      <c r="Q1793" s="177">
        <v>15.3689</v>
      </c>
      <c r="R1793" s="177">
        <v>4.9429999999999996</v>
      </c>
      <c r="T1793" s="106"/>
      <c r="U1793" s="107"/>
      <c r="V1793" s="107"/>
      <c r="W1793" s="107"/>
      <c r="X1793" s="107"/>
      <c r="Y1793" s="107"/>
      <c r="Z1793" s="107"/>
      <c r="AA1793" s="107"/>
      <c r="AB1793" s="107"/>
      <c r="AC1793" s="107"/>
      <c r="AD1793" s="107"/>
      <c r="AE1793" s="107"/>
      <c r="AF1793" s="107"/>
      <c r="AG1793" s="107"/>
      <c r="AH1793" s="107"/>
    </row>
    <row r="1794" spans="1:34" x14ac:dyDescent="0.3">
      <c r="A1794" s="173" t="s">
        <v>378</v>
      </c>
      <c r="B1794" s="173" t="s">
        <v>379</v>
      </c>
      <c r="C1794" s="173">
        <v>147929</v>
      </c>
      <c r="D1794" s="176">
        <v>44942</v>
      </c>
      <c r="E1794" s="177">
        <v>14.52</v>
      </c>
      <c r="F1794" s="177">
        <v>-0.34320000000000001</v>
      </c>
      <c r="G1794" s="177">
        <v>-0.34320000000000001</v>
      </c>
      <c r="H1794" s="177">
        <v>0</v>
      </c>
      <c r="I1794" s="177">
        <v>-1.2244999999999999</v>
      </c>
      <c r="J1794" s="177">
        <v>-2.2222</v>
      </c>
      <c r="K1794" s="177">
        <v>1.3966000000000001</v>
      </c>
      <c r="L1794" s="177">
        <v>5.5232999999999999</v>
      </c>
      <c r="M1794" s="177">
        <v>-5.7755000000000001</v>
      </c>
      <c r="N1794" s="177">
        <v>-12.9496</v>
      </c>
      <c r="O1794" s="177"/>
      <c r="P1794" s="177"/>
      <c r="Q1794" s="177">
        <v>13.58</v>
      </c>
      <c r="R1794" s="177">
        <v>3.3224</v>
      </c>
      <c r="T1794" s="106"/>
      <c r="U1794" s="107"/>
      <c r="V1794" s="107"/>
      <c r="W1794" s="107"/>
      <c r="X1794" s="107"/>
      <c r="Y1794" s="107"/>
      <c r="Z1794" s="107"/>
      <c r="AA1794" s="107"/>
      <c r="AB1794" s="107"/>
      <c r="AC1794" s="107"/>
      <c r="AD1794" s="107"/>
      <c r="AE1794" s="107"/>
      <c r="AF1794" s="107"/>
      <c r="AG1794" s="107"/>
      <c r="AH1794" s="107"/>
    </row>
    <row r="1795" spans="1:34" x14ac:dyDescent="0.3">
      <c r="A1795" s="173" t="s">
        <v>378</v>
      </c>
      <c r="B1795" s="173" t="s">
        <v>1767</v>
      </c>
      <c r="C1795" s="173">
        <v>148517</v>
      </c>
      <c r="D1795" s="176">
        <v>44942</v>
      </c>
      <c r="E1795" s="177">
        <v>13.34</v>
      </c>
      <c r="F1795" s="177">
        <v>-7.4899999999999994E-2</v>
      </c>
      <c r="G1795" s="177">
        <v>-7.4899999999999994E-2</v>
      </c>
      <c r="H1795" s="177">
        <v>-0.37340000000000001</v>
      </c>
      <c r="I1795" s="177">
        <v>-0.22439999999999999</v>
      </c>
      <c r="J1795" s="177">
        <v>-0.89149999999999996</v>
      </c>
      <c r="K1795" s="177">
        <v>2.3791000000000002</v>
      </c>
      <c r="L1795" s="177">
        <v>10.066000000000001</v>
      </c>
      <c r="M1795" s="177">
        <v>1.0606</v>
      </c>
      <c r="N1795" s="177">
        <v>-4.2355</v>
      </c>
      <c r="O1795" s="177"/>
      <c r="P1795" s="177"/>
      <c r="Q1795" s="177">
        <v>13.528499999999999</v>
      </c>
      <c r="R1795" s="177">
        <v>6.8605</v>
      </c>
      <c r="T1795" s="106"/>
      <c r="U1795" s="107"/>
      <c r="V1795" s="107"/>
      <c r="W1795" s="107"/>
      <c r="X1795" s="107"/>
      <c r="Y1795" s="107"/>
      <c r="Z1795" s="107"/>
      <c r="AA1795" s="107"/>
      <c r="AB1795" s="107"/>
      <c r="AC1795" s="107"/>
      <c r="AD1795" s="107"/>
      <c r="AE1795" s="107"/>
      <c r="AF1795" s="107"/>
      <c r="AG1795" s="107"/>
      <c r="AH1795" s="107"/>
    </row>
    <row r="1796" spans="1:34" x14ac:dyDescent="0.3">
      <c r="A1796" s="173" t="s">
        <v>378</v>
      </c>
      <c r="B1796" s="173" t="s">
        <v>1768</v>
      </c>
      <c r="C1796" s="173">
        <v>148516</v>
      </c>
      <c r="D1796" s="176">
        <v>44942</v>
      </c>
      <c r="E1796" s="177">
        <v>13.8</v>
      </c>
      <c r="F1796" s="177">
        <v>0</v>
      </c>
      <c r="G1796" s="177">
        <v>0</v>
      </c>
      <c r="H1796" s="177">
        <v>-0.28899999999999998</v>
      </c>
      <c r="I1796" s="177">
        <v>-0.1447</v>
      </c>
      <c r="J1796" s="177">
        <v>-0.71940000000000004</v>
      </c>
      <c r="K1796" s="177">
        <v>2.7549999999999999</v>
      </c>
      <c r="L1796" s="177">
        <v>10.932499999999999</v>
      </c>
      <c r="M1796" s="177">
        <v>2.0710000000000002</v>
      </c>
      <c r="N1796" s="177">
        <v>-2.8853</v>
      </c>
      <c r="O1796" s="177"/>
      <c r="P1796" s="177"/>
      <c r="Q1796" s="177">
        <v>15.235799999999999</v>
      </c>
      <c r="R1796" s="177">
        <v>8.4532000000000007</v>
      </c>
      <c r="T1796" s="106"/>
      <c r="U1796" s="107"/>
      <c r="V1796" s="107"/>
      <c r="W1796" s="107"/>
      <c r="X1796" s="107"/>
      <c r="Y1796" s="107"/>
      <c r="Z1796" s="107"/>
      <c r="AA1796" s="107"/>
      <c r="AB1796" s="107"/>
      <c r="AC1796" s="107"/>
      <c r="AD1796" s="107"/>
      <c r="AE1796" s="107"/>
      <c r="AF1796" s="107"/>
      <c r="AG1796" s="107"/>
      <c r="AH1796" s="107"/>
    </row>
    <row r="1797" spans="1:34" x14ac:dyDescent="0.3">
      <c r="A1797" s="173" t="s">
        <v>378</v>
      </c>
      <c r="B1797" s="173" t="s">
        <v>1769</v>
      </c>
      <c r="C1797" s="173">
        <v>148751</v>
      </c>
      <c r="D1797" s="176">
        <v>44942</v>
      </c>
      <c r="E1797" s="177">
        <v>12.15</v>
      </c>
      <c r="F1797" s="177">
        <v>-0.4914</v>
      </c>
      <c r="G1797" s="177">
        <v>-0.4914</v>
      </c>
      <c r="H1797" s="177">
        <v>-0.97799999999999998</v>
      </c>
      <c r="I1797" s="177">
        <v>-1.5397000000000001</v>
      </c>
      <c r="J1797" s="177">
        <v>-2.0951</v>
      </c>
      <c r="K1797" s="177">
        <v>-0.4914</v>
      </c>
      <c r="L1797" s="177">
        <v>5.8361999999999998</v>
      </c>
      <c r="M1797" s="177">
        <v>-5.5944000000000003</v>
      </c>
      <c r="N1797" s="177">
        <v>-12.652799999999999</v>
      </c>
      <c r="O1797" s="177"/>
      <c r="P1797" s="177"/>
      <c r="Q1797" s="177">
        <v>11.2455</v>
      </c>
      <c r="R1797" s="177"/>
      <c r="T1797" s="106"/>
      <c r="U1797" s="107"/>
      <c r="V1797" s="107"/>
      <c r="W1797" s="107"/>
      <c r="X1797" s="107"/>
      <c r="Y1797" s="107"/>
      <c r="Z1797" s="107"/>
      <c r="AA1797" s="107"/>
      <c r="AB1797" s="107"/>
      <c r="AC1797" s="107"/>
      <c r="AD1797" s="107"/>
      <c r="AE1797" s="107"/>
      <c r="AF1797" s="107"/>
      <c r="AG1797" s="107"/>
      <c r="AH1797" s="107"/>
    </row>
    <row r="1798" spans="1:34" x14ac:dyDescent="0.3">
      <c r="A1798" s="173" t="s">
        <v>378</v>
      </c>
      <c r="B1798" s="173" t="s">
        <v>1770</v>
      </c>
      <c r="C1798" s="173">
        <v>148753</v>
      </c>
      <c r="D1798" s="176">
        <v>44942</v>
      </c>
      <c r="E1798" s="177">
        <v>11.76</v>
      </c>
      <c r="F1798" s="177">
        <v>-0.4234</v>
      </c>
      <c r="G1798" s="177">
        <v>-0.4234</v>
      </c>
      <c r="H1798" s="177">
        <v>-1.0101</v>
      </c>
      <c r="I1798" s="177">
        <v>-1.59</v>
      </c>
      <c r="J1798" s="177">
        <v>-2.1631</v>
      </c>
      <c r="K1798" s="177">
        <v>-0.84319999999999995</v>
      </c>
      <c r="L1798" s="177">
        <v>4.9062999999999999</v>
      </c>
      <c r="M1798" s="177">
        <v>-6.7407000000000004</v>
      </c>
      <c r="N1798" s="177">
        <v>-14.2232</v>
      </c>
      <c r="O1798" s="177"/>
      <c r="P1798" s="177"/>
      <c r="Q1798" s="177">
        <v>9.2769999999999992</v>
      </c>
      <c r="R1798" s="177"/>
      <c r="T1798" s="106"/>
      <c r="U1798" s="107"/>
      <c r="V1798" s="107"/>
      <c r="W1798" s="107"/>
      <c r="X1798" s="107"/>
      <c r="Y1798" s="107"/>
      <c r="Z1798" s="107"/>
      <c r="AA1798" s="107"/>
      <c r="AB1798" s="107"/>
      <c r="AC1798" s="107"/>
      <c r="AD1798" s="107"/>
      <c r="AE1798" s="107"/>
      <c r="AF1798" s="107"/>
      <c r="AG1798" s="107"/>
      <c r="AH1798" s="107"/>
    </row>
    <row r="1799" spans="1:34" x14ac:dyDescent="0.3">
      <c r="A1799" s="173" t="s">
        <v>378</v>
      </c>
      <c r="B1799" s="173" t="s">
        <v>1771</v>
      </c>
      <c r="C1799" s="173">
        <v>148606</v>
      </c>
      <c r="D1799" s="176">
        <v>44942</v>
      </c>
      <c r="E1799" s="177">
        <v>12.49</v>
      </c>
      <c r="F1799" s="177">
        <v>-0.27939999999999998</v>
      </c>
      <c r="G1799" s="177">
        <v>-0.27939999999999998</v>
      </c>
      <c r="H1799" s="177">
        <v>-0.44640000000000002</v>
      </c>
      <c r="I1799" s="177">
        <v>-1.2414000000000001</v>
      </c>
      <c r="J1799" s="177">
        <v>-1.1397999999999999</v>
      </c>
      <c r="K1799" s="177">
        <v>6.6428000000000003</v>
      </c>
      <c r="L1799" s="177">
        <v>14.7029</v>
      </c>
      <c r="M1799" s="177">
        <v>0.25690000000000002</v>
      </c>
      <c r="N1799" s="177">
        <v>-4.3132000000000001</v>
      </c>
      <c r="O1799" s="177"/>
      <c r="P1799" s="177"/>
      <c r="Q1799" s="177">
        <v>11.1151</v>
      </c>
      <c r="R1799" s="177">
        <v>10.367000000000001</v>
      </c>
      <c r="T1799" s="106"/>
      <c r="U1799" s="107"/>
      <c r="V1799" s="107"/>
      <c r="W1799" s="107"/>
      <c r="X1799" s="107"/>
      <c r="Y1799" s="107"/>
      <c r="Z1799" s="107"/>
      <c r="AA1799" s="107"/>
      <c r="AB1799" s="107"/>
      <c r="AC1799" s="107"/>
      <c r="AD1799" s="107"/>
      <c r="AE1799" s="107"/>
      <c r="AF1799" s="107"/>
      <c r="AG1799" s="107"/>
      <c r="AH1799" s="107"/>
    </row>
    <row r="1800" spans="1:34" x14ac:dyDescent="0.3">
      <c r="A1800" s="173" t="s">
        <v>378</v>
      </c>
      <c r="B1800" s="173" t="s">
        <v>1772</v>
      </c>
      <c r="C1800" s="173">
        <v>148602</v>
      </c>
      <c r="D1800" s="176">
        <v>44942</v>
      </c>
      <c r="E1800" s="177">
        <v>12.045</v>
      </c>
      <c r="F1800" s="177">
        <v>-0.28970000000000001</v>
      </c>
      <c r="G1800" s="177">
        <v>-0.28970000000000001</v>
      </c>
      <c r="H1800" s="177">
        <v>-0.47920000000000001</v>
      </c>
      <c r="I1800" s="177">
        <v>-1.3028999999999999</v>
      </c>
      <c r="J1800" s="177">
        <v>-1.2786</v>
      </c>
      <c r="K1800" s="177">
        <v>6.1700999999999997</v>
      </c>
      <c r="L1800" s="177">
        <v>13.7072</v>
      </c>
      <c r="M1800" s="177">
        <v>-1.0434000000000001</v>
      </c>
      <c r="N1800" s="177">
        <v>-5.9352</v>
      </c>
      <c r="O1800" s="177"/>
      <c r="P1800" s="177"/>
      <c r="Q1800" s="177">
        <v>9.2205999999999992</v>
      </c>
      <c r="R1800" s="177">
        <v>8.4862000000000002</v>
      </c>
      <c r="T1800" s="106"/>
      <c r="U1800" s="107"/>
      <c r="V1800" s="107"/>
      <c r="W1800" s="107"/>
      <c r="X1800" s="107"/>
      <c r="Y1800" s="107"/>
      <c r="Z1800" s="107"/>
      <c r="AA1800" s="107"/>
      <c r="AB1800" s="107"/>
      <c r="AC1800" s="107"/>
      <c r="AD1800" s="107"/>
      <c r="AE1800" s="107"/>
      <c r="AF1800" s="107"/>
      <c r="AG1800" s="107"/>
      <c r="AH1800" s="107"/>
    </row>
    <row r="1801" spans="1:34" x14ac:dyDescent="0.3">
      <c r="A1801" s="173" t="s">
        <v>378</v>
      </c>
      <c r="B1801" s="173" t="s">
        <v>1773</v>
      </c>
      <c r="C1801" s="173">
        <v>148564</v>
      </c>
      <c r="D1801" s="176">
        <v>44942</v>
      </c>
      <c r="E1801" s="177">
        <v>22.663</v>
      </c>
      <c r="F1801" s="177">
        <v>-0.97699999999999998</v>
      </c>
      <c r="G1801" s="177">
        <v>-0.97699999999999998</v>
      </c>
      <c r="H1801" s="177">
        <v>-1.7625</v>
      </c>
      <c r="I1801" s="177">
        <v>-1.9711000000000001</v>
      </c>
      <c r="J1801" s="177">
        <v>-2.0851000000000002</v>
      </c>
      <c r="K1801" s="177">
        <v>4.1483999999999996</v>
      </c>
      <c r="L1801" s="177">
        <v>16.422899999999998</v>
      </c>
      <c r="M1801" s="177">
        <v>4.0026000000000002</v>
      </c>
      <c r="N1801" s="177">
        <v>9.5127000000000006</v>
      </c>
      <c r="O1801" s="177"/>
      <c r="P1801" s="177"/>
      <c r="Q1801" s="177">
        <v>45.113999999999997</v>
      </c>
      <c r="R1801" s="177">
        <v>34.1402</v>
      </c>
      <c r="T1801" s="106"/>
      <c r="U1801" s="107"/>
      <c r="V1801" s="107"/>
      <c r="W1801" s="107"/>
      <c r="X1801" s="107"/>
      <c r="Y1801" s="107"/>
      <c r="Z1801" s="107"/>
      <c r="AA1801" s="107"/>
      <c r="AB1801" s="107"/>
      <c r="AC1801" s="107"/>
      <c r="AD1801" s="107"/>
      <c r="AE1801" s="107"/>
      <c r="AF1801" s="107"/>
      <c r="AG1801" s="107"/>
      <c r="AH1801" s="107"/>
    </row>
    <row r="1802" spans="1:34" x14ac:dyDescent="0.3">
      <c r="A1802" s="173" t="s">
        <v>378</v>
      </c>
      <c r="B1802" s="173" t="s">
        <v>1774</v>
      </c>
      <c r="C1802" s="173">
        <v>148560</v>
      </c>
      <c r="D1802" s="176">
        <v>44942</v>
      </c>
      <c r="E1802" s="177">
        <v>21.937000000000001</v>
      </c>
      <c r="F1802" s="177">
        <v>-0.99380000000000002</v>
      </c>
      <c r="G1802" s="177">
        <v>-0.99380000000000002</v>
      </c>
      <c r="H1802" s="177">
        <v>-1.8012999999999999</v>
      </c>
      <c r="I1802" s="177">
        <v>-2.0495000000000001</v>
      </c>
      <c r="J1802" s="177">
        <v>-2.2568000000000001</v>
      </c>
      <c r="K1802" s="177">
        <v>3.6206</v>
      </c>
      <c r="L1802" s="177">
        <v>15.2898</v>
      </c>
      <c r="M1802" s="177">
        <v>2.4293999999999998</v>
      </c>
      <c r="N1802" s="177">
        <v>7.6017999999999999</v>
      </c>
      <c r="O1802" s="177"/>
      <c r="P1802" s="177"/>
      <c r="Q1802" s="177">
        <v>42.979599999999998</v>
      </c>
      <c r="R1802" s="177">
        <v>32.173400000000001</v>
      </c>
      <c r="T1802" s="106"/>
      <c r="U1802" s="107"/>
      <c r="V1802" s="107"/>
      <c r="W1802" s="107"/>
      <c r="X1802" s="107"/>
      <c r="Y1802" s="107"/>
      <c r="Z1802" s="107"/>
      <c r="AA1802" s="107"/>
      <c r="AB1802" s="107"/>
      <c r="AC1802" s="107"/>
      <c r="AD1802" s="107"/>
      <c r="AE1802" s="107"/>
      <c r="AF1802" s="107"/>
      <c r="AG1802" s="107"/>
      <c r="AH1802" s="107"/>
    </row>
    <row r="1803" spans="1:34" x14ac:dyDescent="0.3">
      <c r="A1803" s="173" t="s">
        <v>378</v>
      </c>
      <c r="B1803" s="173" t="s">
        <v>49</v>
      </c>
      <c r="C1803" s="173">
        <v>147372</v>
      </c>
      <c r="D1803" s="176">
        <v>44942</v>
      </c>
      <c r="E1803" s="177">
        <v>16.96</v>
      </c>
      <c r="F1803" s="177">
        <v>-0.23530000000000001</v>
      </c>
      <c r="G1803" s="177">
        <v>-0.23530000000000001</v>
      </c>
      <c r="H1803" s="177">
        <v>-0.23530000000000001</v>
      </c>
      <c r="I1803" s="177">
        <v>-0.29389999999999999</v>
      </c>
      <c r="J1803" s="177">
        <v>-1.0502</v>
      </c>
      <c r="K1803" s="177">
        <v>1.8619000000000001</v>
      </c>
      <c r="L1803" s="177">
        <v>8.0943000000000005</v>
      </c>
      <c r="M1803" s="177">
        <v>0.47389999999999999</v>
      </c>
      <c r="N1803" s="177">
        <v>-5.673</v>
      </c>
      <c r="O1803" s="177">
        <v>15.685600000000001</v>
      </c>
      <c r="P1803" s="177"/>
      <c r="Q1803" s="177">
        <v>16.203299999999999</v>
      </c>
      <c r="R1803" s="177">
        <v>10.089700000000001</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73" t="s">
        <v>378</v>
      </c>
      <c r="B1804" s="173" t="s">
        <v>51</v>
      </c>
      <c r="C1804" s="173">
        <v>147371</v>
      </c>
      <c r="D1804" s="176">
        <v>44942</v>
      </c>
      <c r="E1804" s="177">
        <v>16.559999999999999</v>
      </c>
      <c r="F1804" s="177">
        <v>-0.24099999999999999</v>
      </c>
      <c r="G1804" s="177">
        <v>-0.24099999999999999</v>
      </c>
      <c r="H1804" s="177">
        <v>-0.24099999999999999</v>
      </c>
      <c r="I1804" s="177">
        <v>-0.30099999999999999</v>
      </c>
      <c r="J1804" s="177">
        <v>-1.1343000000000001</v>
      </c>
      <c r="K1804" s="177">
        <v>1.6575</v>
      </c>
      <c r="L1804" s="177">
        <v>7.6722999999999999</v>
      </c>
      <c r="M1804" s="177">
        <v>-0.1206</v>
      </c>
      <c r="N1804" s="177">
        <v>-6.3878000000000004</v>
      </c>
      <c r="O1804" s="177">
        <v>14.874700000000001</v>
      </c>
      <c r="P1804" s="177"/>
      <c r="Q1804" s="177">
        <v>15.4175</v>
      </c>
      <c r="R1804" s="177">
        <v>9.2937999999999992</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73" t="s">
        <v>378</v>
      </c>
      <c r="B1805" s="173" t="s">
        <v>50</v>
      </c>
      <c r="C1805" s="173">
        <v>119709</v>
      </c>
      <c r="D1805" s="176">
        <v>44942</v>
      </c>
      <c r="E1805" s="177">
        <v>175.04949999999999</v>
      </c>
      <c r="F1805" s="177">
        <v>-0.55110000000000003</v>
      </c>
      <c r="G1805" s="177">
        <v>-0.55110000000000003</v>
      </c>
      <c r="H1805" s="177">
        <v>-0.61260000000000003</v>
      </c>
      <c r="I1805" s="177">
        <v>-1.3340000000000001</v>
      </c>
      <c r="J1805" s="177">
        <v>-2.3197000000000001</v>
      </c>
      <c r="K1805" s="177">
        <v>1.5881000000000001</v>
      </c>
      <c r="L1805" s="177">
        <v>7.7824999999999998</v>
      </c>
      <c r="M1805" s="177">
        <v>-0.28620000000000001</v>
      </c>
      <c r="N1805" s="177">
        <v>-6.1882000000000001</v>
      </c>
      <c r="O1805" s="177">
        <v>12.717700000000001</v>
      </c>
      <c r="P1805" s="177">
        <v>11.847799999999999</v>
      </c>
      <c r="Q1805" s="177">
        <v>13.6907</v>
      </c>
      <c r="R1805" s="177">
        <v>10.8246</v>
      </c>
    </row>
    <row r="1806" spans="1:34" x14ac:dyDescent="0.3">
      <c r="A1806" s="173" t="s">
        <v>378</v>
      </c>
      <c r="B1806" s="173" t="s">
        <v>52</v>
      </c>
      <c r="C1806" s="173">
        <v>104523</v>
      </c>
      <c r="D1806" s="176">
        <v>44942</v>
      </c>
      <c r="E1806" s="177">
        <v>716.04118640490299</v>
      </c>
      <c r="F1806" s="177">
        <v>-0.55610000000000004</v>
      </c>
      <c r="G1806" s="177">
        <v>-0.55610000000000004</v>
      </c>
      <c r="H1806" s="177">
        <v>-0.62439999999999996</v>
      </c>
      <c r="I1806" s="177">
        <v>-1.3574999999999999</v>
      </c>
      <c r="J1806" s="177">
        <v>-2.3708</v>
      </c>
      <c r="K1806" s="177">
        <v>1.4213</v>
      </c>
      <c r="L1806" s="177">
        <v>7.4320000000000004</v>
      </c>
      <c r="M1806" s="177">
        <v>-0.76349999999999996</v>
      </c>
      <c r="N1806" s="177">
        <v>-6.8060999999999998</v>
      </c>
      <c r="O1806" s="177">
        <v>11.882300000000001</v>
      </c>
      <c r="P1806" s="177">
        <v>10.944599999999999</v>
      </c>
      <c r="Q1806" s="177">
        <v>14.2491</v>
      </c>
      <c r="R1806" s="177">
        <v>10.0222</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78" t="s">
        <v>27</v>
      </c>
      <c r="B1807" s="173"/>
      <c r="C1807" s="173"/>
      <c r="D1807" s="173"/>
      <c r="E1807" s="173"/>
      <c r="F1807" s="179">
        <v>-0.44473749999999995</v>
      </c>
      <c r="G1807" s="179">
        <v>-0.44473749999999995</v>
      </c>
      <c r="H1807" s="179">
        <v>-0.68800000000000006</v>
      </c>
      <c r="I1807" s="179">
        <v>-1.2203750000000002</v>
      </c>
      <c r="J1807" s="179">
        <v>-1.83298125</v>
      </c>
      <c r="K1807" s="179">
        <v>1.8511187499999997</v>
      </c>
      <c r="L1807" s="179">
        <v>9.1131124999999997</v>
      </c>
      <c r="M1807" s="179">
        <v>-1.9445812499999995</v>
      </c>
      <c r="N1807" s="179">
        <v>-6.8902124999999996</v>
      </c>
      <c r="O1807" s="179">
        <v>13.790075000000002</v>
      </c>
      <c r="P1807" s="179">
        <v>11.3962</v>
      </c>
      <c r="Q1807" s="179">
        <v>16.510375</v>
      </c>
      <c r="R1807" s="179">
        <v>11.752907142857143</v>
      </c>
      <c r="S1807" t="s">
        <v>1808</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78" t="s">
        <v>407</v>
      </c>
      <c r="B1808" s="173"/>
      <c r="C1808" s="173"/>
      <c r="D1808" s="173"/>
      <c r="E1808" s="173"/>
      <c r="F1808" s="179">
        <v>-0.38329999999999997</v>
      </c>
      <c r="G1808" s="179">
        <v>-0.38329999999999997</v>
      </c>
      <c r="H1808" s="179">
        <v>-0.54590000000000005</v>
      </c>
      <c r="I1808" s="179">
        <v>-1.3184499999999999</v>
      </c>
      <c r="J1808" s="179">
        <v>-2.0901000000000001</v>
      </c>
      <c r="K1808" s="179">
        <v>1.6989000000000001</v>
      </c>
      <c r="L1808" s="179">
        <v>7.7273999999999994</v>
      </c>
      <c r="M1808" s="179">
        <v>-0.52485000000000004</v>
      </c>
      <c r="N1808" s="179">
        <v>-6.2880000000000003</v>
      </c>
      <c r="O1808" s="179">
        <v>13.796200000000001</v>
      </c>
      <c r="P1808" s="179">
        <v>11.3962</v>
      </c>
      <c r="Q1808" s="179">
        <v>13.635349999999999</v>
      </c>
      <c r="R1808" s="179">
        <v>9.0207999999999995</v>
      </c>
      <c r="S1808" t="s">
        <v>1808</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D1809" s="106"/>
      <c r="E1809" s="107"/>
      <c r="F1809" s="107"/>
      <c r="G1809" s="107"/>
      <c r="H1809" s="107"/>
      <c r="I1809" s="107"/>
      <c r="J1809" s="107"/>
      <c r="K1809" s="107"/>
      <c r="L1809" s="107"/>
      <c r="M1809" s="107"/>
      <c r="N1809" s="107"/>
      <c r="O1809" s="107"/>
      <c r="P1809" s="107"/>
      <c r="Q1809" s="107"/>
      <c r="R1809" s="107"/>
      <c r="S1809" t="s">
        <v>1808</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75" t="s">
        <v>1356</v>
      </c>
      <c r="B1810" s="175"/>
      <c r="C1810" s="175"/>
      <c r="D1810" s="175"/>
      <c r="E1810" s="175"/>
      <c r="F1810" s="175"/>
      <c r="G1810" s="175"/>
      <c r="H1810" s="175"/>
      <c r="I1810" s="175"/>
      <c r="J1810" s="175"/>
      <c r="K1810" s="175"/>
      <c r="L1810" s="175"/>
      <c r="M1810" s="175"/>
      <c r="N1810" s="175"/>
      <c r="O1810" s="175"/>
      <c r="P1810" s="175"/>
      <c r="Q1810" s="175"/>
      <c r="R1810" s="175"/>
      <c r="S1810" t="s">
        <v>1807</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73" t="s">
        <v>1357</v>
      </c>
      <c r="B1811" s="173" t="s">
        <v>1775</v>
      </c>
      <c r="C1811" s="173">
        <v>112016</v>
      </c>
      <c r="D1811" s="176">
        <v>44942</v>
      </c>
      <c r="E1811" s="177">
        <v>263.46629999999999</v>
      </c>
      <c r="F1811" s="177">
        <v>5.2897999999999996</v>
      </c>
      <c r="G1811" s="177">
        <v>5.2897999999999996</v>
      </c>
      <c r="H1811" s="177">
        <v>5.0853000000000002</v>
      </c>
      <c r="I1811" s="177">
        <v>5.4359999999999999</v>
      </c>
      <c r="J1811" s="177">
        <v>6.2195</v>
      </c>
      <c r="K1811" s="177">
        <v>6.3617999999999997</v>
      </c>
      <c r="L1811" s="177">
        <v>5.3483000000000001</v>
      </c>
      <c r="M1811" s="177">
        <v>4.8612000000000002</v>
      </c>
      <c r="N1811" s="177">
        <v>4.556</v>
      </c>
      <c r="O1811" s="177">
        <v>5.1584000000000003</v>
      </c>
      <c r="P1811" s="177">
        <v>6.4779999999999998</v>
      </c>
      <c r="Q1811" s="177">
        <v>7.3958000000000004</v>
      </c>
      <c r="R1811" s="177">
        <v>4.2926000000000002</v>
      </c>
      <c r="S1811" t="s">
        <v>1807</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73" t="s">
        <v>1357</v>
      </c>
      <c r="B1812" s="173" t="s">
        <v>1358</v>
      </c>
      <c r="C1812" s="173">
        <v>119501</v>
      </c>
      <c r="D1812" s="176">
        <v>44942</v>
      </c>
      <c r="E1812" s="177">
        <v>463.3383</v>
      </c>
      <c r="F1812" s="177">
        <v>5.8033000000000001</v>
      </c>
      <c r="G1812" s="177">
        <v>5.8033000000000001</v>
      </c>
      <c r="H1812" s="177">
        <v>5.5845000000000002</v>
      </c>
      <c r="I1812" s="177">
        <v>6.0374999999999996</v>
      </c>
      <c r="J1812" s="177">
        <v>6.7169999999999996</v>
      </c>
      <c r="K1812" s="177">
        <v>6.8291000000000004</v>
      </c>
      <c r="L1812" s="177">
        <v>5.7561999999999998</v>
      </c>
      <c r="M1812" s="177">
        <v>5.2668999999999997</v>
      </c>
      <c r="N1812" s="177">
        <v>4.9911000000000003</v>
      </c>
      <c r="O1812" s="177">
        <v>5.3708</v>
      </c>
      <c r="P1812" s="177">
        <v>6.4912000000000001</v>
      </c>
      <c r="Q1812" s="177">
        <v>7.7369000000000003</v>
      </c>
      <c r="R1812" s="177">
        <v>4.6177999999999999</v>
      </c>
      <c r="S1812" t="s">
        <v>1808</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73" t="s">
        <v>1357</v>
      </c>
      <c r="B1813" s="173" t="s">
        <v>1359</v>
      </c>
      <c r="C1813" s="173">
        <v>101317</v>
      </c>
      <c r="D1813" s="176">
        <v>44942</v>
      </c>
      <c r="E1813" s="177">
        <v>457.50069999999999</v>
      </c>
      <c r="F1813" s="177">
        <v>5.6219000000000001</v>
      </c>
      <c r="G1813" s="177">
        <v>5.6219000000000001</v>
      </c>
      <c r="H1813" s="177">
        <v>5.4034000000000004</v>
      </c>
      <c r="I1813" s="177">
        <v>5.8564999999999996</v>
      </c>
      <c r="J1813" s="177">
        <v>6.5159000000000002</v>
      </c>
      <c r="K1813" s="177">
        <v>6.6390000000000002</v>
      </c>
      <c r="L1813" s="177">
        <v>5.5678999999999998</v>
      </c>
      <c r="M1813" s="177">
        <v>5.0823</v>
      </c>
      <c r="N1813" s="177">
        <v>4.8094000000000001</v>
      </c>
      <c r="O1813" s="177">
        <v>5.2081</v>
      </c>
      <c r="P1813" s="177">
        <v>6.3417000000000003</v>
      </c>
      <c r="Q1813" s="177">
        <v>7.4015000000000004</v>
      </c>
      <c r="R1813" s="177">
        <v>4.4458000000000002</v>
      </c>
      <c r="S1813" t="s">
        <v>1808</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73" t="s">
        <v>1357</v>
      </c>
      <c r="B1814" s="173" t="s">
        <v>1360</v>
      </c>
      <c r="C1814" s="173">
        <v>144754</v>
      </c>
      <c r="D1814" s="176">
        <v>44942</v>
      </c>
      <c r="E1814" s="177">
        <v>12.993399999999999</v>
      </c>
      <c r="F1814" s="177">
        <v>6.3707000000000003</v>
      </c>
      <c r="G1814" s="177">
        <v>6.3707000000000003</v>
      </c>
      <c r="H1814" s="177">
        <v>5.9461000000000004</v>
      </c>
      <c r="I1814" s="177">
        <v>6.1342999999999996</v>
      </c>
      <c r="J1814" s="177">
        <v>7.0007000000000001</v>
      </c>
      <c r="K1814" s="177">
        <v>6.9786999999999999</v>
      </c>
      <c r="L1814" s="177">
        <v>6.0035999999999996</v>
      </c>
      <c r="M1814" s="177">
        <v>5.4275000000000002</v>
      </c>
      <c r="N1814" s="177">
        <v>5.1534000000000004</v>
      </c>
      <c r="O1814" s="177">
        <v>5.1074000000000002</v>
      </c>
      <c r="P1814" s="177"/>
      <c r="Q1814" s="177">
        <v>6.1994999999999996</v>
      </c>
      <c r="R1814" s="177">
        <v>4.6692999999999998</v>
      </c>
      <c r="S1814" t="s">
        <v>1808</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73" t="s">
        <v>1357</v>
      </c>
      <c r="B1815" s="173" t="s">
        <v>1361</v>
      </c>
      <c r="C1815" s="173">
        <v>144759</v>
      </c>
      <c r="D1815" s="176">
        <v>44942</v>
      </c>
      <c r="E1815" s="177">
        <v>12.5016</v>
      </c>
      <c r="F1815" s="177">
        <v>5.5498000000000003</v>
      </c>
      <c r="G1815" s="177">
        <v>5.5498000000000003</v>
      </c>
      <c r="H1815" s="177">
        <v>5.0934999999999997</v>
      </c>
      <c r="I1815" s="177">
        <v>5.2659000000000002</v>
      </c>
      <c r="J1815" s="177">
        <v>6.1252000000000004</v>
      </c>
      <c r="K1815" s="177">
        <v>6.0820999999999996</v>
      </c>
      <c r="L1815" s="177">
        <v>5.0980999999999996</v>
      </c>
      <c r="M1815" s="177">
        <v>4.5137</v>
      </c>
      <c r="N1815" s="177">
        <v>4.2314999999999996</v>
      </c>
      <c r="O1815" s="177">
        <v>4.1776</v>
      </c>
      <c r="P1815" s="177"/>
      <c r="Q1815" s="177">
        <v>5.2624000000000004</v>
      </c>
      <c r="R1815" s="177">
        <v>3.7505999999999999</v>
      </c>
      <c r="S1815" t="s">
        <v>1808</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73" t="s">
        <v>1357</v>
      </c>
      <c r="B1816" s="173" t="s">
        <v>1987</v>
      </c>
      <c r="C1816" s="173">
        <v>119379</v>
      </c>
      <c r="D1816" s="176">
        <v>44942</v>
      </c>
      <c r="E1816" s="177">
        <v>2763.3982999999998</v>
      </c>
      <c r="F1816" s="177">
        <v>6.1242999999999999</v>
      </c>
      <c r="G1816" s="177">
        <v>6.1242999999999999</v>
      </c>
      <c r="H1816" s="177">
        <v>5.1166999999999998</v>
      </c>
      <c r="I1816" s="177">
        <v>5.5735000000000001</v>
      </c>
      <c r="J1816" s="177">
        <v>6.6448</v>
      </c>
      <c r="K1816" s="177">
        <v>6.6257999999999999</v>
      </c>
      <c r="L1816" s="177">
        <v>5.6951999999999998</v>
      </c>
      <c r="M1816" s="177">
        <v>5.0023999999999997</v>
      </c>
      <c r="N1816" s="177">
        <v>4.6458000000000004</v>
      </c>
      <c r="O1816" s="177">
        <v>4.3794000000000004</v>
      </c>
      <c r="P1816" s="177">
        <v>5.7244999999999999</v>
      </c>
      <c r="Q1816" s="177">
        <v>7.399</v>
      </c>
      <c r="R1816" s="177">
        <v>4.0746000000000002</v>
      </c>
      <c r="S1816" t="s">
        <v>1808</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73" t="s">
        <v>1357</v>
      </c>
      <c r="B1817" s="173" t="s">
        <v>1988</v>
      </c>
      <c r="C1817" s="173">
        <v>109269</v>
      </c>
      <c r="D1817" s="176">
        <v>44942</v>
      </c>
      <c r="E1817" s="177">
        <v>2701.9436999999998</v>
      </c>
      <c r="F1817" s="177">
        <v>5.8818999999999999</v>
      </c>
      <c r="G1817" s="177">
        <v>5.8818999999999999</v>
      </c>
      <c r="H1817" s="177">
        <v>4.8783000000000003</v>
      </c>
      <c r="I1817" s="177">
        <v>5.3053999999999997</v>
      </c>
      <c r="J1817" s="177">
        <v>6.3977000000000004</v>
      </c>
      <c r="K1817" s="177">
        <v>6.3467000000000002</v>
      </c>
      <c r="L1817" s="177">
        <v>5.4161000000000001</v>
      </c>
      <c r="M1817" s="177">
        <v>4.7679</v>
      </c>
      <c r="N1817" s="177">
        <v>4.4410999999999996</v>
      </c>
      <c r="O1817" s="177">
        <v>4.1565000000000003</v>
      </c>
      <c r="P1817" s="177">
        <v>5.5016999999999996</v>
      </c>
      <c r="Q1817" s="177">
        <v>7.0891999999999999</v>
      </c>
      <c r="R1817" s="177">
        <v>3.8645999999999998</v>
      </c>
      <c r="S1817" t="s">
        <v>1808</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73" t="s">
        <v>1357</v>
      </c>
      <c r="B1818" s="173" t="s">
        <v>1935</v>
      </c>
      <c r="C1818" s="173">
        <v>143508</v>
      </c>
      <c r="D1818" s="176">
        <v>44942</v>
      </c>
      <c r="E1818" s="177">
        <v>1303.8335999999999</v>
      </c>
      <c r="F1818" s="177">
        <v>6.6914999999999996</v>
      </c>
      <c r="G1818" s="177">
        <v>6.6914999999999996</v>
      </c>
      <c r="H1818" s="177">
        <v>5.4489999999999998</v>
      </c>
      <c r="I1818" s="177">
        <v>5.6757999999999997</v>
      </c>
      <c r="J1818" s="177">
        <v>6.7709000000000001</v>
      </c>
      <c r="K1818" s="177">
        <v>6.8635999999999999</v>
      </c>
      <c r="L1818" s="177">
        <v>6.1867999999999999</v>
      </c>
      <c r="M1818" s="177">
        <v>5.4382999999999999</v>
      </c>
      <c r="N1818" s="177">
        <v>5.101</v>
      </c>
      <c r="O1818" s="177">
        <v>4.7522000000000002</v>
      </c>
      <c r="P1818" s="177"/>
      <c r="Q1818" s="177">
        <v>5.8974000000000002</v>
      </c>
      <c r="R1818" s="177">
        <v>4.5759999999999996</v>
      </c>
      <c r="S1818" t="s">
        <v>1808</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73" t="s">
        <v>1357</v>
      </c>
      <c r="B1819" s="173" t="s">
        <v>1953</v>
      </c>
      <c r="C1819" s="173">
        <v>143464</v>
      </c>
      <c r="D1819" s="176">
        <v>44942</v>
      </c>
      <c r="E1819" s="177">
        <v>1292.8848</v>
      </c>
      <c r="F1819" s="177">
        <v>6.5720999999999998</v>
      </c>
      <c r="G1819" s="177">
        <v>6.5720999999999998</v>
      </c>
      <c r="H1819" s="177">
        <v>5.3291000000000004</v>
      </c>
      <c r="I1819" s="177">
        <v>5.5556999999999999</v>
      </c>
      <c r="J1819" s="177">
        <v>6.6501999999999999</v>
      </c>
      <c r="K1819" s="177">
        <v>6.7415000000000003</v>
      </c>
      <c r="L1819" s="177">
        <v>6.0609000000000002</v>
      </c>
      <c r="M1819" s="177">
        <v>5.3106999999999998</v>
      </c>
      <c r="N1819" s="177">
        <v>4.9539</v>
      </c>
      <c r="O1819" s="177">
        <v>4.5655000000000001</v>
      </c>
      <c r="P1819" s="177"/>
      <c r="Q1819" s="177">
        <v>5.7046999999999999</v>
      </c>
      <c r="R1819" s="177">
        <v>4.3917000000000002</v>
      </c>
      <c r="S1819" t="s">
        <v>1808</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73" t="s">
        <v>1357</v>
      </c>
      <c r="B1820" s="173" t="s">
        <v>1362</v>
      </c>
      <c r="C1820" s="173">
        <v>118317</v>
      </c>
      <c r="D1820" s="176">
        <v>44942</v>
      </c>
      <c r="E1820" s="177">
        <v>3397.1731</v>
      </c>
      <c r="F1820" s="177">
        <v>5.7061000000000002</v>
      </c>
      <c r="G1820" s="177">
        <v>5.7061000000000002</v>
      </c>
      <c r="H1820" s="177">
        <v>5.2721</v>
      </c>
      <c r="I1820" s="177">
        <v>5.4812000000000003</v>
      </c>
      <c r="J1820" s="177">
        <v>6.5233999999999996</v>
      </c>
      <c r="K1820" s="177">
        <v>6.4530000000000003</v>
      </c>
      <c r="L1820" s="177">
        <v>5.5431999999999997</v>
      </c>
      <c r="M1820" s="177">
        <v>4.9302000000000001</v>
      </c>
      <c r="N1820" s="177">
        <v>4.5974000000000004</v>
      </c>
      <c r="O1820" s="177">
        <v>4.2702999999999998</v>
      </c>
      <c r="P1820" s="177">
        <v>5.3226000000000004</v>
      </c>
      <c r="Q1820" s="177">
        <v>6.8490000000000002</v>
      </c>
      <c r="R1820" s="177">
        <v>3.9464000000000001</v>
      </c>
      <c r="S1820" t="s">
        <v>1808</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73" t="s">
        <v>1357</v>
      </c>
      <c r="B1821" s="173" t="s">
        <v>1363</v>
      </c>
      <c r="C1821" s="173">
        <v>109371</v>
      </c>
      <c r="D1821" s="176">
        <v>44942</v>
      </c>
      <c r="E1821" s="177">
        <v>3237.1237000000001</v>
      </c>
      <c r="F1821" s="177">
        <v>5.1566000000000001</v>
      </c>
      <c r="G1821" s="177">
        <v>5.1566000000000001</v>
      </c>
      <c r="H1821" s="177">
        <v>4.7192999999999996</v>
      </c>
      <c r="I1821" s="177">
        <v>4.9286000000000003</v>
      </c>
      <c r="J1821" s="177">
        <v>5.9436</v>
      </c>
      <c r="K1821" s="177">
        <v>5.8834999999999997</v>
      </c>
      <c r="L1821" s="177">
        <v>4.9774000000000003</v>
      </c>
      <c r="M1821" s="177">
        <v>4.3601000000000001</v>
      </c>
      <c r="N1821" s="177">
        <v>4.0293999999999999</v>
      </c>
      <c r="O1821" s="177">
        <v>3.6879</v>
      </c>
      <c r="P1821" s="177">
        <v>4.7407000000000004</v>
      </c>
      <c r="Q1821" s="177">
        <v>6.8247999999999998</v>
      </c>
      <c r="R1821" s="177">
        <v>3.3793000000000002</v>
      </c>
      <c r="S1821" t="s">
        <v>1808</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73" t="s">
        <v>1357</v>
      </c>
      <c r="B1822" s="173" t="s">
        <v>1364</v>
      </c>
      <c r="C1822" s="173">
        <v>119205</v>
      </c>
      <c r="D1822" s="176">
        <v>44942</v>
      </c>
      <c r="E1822" s="177">
        <v>3081.6336999999999</v>
      </c>
      <c r="F1822" s="177">
        <v>6.3333000000000004</v>
      </c>
      <c r="G1822" s="177">
        <v>6.3333000000000004</v>
      </c>
      <c r="H1822" s="177">
        <v>5.5681000000000003</v>
      </c>
      <c r="I1822" s="177">
        <v>5.7693000000000003</v>
      </c>
      <c r="J1822" s="177">
        <v>6.9741999999999997</v>
      </c>
      <c r="K1822" s="177">
        <v>6.8066000000000004</v>
      </c>
      <c r="L1822" s="177">
        <v>5.7619999999999996</v>
      </c>
      <c r="M1822" s="177">
        <v>5.1790000000000003</v>
      </c>
      <c r="N1822" s="177">
        <v>4.8857999999999997</v>
      </c>
      <c r="O1822" s="177">
        <v>4.6219000000000001</v>
      </c>
      <c r="P1822" s="177">
        <v>5.5477999999999996</v>
      </c>
      <c r="Q1822" s="177">
        <v>7.0172999999999996</v>
      </c>
      <c r="R1822" s="177">
        <v>4.3125</v>
      </c>
      <c r="S1822" t="s">
        <v>1808</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73" t="s">
        <v>1357</v>
      </c>
      <c r="B1823" s="173" t="s">
        <v>1365</v>
      </c>
      <c r="C1823" s="173">
        <v>104138</v>
      </c>
      <c r="D1823" s="176">
        <v>44942</v>
      </c>
      <c r="E1823" s="177">
        <v>2884.8723</v>
      </c>
      <c r="F1823" s="177">
        <v>5.5926999999999998</v>
      </c>
      <c r="G1823" s="177">
        <v>5.5926999999999998</v>
      </c>
      <c r="H1823" s="177">
        <v>4.8270999999999997</v>
      </c>
      <c r="I1823" s="177">
        <v>5.0275999999999996</v>
      </c>
      <c r="J1823" s="177">
        <v>6.2367999999999997</v>
      </c>
      <c r="K1823" s="177">
        <v>6.0884999999999998</v>
      </c>
      <c r="L1823" s="177">
        <v>5.0293000000000001</v>
      </c>
      <c r="M1823" s="177">
        <v>4.4382000000000001</v>
      </c>
      <c r="N1823" s="177">
        <v>4.1425000000000001</v>
      </c>
      <c r="O1823" s="177">
        <v>3.8921999999999999</v>
      </c>
      <c r="P1823" s="177">
        <v>4.7876000000000003</v>
      </c>
      <c r="Q1823" s="177">
        <v>6.6425000000000001</v>
      </c>
      <c r="R1823" s="177">
        <v>3.5779000000000001</v>
      </c>
      <c r="S1823" t="s">
        <v>1808</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73" t="s">
        <v>1357</v>
      </c>
      <c r="B1824" s="173" t="s">
        <v>1366</v>
      </c>
      <c r="C1824" s="173">
        <v>147970</v>
      </c>
      <c r="D1824" s="176"/>
      <c r="E1824" s="177"/>
      <c r="F1824" s="177"/>
      <c r="G1824" s="177"/>
      <c r="H1824" s="177"/>
      <c r="I1824" s="177"/>
      <c r="J1824" s="177"/>
      <c r="K1824" s="177"/>
      <c r="L1824" s="177"/>
      <c r="M1824" s="177"/>
      <c r="N1824" s="177"/>
      <c r="O1824" s="177"/>
      <c r="P1824" s="177"/>
      <c r="Q1824" s="177"/>
      <c r="R1824" s="177"/>
      <c r="S1824" t="s">
        <v>1808</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73" t="s">
        <v>1357</v>
      </c>
      <c r="B1825" s="173" t="s">
        <v>1367</v>
      </c>
      <c r="C1825" s="173">
        <v>147973</v>
      </c>
      <c r="D1825" s="176"/>
      <c r="E1825" s="177"/>
      <c r="F1825" s="177"/>
      <c r="G1825" s="177"/>
      <c r="H1825" s="177"/>
      <c r="I1825" s="177"/>
      <c r="J1825" s="177"/>
      <c r="K1825" s="177"/>
      <c r="L1825" s="177"/>
      <c r="M1825" s="177"/>
      <c r="N1825" s="177"/>
      <c r="O1825" s="177"/>
      <c r="P1825" s="177"/>
      <c r="Q1825" s="177"/>
      <c r="R1825" s="177"/>
      <c r="S1825" t="s">
        <v>1808</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73" t="s">
        <v>1357</v>
      </c>
      <c r="B1826" s="173" t="s">
        <v>1368</v>
      </c>
      <c r="C1826" s="173">
        <v>107249</v>
      </c>
      <c r="D1826" s="176"/>
      <c r="E1826" s="177"/>
      <c r="F1826" s="177"/>
      <c r="G1826" s="177"/>
      <c r="H1826" s="177"/>
      <c r="I1826" s="177"/>
      <c r="J1826" s="177"/>
      <c r="K1826" s="177"/>
      <c r="L1826" s="177"/>
      <c r="M1826" s="177"/>
      <c r="N1826" s="177"/>
      <c r="O1826" s="177"/>
      <c r="P1826" s="177"/>
      <c r="Q1826" s="177"/>
      <c r="R1826" s="177"/>
      <c r="S1826" t="s">
        <v>1808</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73" t="s">
        <v>1357</v>
      </c>
      <c r="B1827" s="173" t="s">
        <v>1369</v>
      </c>
      <c r="C1827" s="173">
        <v>118560</v>
      </c>
      <c r="D1827" s="176"/>
      <c r="E1827" s="177"/>
      <c r="F1827" s="177"/>
      <c r="G1827" s="177"/>
      <c r="H1827" s="177"/>
      <c r="I1827" s="177"/>
      <c r="J1827" s="177"/>
      <c r="K1827" s="177"/>
      <c r="L1827" s="177"/>
      <c r="M1827" s="177"/>
      <c r="N1827" s="177"/>
      <c r="O1827" s="177"/>
      <c r="P1827" s="177"/>
      <c r="Q1827" s="177"/>
      <c r="R1827" s="177"/>
      <c r="S1827" t="s">
        <v>1808</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73" t="s">
        <v>1357</v>
      </c>
      <c r="B1828" s="173" t="s">
        <v>1370</v>
      </c>
      <c r="C1828" s="173">
        <v>145034</v>
      </c>
      <c r="D1828" s="176">
        <v>44942</v>
      </c>
      <c r="E1828" s="177">
        <v>12.914199999999999</v>
      </c>
      <c r="F1828" s="177">
        <v>6.2210999999999999</v>
      </c>
      <c r="G1828" s="177">
        <v>6.2210999999999999</v>
      </c>
      <c r="H1828" s="177">
        <v>5.7397999999999998</v>
      </c>
      <c r="I1828" s="177">
        <v>5.9893999999999998</v>
      </c>
      <c r="J1828" s="177">
        <v>6.7763999999999998</v>
      </c>
      <c r="K1828" s="177">
        <v>6.77</v>
      </c>
      <c r="L1828" s="177">
        <v>5.8146000000000004</v>
      </c>
      <c r="M1828" s="177">
        <v>5.1957000000000004</v>
      </c>
      <c r="N1828" s="177">
        <v>4.9009999999999998</v>
      </c>
      <c r="O1828" s="177">
        <v>5.1436000000000002</v>
      </c>
      <c r="P1828" s="177"/>
      <c r="Q1828" s="177">
        <v>6.1059000000000001</v>
      </c>
      <c r="R1828" s="177">
        <v>4.4417999999999997</v>
      </c>
      <c r="S1828" t="s">
        <v>1807</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73" t="s">
        <v>1357</v>
      </c>
      <c r="B1829" s="173" t="s">
        <v>1371</v>
      </c>
      <c r="C1829" s="173">
        <v>145040</v>
      </c>
      <c r="D1829" s="176">
        <v>44942</v>
      </c>
      <c r="E1829" s="177">
        <v>12.742100000000001</v>
      </c>
      <c r="F1829" s="177">
        <v>5.9229000000000003</v>
      </c>
      <c r="G1829" s="177">
        <v>5.9229000000000003</v>
      </c>
      <c r="H1829" s="177">
        <v>5.3662999999999998</v>
      </c>
      <c r="I1829" s="177">
        <v>5.6388999999999996</v>
      </c>
      <c r="J1829" s="177">
        <v>6.4199000000000002</v>
      </c>
      <c r="K1829" s="177">
        <v>6.4405000000000001</v>
      </c>
      <c r="L1829" s="177">
        <v>5.4922000000000004</v>
      </c>
      <c r="M1829" s="177">
        <v>4.8741000000000003</v>
      </c>
      <c r="N1829" s="177">
        <v>4.5787000000000004</v>
      </c>
      <c r="O1829" s="177">
        <v>4.8164999999999996</v>
      </c>
      <c r="P1829" s="177"/>
      <c r="Q1829" s="177">
        <v>5.7765000000000004</v>
      </c>
      <c r="R1829" s="177">
        <v>4.1144999999999996</v>
      </c>
      <c r="S1829" t="s">
        <v>1807</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73" t="s">
        <v>1357</v>
      </c>
      <c r="B1830" s="173" t="s">
        <v>1372</v>
      </c>
      <c r="C1830" s="173">
        <v>147908</v>
      </c>
      <c r="D1830" s="176">
        <v>44942</v>
      </c>
      <c r="E1830" s="177">
        <v>1146.8429000000001</v>
      </c>
      <c r="F1830" s="177">
        <v>6.3304</v>
      </c>
      <c r="G1830" s="177">
        <v>6.3304</v>
      </c>
      <c r="H1830" s="177">
        <v>5.2347999999999999</v>
      </c>
      <c r="I1830" s="177">
        <v>5.6603000000000003</v>
      </c>
      <c r="J1830" s="177">
        <v>6.8167</v>
      </c>
      <c r="K1830" s="177">
        <v>6.7302</v>
      </c>
      <c r="L1830" s="177">
        <v>5.9244000000000003</v>
      </c>
      <c r="M1830" s="177">
        <v>5.2641999999999998</v>
      </c>
      <c r="N1830" s="177">
        <v>4.9019000000000004</v>
      </c>
      <c r="O1830" s="177"/>
      <c r="P1830" s="177"/>
      <c r="Q1830" s="177">
        <v>4.726</v>
      </c>
      <c r="R1830" s="177">
        <v>4.3821000000000003</v>
      </c>
      <c r="S1830" t="s">
        <v>1808</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73" t="s">
        <v>1357</v>
      </c>
      <c r="B1831" s="173" t="s">
        <v>1373</v>
      </c>
      <c r="C1831" s="173">
        <v>147907</v>
      </c>
      <c r="D1831" s="176">
        <v>44942</v>
      </c>
      <c r="E1831" s="177">
        <v>1138.0527</v>
      </c>
      <c r="F1831" s="177">
        <v>6.07</v>
      </c>
      <c r="G1831" s="177">
        <v>6.07</v>
      </c>
      <c r="H1831" s="177">
        <v>4.9745999999999997</v>
      </c>
      <c r="I1831" s="177">
        <v>5.3997999999999999</v>
      </c>
      <c r="J1831" s="177">
        <v>6.5567000000000002</v>
      </c>
      <c r="K1831" s="177">
        <v>6.4680999999999997</v>
      </c>
      <c r="L1831" s="177">
        <v>5.6592000000000002</v>
      </c>
      <c r="M1831" s="177">
        <v>4.9960000000000004</v>
      </c>
      <c r="N1831" s="177">
        <v>4.6311999999999998</v>
      </c>
      <c r="O1831" s="177"/>
      <c r="P1831" s="177"/>
      <c r="Q1831" s="177">
        <v>4.4547999999999996</v>
      </c>
      <c r="R1831" s="177">
        <v>4.1112000000000002</v>
      </c>
      <c r="S1831" t="s">
        <v>1808</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73" t="s">
        <v>1357</v>
      </c>
      <c r="B1832" s="173" t="s">
        <v>1374</v>
      </c>
      <c r="C1832" s="173">
        <v>115092</v>
      </c>
      <c r="D1832" s="176">
        <v>44942</v>
      </c>
      <c r="E1832" s="177">
        <v>23.2834</v>
      </c>
      <c r="F1832" s="177">
        <v>5.3845999999999998</v>
      </c>
      <c r="G1832" s="177">
        <v>5.3845999999999998</v>
      </c>
      <c r="H1832" s="177">
        <v>5.5823</v>
      </c>
      <c r="I1832" s="177">
        <v>5.8357000000000001</v>
      </c>
      <c r="J1832" s="177">
        <v>6.4984000000000002</v>
      </c>
      <c r="K1832" s="177">
        <v>6.4459</v>
      </c>
      <c r="L1832" s="177">
        <v>5.5092999999999996</v>
      </c>
      <c r="M1832" s="177">
        <v>4.9425999999999997</v>
      </c>
      <c r="N1832" s="177">
        <v>4.6271000000000004</v>
      </c>
      <c r="O1832" s="177">
        <v>4.9973999999999998</v>
      </c>
      <c r="P1832" s="177">
        <v>6.1788999999999996</v>
      </c>
      <c r="Q1832" s="177">
        <v>7.4809000000000001</v>
      </c>
      <c r="R1832" s="177">
        <v>4.3620999999999999</v>
      </c>
      <c r="S1832" t="s">
        <v>1808</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73" t="s">
        <v>1357</v>
      </c>
      <c r="B1833" s="173" t="s">
        <v>1375</v>
      </c>
      <c r="C1833" s="173">
        <v>120676</v>
      </c>
      <c r="D1833" s="176">
        <v>44942</v>
      </c>
      <c r="E1833" s="177">
        <v>24.925999999999998</v>
      </c>
      <c r="F1833" s="177">
        <v>5.8601999999999999</v>
      </c>
      <c r="G1833" s="177">
        <v>5.8601999999999999</v>
      </c>
      <c r="H1833" s="177">
        <v>6.0526</v>
      </c>
      <c r="I1833" s="177">
        <v>6.2908999999999997</v>
      </c>
      <c r="J1833" s="177">
        <v>6.9515000000000002</v>
      </c>
      <c r="K1833" s="177">
        <v>6.9241999999999999</v>
      </c>
      <c r="L1833" s="177">
        <v>5.9978999999999996</v>
      </c>
      <c r="M1833" s="177">
        <v>5.4372999999999996</v>
      </c>
      <c r="N1833" s="177">
        <v>5.1351000000000004</v>
      </c>
      <c r="O1833" s="177">
        <v>5.5746000000000002</v>
      </c>
      <c r="P1833" s="177">
        <v>6.7732999999999999</v>
      </c>
      <c r="Q1833" s="177">
        <v>8.1094000000000008</v>
      </c>
      <c r="R1833" s="177">
        <v>4.9027000000000003</v>
      </c>
      <c r="S1833" t="s">
        <v>1808</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73" t="s">
        <v>1357</v>
      </c>
      <c r="B1834" s="173" t="s">
        <v>1376</v>
      </c>
      <c r="C1834" s="173">
        <v>113251</v>
      </c>
      <c r="D1834" s="176">
        <v>44942</v>
      </c>
      <c r="E1834" s="177">
        <v>2341.4789999999998</v>
      </c>
      <c r="F1834" s="177">
        <v>5.3539000000000003</v>
      </c>
      <c r="G1834" s="177">
        <v>5.3539000000000003</v>
      </c>
      <c r="H1834" s="177">
        <v>5.0327999999999999</v>
      </c>
      <c r="I1834" s="177">
        <v>5.4739000000000004</v>
      </c>
      <c r="J1834" s="177">
        <v>6.0597000000000003</v>
      </c>
      <c r="K1834" s="177">
        <v>6.3788999999999998</v>
      </c>
      <c r="L1834" s="177">
        <v>5.6734</v>
      </c>
      <c r="M1834" s="177">
        <v>4.9912999999999998</v>
      </c>
      <c r="N1834" s="177">
        <v>4.6413000000000002</v>
      </c>
      <c r="O1834" s="177">
        <v>4.5212000000000003</v>
      </c>
      <c r="P1834" s="177">
        <v>5.4797000000000002</v>
      </c>
      <c r="Q1834" s="177">
        <v>7.1150000000000002</v>
      </c>
      <c r="R1834" s="177">
        <v>4.2709000000000001</v>
      </c>
      <c r="S1834" t="s">
        <v>1808</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73" t="s">
        <v>1357</v>
      </c>
      <c r="B1835" s="173" t="s">
        <v>1377</v>
      </c>
      <c r="C1835" s="173">
        <v>118350</v>
      </c>
      <c r="D1835" s="176">
        <v>44942</v>
      </c>
      <c r="E1835" s="177">
        <v>2462.0187000000001</v>
      </c>
      <c r="F1835" s="177">
        <v>5.5476999999999999</v>
      </c>
      <c r="G1835" s="177">
        <v>5.5476999999999999</v>
      </c>
      <c r="H1835" s="177">
        <v>5.2268999999999997</v>
      </c>
      <c r="I1835" s="177">
        <v>5.6680000000000001</v>
      </c>
      <c r="J1835" s="177">
        <v>6.2550999999999997</v>
      </c>
      <c r="K1835" s="177">
        <v>6.5762</v>
      </c>
      <c r="L1835" s="177">
        <v>5.8635000000000002</v>
      </c>
      <c r="M1835" s="177">
        <v>5.2180999999999997</v>
      </c>
      <c r="N1835" s="177">
        <v>4.8959000000000001</v>
      </c>
      <c r="O1835" s="177">
        <v>4.8531000000000004</v>
      </c>
      <c r="P1835" s="177">
        <v>5.9214000000000002</v>
      </c>
      <c r="Q1835" s="177">
        <v>7.1828000000000003</v>
      </c>
      <c r="R1835" s="177">
        <v>4.5647000000000002</v>
      </c>
      <c r="S1835" t="s">
        <v>1808</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73" t="s">
        <v>1357</v>
      </c>
      <c r="B1836" s="173" t="s">
        <v>1378</v>
      </c>
      <c r="C1836" s="173">
        <v>144173</v>
      </c>
      <c r="D1836" s="176">
        <v>44942</v>
      </c>
      <c r="E1836" s="177">
        <v>12.887499999999999</v>
      </c>
      <c r="F1836" s="177">
        <v>6.1395</v>
      </c>
      <c r="G1836" s="177">
        <v>6.1395</v>
      </c>
      <c r="H1836" s="177">
        <v>5.4678000000000004</v>
      </c>
      <c r="I1836" s="177">
        <v>5.6563999999999997</v>
      </c>
      <c r="J1836" s="177">
        <v>6.6981000000000002</v>
      </c>
      <c r="K1836" s="177">
        <v>6.6688000000000001</v>
      </c>
      <c r="L1836" s="177">
        <v>5.6211000000000002</v>
      </c>
      <c r="M1836" s="177">
        <v>4.9695</v>
      </c>
      <c r="N1836" s="177">
        <v>4.6868999999999996</v>
      </c>
      <c r="O1836" s="177">
        <v>4.6081000000000003</v>
      </c>
      <c r="P1836" s="177"/>
      <c r="Q1836" s="177">
        <v>5.7972999999999999</v>
      </c>
      <c r="R1836" s="177">
        <v>4.1258999999999997</v>
      </c>
      <c r="T1836" s="106"/>
      <c r="U1836" s="107"/>
      <c r="V1836" s="107"/>
      <c r="W1836" s="107"/>
      <c r="X1836" s="107"/>
      <c r="Y1836" s="107"/>
      <c r="Z1836" s="107"/>
      <c r="AA1836" s="107"/>
      <c r="AB1836" s="107"/>
      <c r="AC1836" s="107"/>
      <c r="AD1836" s="107"/>
      <c r="AE1836" s="107"/>
      <c r="AF1836" s="107"/>
      <c r="AG1836" s="107"/>
      <c r="AH1836" s="107"/>
    </row>
    <row r="1837" spans="1:34" x14ac:dyDescent="0.3">
      <c r="A1837" s="173" t="s">
        <v>1357</v>
      </c>
      <c r="B1837" s="173" t="s">
        <v>1379</v>
      </c>
      <c r="C1837" s="173">
        <v>144171</v>
      </c>
      <c r="D1837" s="176">
        <v>44942</v>
      </c>
      <c r="E1837" s="177">
        <v>12.7902</v>
      </c>
      <c r="F1837" s="177">
        <v>5.9005999999999998</v>
      </c>
      <c r="G1837" s="177">
        <v>5.9005999999999998</v>
      </c>
      <c r="H1837" s="177">
        <v>5.2644000000000002</v>
      </c>
      <c r="I1837" s="177">
        <v>5.4744000000000002</v>
      </c>
      <c r="J1837" s="177">
        <v>6.5072999999999999</v>
      </c>
      <c r="K1837" s="177">
        <v>6.4786999999999999</v>
      </c>
      <c r="L1837" s="177">
        <v>5.4335000000000004</v>
      </c>
      <c r="M1837" s="177">
        <v>4.7801</v>
      </c>
      <c r="N1837" s="177">
        <v>4.4927000000000001</v>
      </c>
      <c r="O1837" s="177">
        <v>4.4318999999999997</v>
      </c>
      <c r="P1837" s="177"/>
      <c r="Q1837" s="177">
        <v>5.6193</v>
      </c>
      <c r="R1837" s="177">
        <v>3.9424999999999999</v>
      </c>
      <c r="T1837" s="106"/>
      <c r="U1837" s="107"/>
      <c r="V1837" s="107"/>
      <c r="W1837" s="107"/>
      <c r="X1837" s="107"/>
      <c r="Y1837" s="107"/>
      <c r="Z1837" s="107"/>
      <c r="AA1837" s="107"/>
      <c r="AB1837" s="107"/>
      <c r="AC1837" s="107"/>
      <c r="AD1837" s="107"/>
      <c r="AE1837" s="107"/>
      <c r="AF1837" s="107"/>
      <c r="AG1837" s="107"/>
      <c r="AH1837" s="107"/>
    </row>
    <row r="1838" spans="1:34" x14ac:dyDescent="0.3">
      <c r="A1838" s="173" t="s">
        <v>1357</v>
      </c>
      <c r="B1838" s="173" t="s">
        <v>1380</v>
      </c>
      <c r="C1838" s="173">
        <v>116424</v>
      </c>
      <c r="D1838" s="176"/>
      <c r="E1838" s="177"/>
      <c r="F1838" s="177"/>
      <c r="G1838" s="177"/>
      <c r="H1838" s="177"/>
      <c r="I1838" s="177"/>
      <c r="J1838" s="177"/>
      <c r="K1838" s="177"/>
      <c r="L1838" s="177"/>
      <c r="M1838" s="177"/>
      <c r="N1838" s="177"/>
      <c r="O1838" s="177"/>
      <c r="P1838" s="177"/>
      <c r="Q1838" s="177"/>
      <c r="R1838" s="177"/>
      <c r="S1838" t="s">
        <v>1808</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73" t="s">
        <v>1357</v>
      </c>
      <c r="B1839" s="173" t="s">
        <v>1381</v>
      </c>
      <c r="C1839" s="173">
        <v>119143</v>
      </c>
      <c r="D1839" s="176"/>
      <c r="E1839" s="177"/>
      <c r="F1839" s="177"/>
      <c r="G1839" s="177"/>
      <c r="H1839" s="177"/>
      <c r="I1839" s="177"/>
      <c r="J1839" s="177"/>
      <c r="K1839" s="177"/>
      <c r="L1839" s="177"/>
      <c r="M1839" s="177"/>
      <c r="N1839" s="177"/>
      <c r="O1839" s="177"/>
      <c r="P1839" s="177"/>
      <c r="Q1839" s="177"/>
      <c r="R1839" s="177"/>
      <c r="S1839" t="s">
        <v>1808</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73" t="s">
        <v>1357</v>
      </c>
      <c r="B1840" s="173" t="s">
        <v>1382</v>
      </c>
      <c r="C1840" s="173">
        <v>114359</v>
      </c>
      <c r="D1840" s="176">
        <v>44942</v>
      </c>
      <c r="E1840" s="177">
        <v>2273.9784</v>
      </c>
      <c r="F1840" s="177">
        <v>5.3971999999999998</v>
      </c>
      <c r="G1840" s="177">
        <v>5.3971999999999998</v>
      </c>
      <c r="H1840" s="177">
        <v>4.8487</v>
      </c>
      <c r="I1840" s="177">
        <v>5.1840000000000002</v>
      </c>
      <c r="J1840" s="177">
        <v>6.1562000000000001</v>
      </c>
      <c r="K1840" s="177">
        <v>6.1349</v>
      </c>
      <c r="L1840" s="177">
        <v>5.0747999999999998</v>
      </c>
      <c r="M1840" s="177">
        <v>4.4618000000000002</v>
      </c>
      <c r="N1840" s="177">
        <v>4.1792999999999996</v>
      </c>
      <c r="O1840" s="177">
        <v>4.0712999999999999</v>
      </c>
      <c r="P1840" s="177">
        <v>5.4169999999999998</v>
      </c>
      <c r="Q1840" s="177">
        <v>7.0526</v>
      </c>
      <c r="R1840" s="177">
        <v>3.6625000000000001</v>
      </c>
      <c r="S1840" t="s">
        <v>1808</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73" t="s">
        <v>1357</v>
      </c>
      <c r="B1841" s="173" t="s">
        <v>1383</v>
      </c>
      <c r="C1841" s="173">
        <v>120541</v>
      </c>
      <c r="D1841" s="176">
        <v>44942</v>
      </c>
      <c r="E1841" s="177">
        <v>2400.5284999999999</v>
      </c>
      <c r="F1841" s="177">
        <v>6.0484999999999998</v>
      </c>
      <c r="G1841" s="177">
        <v>6.0484999999999998</v>
      </c>
      <c r="H1841" s="177">
        <v>5.5</v>
      </c>
      <c r="I1841" s="177">
        <v>5.8357999999999999</v>
      </c>
      <c r="J1841" s="177">
        <v>6.81</v>
      </c>
      <c r="K1841" s="177">
        <v>6.7960000000000003</v>
      </c>
      <c r="L1841" s="177">
        <v>5.7427999999999999</v>
      </c>
      <c r="M1841" s="177">
        <v>5.1359000000000004</v>
      </c>
      <c r="N1841" s="177">
        <v>4.8586</v>
      </c>
      <c r="O1841" s="177">
        <v>4.7474999999999996</v>
      </c>
      <c r="P1841" s="177">
        <v>6.0388999999999999</v>
      </c>
      <c r="Q1841" s="177">
        <v>7.3331999999999997</v>
      </c>
      <c r="R1841" s="177">
        <v>4.3380000000000001</v>
      </c>
      <c r="S1841" t="s">
        <v>1808</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73" t="s">
        <v>1357</v>
      </c>
      <c r="B1842" s="173" t="s">
        <v>1384</v>
      </c>
      <c r="C1842" s="173">
        <v>104271</v>
      </c>
      <c r="D1842" s="176"/>
      <c r="E1842" s="177"/>
      <c r="F1842" s="177"/>
      <c r="G1842" s="177"/>
      <c r="H1842" s="177"/>
      <c r="I1842" s="177"/>
      <c r="J1842" s="177"/>
      <c r="K1842" s="177"/>
      <c r="L1842" s="177"/>
      <c r="M1842" s="177"/>
      <c r="N1842" s="177"/>
      <c r="O1842" s="177"/>
      <c r="P1842" s="177"/>
      <c r="Q1842" s="177"/>
      <c r="R1842" s="177"/>
      <c r="S1842" t="s">
        <v>1808</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73" t="s">
        <v>1357</v>
      </c>
      <c r="B1843" s="173" t="s">
        <v>1385</v>
      </c>
      <c r="C1843" s="173">
        <v>120458</v>
      </c>
      <c r="D1843" s="176"/>
      <c r="E1843" s="177"/>
      <c r="F1843" s="177"/>
      <c r="G1843" s="177"/>
      <c r="H1843" s="177"/>
      <c r="I1843" s="177"/>
      <c r="J1843" s="177"/>
      <c r="K1843" s="177"/>
      <c r="L1843" s="177"/>
      <c r="M1843" s="177"/>
      <c r="N1843" s="177"/>
      <c r="O1843" s="177"/>
      <c r="P1843" s="177"/>
      <c r="Q1843" s="177"/>
      <c r="R1843" s="177"/>
      <c r="S1843" t="s">
        <v>1808</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73" t="s">
        <v>1357</v>
      </c>
      <c r="B1844" s="173" t="s">
        <v>1386</v>
      </c>
      <c r="C1844" s="173">
        <v>102591</v>
      </c>
      <c r="D1844" s="176">
        <v>44942</v>
      </c>
      <c r="E1844" s="177">
        <v>36.182699999999997</v>
      </c>
      <c r="F1844" s="177">
        <v>4.5411999999999999</v>
      </c>
      <c r="G1844" s="177">
        <v>4.5411999999999999</v>
      </c>
      <c r="H1844" s="177">
        <v>4.6878000000000002</v>
      </c>
      <c r="I1844" s="177">
        <v>5.0464000000000002</v>
      </c>
      <c r="J1844" s="177">
        <v>6.0739999999999998</v>
      </c>
      <c r="K1844" s="177">
        <v>6.2314999999999996</v>
      </c>
      <c r="L1844" s="177">
        <v>5.2934000000000001</v>
      </c>
      <c r="M1844" s="177">
        <v>4.7767999999999997</v>
      </c>
      <c r="N1844" s="177">
        <v>4.5030999999999999</v>
      </c>
      <c r="O1844" s="177">
        <v>4.4824000000000002</v>
      </c>
      <c r="P1844" s="177">
        <v>5.7335000000000003</v>
      </c>
      <c r="Q1844" s="177">
        <v>7.2234999999999996</v>
      </c>
      <c r="R1844" s="177">
        <v>3.9255</v>
      </c>
      <c r="S1844" t="s">
        <v>1808</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73" t="s">
        <v>1357</v>
      </c>
      <c r="B1845" s="173" t="s">
        <v>1387</v>
      </c>
      <c r="C1845" s="173">
        <v>119750</v>
      </c>
      <c r="D1845" s="176">
        <v>44942</v>
      </c>
      <c r="E1845" s="177">
        <v>37.494</v>
      </c>
      <c r="F1845" s="177">
        <v>4.9992999999999999</v>
      </c>
      <c r="G1845" s="177">
        <v>4.9992999999999999</v>
      </c>
      <c r="H1845" s="177">
        <v>5.1367000000000003</v>
      </c>
      <c r="I1845" s="177">
        <v>5.4908999999999999</v>
      </c>
      <c r="J1845" s="177">
        <v>6.5174000000000003</v>
      </c>
      <c r="K1845" s="177">
        <v>6.6798999999999999</v>
      </c>
      <c r="L1845" s="177">
        <v>5.7462</v>
      </c>
      <c r="M1845" s="177">
        <v>5.2260999999999997</v>
      </c>
      <c r="N1845" s="177">
        <v>4.9509999999999996</v>
      </c>
      <c r="O1845" s="177">
        <v>4.9396000000000004</v>
      </c>
      <c r="P1845" s="177">
        <v>6.1714000000000002</v>
      </c>
      <c r="Q1845" s="177">
        <v>7.41</v>
      </c>
      <c r="R1845" s="177">
        <v>4.3761000000000001</v>
      </c>
      <c r="S1845" t="s">
        <v>1808</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73" t="s">
        <v>1357</v>
      </c>
      <c r="B1846" s="173" t="s">
        <v>1388</v>
      </c>
      <c r="C1846" s="173">
        <v>112423</v>
      </c>
      <c r="D1846" s="176"/>
      <c r="E1846" s="177"/>
      <c r="F1846" s="177"/>
      <c r="G1846" s="177"/>
      <c r="H1846" s="177"/>
      <c r="I1846" s="177"/>
      <c r="J1846" s="177"/>
      <c r="K1846" s="177"/>
      <c r="L1846" s="177"/>
      <c r="M1846" s="177"/>
      <c r="N1846" s="177"/>
      <c r="O1846" s="177"/>
      <c r="P1846" s="177"/>
      <c r="Q1846" s="177"/>
      <c r="R1846" s="177"/>
      <c r="S1846" t="s">
        <v>1808</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73" t="s">
        <v>1357</v>
      </c>
      <c r="B1847" s="173" t="s">
        <v>1389</v>
      </c>
      <c r="C1847" s="173">
        <v>119849</v>
      </c>
      <c r="D1847" s="176"/>
      <c r="E1847" s="177"/>
      <c r="F1847" s="177"/>
      <c r="G1847" s="177"/>
      <c r="H1847" s="177"/>
      <c r="I1847" s="177"/>
      <c r="J1847" s="177"/>
      <c r="K1847" s="177"/>
      <c r="L1847" s="177"/>
      <c r="M1847" s="177"/>
      <c r="N1847" s="177"/>
      <c r="O1847" s="177"/>
      <c r="P1847" s="177"/>
      <c r="Q1847" s="177"/>
      <c r="R1847" s="177"/>
      <c r="S1847" t="s">
        <v>1808</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73" t="s">
        <v>1357</v>
      </c>
      <c r="B1848" s="173" t="s">
        <v>1390</v>
      </c>
      <c r="C1848" s="173">
        <v>147772</v>
      </c>
      <c r="D1848" s="176">
        <v>44942</v>
      </c>
      <c r="E1848" s="177">
        <v>1138.1206999999999</v>
      </c>
      <c r="F1848" s="177">
        <v>5.6459000000000001</v>
      </c>
      <c r="G1848" s="177">
        <v>5.6459000000000001</v>
      </c>
      <c r="H1848" s="177">
        <v>5.8061999999999996</v>
      </c>
      <c r="I1848" s="177">
        <v>6.1665999999999999</v>
      </c>
      <c r="J1848" s="177">
        <v>6.3567999999999998</v>
      </c>
      <c r="K1848" s="177">
        <v>6.1898</v>
      </c>
      <c r="L1848" s="177">
        <v>5.5739000000000001</v>
      </c>
      <c r="M1848" s="177">
        <v>4.9297000000000004</v>
      </c>
      <c r="N1848" s="177">
        <v>4.5853000000000002</v>
      </c>
      <c r="O1848" s="177">
        <v>4.1304999999999996</v>
      </c>
      <c r="P1848" s="177"/>
      <c r="Q1848" s="177">
        <v>4.2068000000000003</v>
      </c>
      <c r="R1848" s="177">
        <v>3.9946999999999999</v>
      </c>
      <c r="S1848" t="s">
        <v>1808</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73" t="s">
        <v>1357</v>
      </c>
      <c r="B1849" s="173" t="s">
        <v>1391</v>
      </c>
      <c r="C1849" s="173">
        <v>147770</v>
      </c>
      <c r="D1849" s="176">
        <v>44942</v>
      </c>
      <c r="E1849" s="177">
        <v>1130.3529000000001</v>
      </c>
      <c r="F1849" s="177">
        <v>5.4531000000000001</v>
      </c>
      <c r="G1849" s="177">
        <v>5.4531000000000001</v>
      </c>
      <c r="H1849" s="177">
        <v>5.6102999999999996</v>
      </c>
      <c r="I1849" s="177">
        <v>5.9684999999999997</v>
      </c>
      <c r="J1849" s="177">
        <v>6.1638000000000002</v>
      </c>
      <c r="K1849" s="177">
        <v>5.9908999999999999</v>
      </c>
      <c r="L1849" s="177">
        <v>5.3692000000000002</v>
      </c>
      <c r="M1849" s="177">
        <v>4.7191000000000001</v>
      </c>
      <c r="N1849" s="177">
        <v>4.3734000000000002</v>
      </c>
      <c r="O1849" s="177">
        <v>3.9077000000000002</v>
      </c>
      <c r="P1849" s="177"/>
      <c r="Q1849" s="177">
        <v>3.9796999999999998</v>
      </c>
      <c r="R1849" s="177">
        <v>3.7888000000000002</v>
      </c>
      <c r="S1849" t="s">
        <v>1808</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73" t="s">
        <v>1357</v>
      </c>
      <c r="B1850" s="173" t="s">
        <v>1392</v>
      </c>
      <c r="C1850" s="173">
        <v>147731</v>
      </c>
      <c r="D1850" s="176">
        <v>44942</v>
      </c>
      <c r="E1850" s="177">
        <v>1175.4838</v>
      </c>
      <c r="F1850" s="177">
        <v>5.9501999999999997</v>
      </c>
      <c r="G1850" s="177">
        <v>5.9501999999999997</v>
      </c>
      <c r="H1850" s="177">
        <v>5.4626999999999999</v>
      </c>
      <c r="I1850" s="177">
        <v>5.6440000000000001</v>
      </c>
      <c r="J1850" s="177">
        <v>6.6721000000000004</v>
      </c>
      <c r="K1850" s="177">
        <v>6.7145999999999999</v>
      </c>
      <c r="L1850" s="177">
        <v>5.8979999999999997</v>
      </c>
      <c r="M1850" s="177">
        <v>5.2214999999999998</v>
      </c>
      <c r="N1850" s="177">
        <v>4.8898000000000001</v>
      </c>
      <c r="O1850" s="177">
        <v>4.9436</v>
      </c>
      <c r="P1850" s="177"/>
      <c r="Q1850" s="177">
        <v>5.0972999999999997</v>
      </c>
      <c r="R1850" s="177">
        <v>4.3674999999999997</v>
      </c>
      <c r="T1850" s="106"/>
      <c r="U1850" s="107"/>
      <c r="V1850" s="107"/>
      <c r="W1850" s="107"/>
      <c r="X1850" s="107"/>
      <c r="Y1850" s="107"/>
      <c r="Z1850" s="107"/>
      <c r="AA1850" s="107"/>
      <c r="AB1850" s="107"/>
      <c r="AC1850" s="107"/>
      <c r="AD1850" s="107"/>
      <c r="AE1850" s="107"/>
      <c r="AF1850" s="107"/>
      <c r="AG1850" s="107"/>
      <c r="AH1850" s="107"/>
    </row>
    <row r="1851" spans="1:34" x14ac:dyDescent="0.3">
      <c r="A1851" s="173" t="s">
        <v>1357</v>
      </c>
      <c r="B1851" s="173" t="s">
        <v>1393</v>
      </c>
      <c r="C1851" s="173">
        <v>147734</v>
      </c>
      <c r="D1851" s="176">
        <v>44942</v>
      </c>
      <c r="E1851" s="177">
        <v>1159.5245</v>
      </c>
      <c r="F1851" s="177">
        <v>5.5301</v>
      </c>
      <c r="G1851" s="177">
        <v>5.5301</v>
      </c>
      <c r="H1851" s="177">
        <v>5.0423</v>
      </c>
      <c r="I1851" s="177">
        <v>5.2233000000000001</v>
      </c>
      <c r="J1851" s="177">
        <v>6.2499000000000002</v>
      </c>
      <c r="K1851" s="177">
        <v>6.2864000000000004</v>
      </c>
      <c r="L1851" s="177">
        <v>5.4650999999999996</v>
      </c>
      <c r="M1851" s="177">
        <v>4.7847999999999997</v>
      </c>
      <c r="N1851" s="177">
        <v>4.4497</v>
      </c>
      <c r="O1851" s="177">
        <v>4.5048000000000004</v>
      </c>
      <c r="P1851" s="177"/>
      <c r="Q1851" s="177">
        <v>4.6563999999999997</v>
      </c>
      <c r="R1851" s="177">
        <v>3.9308999999999998</v>
      </c>
      <c r="T1851" s="106"/>
      <c r="U1851" s="107"/>
      <c r="V1851" s="107"/>
      <c r="W1851" s="107"/>
      <c r="X1851" s="107"/>
      <c r="Y1851" s="107"/>
      <c r="Z1851" s="107"/>
      <c r="AA1851" s="107"/>
      <c r="AB1851" s="107"/>
      <c r="AC1851" s="107"/>
      <c r="AD1851" s="107"/>
      <c r="AE1851" s="107"/>
      <c r="AF1851" s="107"/>
      <c r="AG1851" s="107"/>
      <c r="AH1851" s="107"/>
    </row>
    <row r="1852" spans="1:34" x14ac:dyDescent="0.3">
      <c r="A1852" s="173" t="s">
        <v>1357</v>
      </c>
      <c r="B1852" s="173" t="s">
        <v>1776</v>
      </c>
      <c r="C1852" s="173">
        <v>148529</v>
      </c>
      <c r="D1852" s="176">
        <v>44942</v>
      </c>
      <c r="E1852" s="177">
        <v>1100.443</v>
      </c>
      <c r="F1852" s="177">
        <v>5.8449</v>
      </c>
      <c r="G1852" s="177">
        <v>5.8449</v>
      </c>
      <c r="H1852" s="177">
        <v>5.4819000000000004</v>
      </c>
      <c r="I1852" s="177">
        <v>5.7976999999999999</v>
      </c>
      <c r="J1852" s="177">
        <v>6.5811000000000002</v>
      </c>
      <c r="K1852" s="177">
        <v>6.6989999999999998</v>
      </c>
      <c r="L1852" s="177">
        <v>5.7728000000000002</v>
      </c>
      <c r="M1852" s="177">
        <v>5.2343999999999999</v>
      </c>
      <c r="N1852" s="177">
        <v>4.9542000000000002</v>
      </c>
      <c r="O1852" s="177"/>
      <c r="P1852" s="177"/>
      <c r="Q1852" s="177">
        <v>4.2935999999999996</v>
      </c>
      <c r="R1852" s="177">
        <v>4.3704999999999998</v>
      </c>
      <c r="T1852" s="106"/>
      <c r="U1852" s="107"/>
      <c r="V1852" s="107"/>
      <c r="W1852" s="107"/>
      <c r="X1852" s="107"/>
      <c r="Y1852" s="107"/>
      <c r="Z1852" s="107"/>
      <c r="AA1852" s="107"/>
      <c r="AB1852" s="107"/>
      <c r="AC1852" s="107"/>
      <c r="AD1852" s="107"/>
      <c r="AE1852" s="107"/>
      <c r="AF1852" s="107"/>
      <c r="AG1852" s="107"/>
      <c r="AH1852" s="107"/>
    </row>
    <row r="1853" spans="1:34" x14ac:dyDescent="0.3">
      <c r="A1853" s="173" t="s">
        <v>1357</v>
      </c>
      <c r="B1853" s="173" t="s">
        <v>1777</v>
      </c>
      <c r="C1853" s="173">
        <v>148530</v>
      </c>
      <c r="D1853" s="176">
        <v>44942</v>
      </c>
      <c r="E1853" s="177">
        <v>1094.9881</v>
      </c>
      <c r="F1853" s="177">
        <v>5.3201999999999998</v>
      </c>
      <c r="G1853" s="177">
        <v>5.3201999999999998</v>
      </c>
      <c r="H1853" s="177">
        <v>5.1485000000000003</v>
      </c>
      <c r="I1853" s="177">
        <v>5.5434999999999999</v>
      </c>
      <c r="J1853" s="177">
        <v>6.3609999999999998</v>
      </c>
      <c r="K1853" s="177">
        <v>6.4954999999999998</v>
      </c>
      <c r="L1853" s="177">
        <v>5.5757000000000003</v>
      </c>
      <c r="M1853" s="177">
        <v>5.0330000000000004</v>
      </c>
      <c r="N1853" s="177">
        <v>4.7541000000000002</v>
      </c>
      <c r="O1853" s="177"/>
      <c r="P1853" s="177"/>
      <c r="Q1853" s="177">
        <v>4.0662000000000003</v>
      </c>
      <c r="R1853" s="177">
        <v>4.1616999999999997</v>
      </c>
      <c r="T1853" s="106"/>
      <c r="U1853" s="107"/>
      <c r="V1853" s="107"/>
      <c r="W1853" s="107"/>
      <c r="X1853" s="107"/>
      <c r="Y1853" s="107"/>
      <c r="Z1853" s="107"/>
      <c r="AA1853" s="107"/>
      <c r="AB1853" s="107"/>
      <c r="AC1853" s="107"/>
      <c r="AD1853" s="107"/>
      <c r="AE1853" s="107"/>
      <c r="AF1853" s="107"/>
      <c r="AG1853" s="107"/>
      <c r="AH1853" s="107"/>
    </row>
    <row r="1854" spans="1:34" x14ac:dyDescent="0.3">
      <c r="A1854" s="173" t="s">
        <v>1357</v>
      </c>
      <c r="B1854" s="173" t="s">
        <v>1394</v>
      </c>
      <c r="C1854" s="173">
        <v>124234</v>
      </c>
      <c r="D1854" s="176">
        <v>44942</v>
      </c>
      <c r="E1854" s="177">
        <v>14.9093</v>
      </c>
      <c r="F1854" s="177">
        <v>4.6532</v>
      </c>
      <c r="G1854" s="177">
        <v>4.6532</v>
      </c>
      <c r="H1854" s="177">
        <v>6.1976000000000004</v>
      </c>
      <c r="I1854" s="177">
        <v>5.4321999999999999</v>
      </c>
      <c r="J1854" s="177">
        <v>5.7374999999999998</v>
      </c>
      <c r="K1854" s="177">
        <v>5.8692000000000002</v>
      </c>
      <c r="L1854" s="177">
        <v>5.1795999999999998</v>
      </c>
      <c r="M1854" s="177">
        <v>4.5644</v>
      </c>
      <c r="N1854" s="177">
        <v>4.218</v>
      </c>
      <c r="O1854" s="177">
        <v>3.8898999999999999</v>
      </c>
      <c r="P1854" s="177">
        <v>1.8922000000000001</v>
      </c>
      <c r="Q1854" s="177">
        <v>4.3560999999999996</v>
      </c>
      <c r="R1854" s="177">
        <v>3.7204999999999999</v>
      </c>
      <c r="S1854" t="s">
        <v>1808</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73" t="s">
        <v>1357</v>
      </c>
      <c r="B1855" s="173" t="s">
        <v>1395</v>
      </c>
      <c r="C1855" s="173">
        <v>124233</v>
      </c>
      <c r="D1855" s="176">
        <v>44942</v>
      </c>
      <c r="E1855" s="177">
        <v>14.3126</v>
      </c>
      <c r="F1855" s="177">
        <v>4.0816999999999997</v>
      </c>
      <c r="G1855" s="177">
        <v>4.0816999999999997</v>
      </c>
      <c r="H1855" s="177">
        <v>5.6894999999999998</v>
      </c>
      <c r="I1855" s="177">
        <v>4.9275000000000002</v>
      </c>
      <c r="J1855" s="177">
        <v>5.2388000000000003</v>
      </c>
      <c r="K1855" s="177">
        <v>5.3716999999999997</v>
      </c>
      <c r="L1855" s="177">
        <v>4.6765999999999996</v>
      </c>
      <c r="M1855" s="177">
        <v>4.0521000000000003</v>
      </c>
      <c r="N1855" s="177">
        <v>3.7031999999999998</v>
      </c>
      <c r="O1855" s="177">
        <v>3.4457</v>
      </c>
      <c r="P1855" s="177">
        <v>1.5634999999999999</v>
      </c>
      <c r="Q1855" s="177">
        <v>3.9020000000000001</v>
      </c>
      <c r="R1855" s="177">
        <v>3.0767000000000002</v>
      </c>
      <c r="S1855" t="s">
        <v>1808</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73" t="s">
        <v>1357</v>
      </c>
      <c r="B1856" s="173" t="s">
        <v>1825</v>
      </c>
      <c r="C1856" s="173">
        <v>119186</v>
      </c>
      <c r="D1856" s="176"/>
      <c r="E1856" s="177"/>
      <c r="F1856" s="177"/>
      <c r="G1856" s="177"/>
      <c r="H1856" s="177"/>
      <c r="I1856" s="177"/>
      <c r="J1856" s="177"/>
      <c r="K1856" s="177"/>
      <c r="L1856" s="177"/>
      <c r="M1856" s="177"/>
      <c r="N1856" s="177"/>
      <c r="O1856" s="177"/>
      <c r="P1856" s="177"/>
      <c r="Q1856" s="177"/>
      <c r="R1856" s="177"/>
      <c r="S1856" t="s">
        <v>1808</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73" t="s">
        <v>1357</v>
      </c>
      <c r="B1857" s="173" t="s">
        <v>1826</v>
      </c>
      <c r="C1857" s="173">
        <v>112408</v>
      </c>
      <c r="D1857" s="176"/>
      <c r="E1857" s="177"/>
      <c r="F1857" s="177"/>
      <c r="G1857" s="177"/>
      <c r="H1857" s="177"/>
      <c r="I1857" s="177"/>
      <c r="J1857" s="177"/>
      <c r="K1857" s="177"/>
      <c r="L1857" s="177"/>
      <c r="M1857" s="177"/>
      <c r="N1857" s="177"/>
      <c r="O1857" s="177"/>
      <c r="P1857" s="177"/>
      <c r="Q1857" s="177"/>
      <c r="R1857" s="177"/>
      <c r="S1857" t="s">
        <v>1808</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73" t="s">
        <v>1357</v>
      </c>
      <c r="B1858" s="173" t="s">
        <v>1396</v>
      </c>
      <c r="C1858" s="173">
        <v>143493</v>
      </c>
      <c r="D1858" s="176">
        <v>44942</v>
      </c>
      <c r="E1858" s="177">
        <v>3404.6788000000001</v>
      </c>
      <c r="F1858" s="177">
        <v>5.5171000000000001</v>
      </c>
      <c r="G1858" s="177">
        <v>5.5171000000000001</v>
      </c>
      <c r="H1858" s="177">
        <v>4.5772000000000004</v>
      </c>
      <c r="I1858" s="177">
        <v>5.2012</v>
      </c>
      <c r="J1858" s="177">
        <v>6.0206999999999997</v>
      </c>
      <c r="K1858" s="177">
        <v>6.2812000000000001</v>
      </c>
      <c r="L1858" s="177">
        <v>5.2866</v>
      </c>
      <c r="M1858" s="177">
        <v>4.8585000000000003</v>
      </c>
      <c r="N1858" s="177">
        <v>4.6001000000000003</v>
      </c>
      <c r="O1858" s="177">
        <v>5.6993</v>
      </c>
      <c r="P1858" s="177">
        <v>5.0548999999999999</v>
      </c>
      <c r="Q1858" s="177">
        <v>5.9706999999999999</v>
      </c>
      <c r="R1858" s="177">
        <v>6.2439999999999998</v>
      </c>
      <c r="S1858" t="s">
        <v>1808</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73" t="s">
        <v>1357</v>
      </c>
      <c r="B1859" s="173" t="s">
        <v>1397</v>
      </c>
      <c r="C1859" s="173">
        <v>143494</v>
      </c>
      <c r="D1859" s="176">
        <v>44942</v>
      </c>
      <c r="E1859" s="177">
        <v>3685.6949</v>
      </c>
      <c r="F1859" s="177">
        <v>6.3178999999999998</v>
      </c>
      <c r="G1859" s="177">
        <v>6.3178999999999998</v>
      </c>
      <c r="H1859" s="177">
        <v>5.3780999999999999</v>
      </c>
      <c r="I1859" s="177">
        <v>6.0035999999999996</v>
      </c>
      <c r="J1859" s="177">
        <v>6.8249000000000004</v>
      </c>
      <c r="K1859" s="177">
        <v>7.0949</v>
      </c>
      <c r="L1859" s="177">
        <v>6.1098999999999997</v>
      </c>
      <c r="M1859" s="177">
        <v>5.6908000000000003</v>
      </c>
      <c r="N1859" s="177">
        <v>5.4402999999999997</v>
      </c>
      <c r="O1859" s="177">
        <v>6.5495999999999999</v>
      </c>
      <c r="P1859" s="177">
        <v>5.9057000000000004</v>
      </c>
      <c r="Q1859" s="177">
        <v>7.0759999999999996</v>
      </c>
      <c r="R1859" s="177">
        <v>7.1143999999999998</v>
      </c>
      <c r="S1859" t="s">
        <v>1808</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73" t="s">
        <v>1357</v>
      </c>
      <c r="B1860" s="173" t="s">
        <v>1398</v>
      </c>
      <c r="C1860" s="173">
        <v>147674</v>
      </c>
      <c r="D1860" s="176"/>
      <c r="E1860" s="177"/>
      <c r="F1860" s="177"/>
      <c r="G1860" s="177"/>
      <c r="H1860" s="177"/>
      <c r="I1860" s="177"/>
      <c r="J1860" s="177"/>
      <c r="K1860" s="177"/>
      <c r="L1860" s="177"/>
      <c r="M1860" s="177"/>
      <c r="N1860" s="177"/>
      <c r="O1860" s="177"/>
      <c r="P1860" s="177"/>
      <c r="Q1860" s="177"/>
      <c r="R1860" s="177"/>
      <c r="S1860" t="s">
        <v>1808</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73" t="s">
        <v>1357</v>
      </c>
      <c r="B1861" s="173" t="s">
        <v>1399</v>
      </c>
      <c r="C1861" s="173">
        <v>147675</v>
      </c>
      <c r="D1861" s="176"/>
      <c r="E1861" s="177"/>
      <c r="F1861" s="177"/>
      <c r="G1861" s="177"/>
      <c r="H1861" s="177"/>
      <c r="I1861" s="177"/>
      <c r="J1861" s="177"/>
      <c r="K1861" s="177"/>
      <c r="L1861" s="177"/>
      <c r="M1861" s="177"/>
      <c r="N1861" s="177"/>
      <c r="O1861" s="177"/>
      <c r="P1861" s="177"/>
      <c r="Q1861" s="177"/>
      <c r="R1861" s="177"/>
      <c r="S1861" t="s">
        <v>1808</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73" t="s">
        <v>1357</v>
      </c>
      <c r="B1862" s="173" t="s">
        <v>1893</v>
      </c>
      <c r="C1862" s="173">
        <v>138343</v>
      </c>
      <c r="D1862" s="176">
        <v>44942</v>
      </c>
      <c r="E1862" s="177">
        <v>28.986000000000001</v>
      </c>
      <c r="F1862" s="177">
        <v>5.5430999999999999</v>
      </c>
      <c r="G1862" s="177">
        <v>5.5430999999999999</v>
      </c>
      <c r="H1862" s="177">
        <v>4.6632999999999996</v>
      </c>
      <c r="I1862" s="177">
        <v>5.2001999999999997</v>
      </c>
      <c r="J1862" s="177">
        <v>6.1288</v>
      </c>
      <c r="K1862" s="177">
        <v>6.0583</v>
      </c>
      <c r="L1862" s="177">
        <v>5.2168999999999999</v>
      </c>
      <c r="M1862" s="177">
        <v>4.6710000000000003</v>
      </c>
      <c r="N1862" s="177">
        <v>4.3784999999999998</v>
      </c>
      <c r="O1862" s="177">
        <v>4.3872</v>
      </c>
      <c r="P1862" s="177">
        <v>6.9165000000000001</v>
      </c>
      <c r="Q1862" s="177">
        <v>7.5910000000000002</v>
      </c>
      <c r="R1862" s="177">
        <v>3.8645999999999998</v>
      </c>
      <c r="S1862" t="s">
        <v>1808</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73" t="s">
        <v>1357</v>
      </c>
      <c r="B1863" s="173" t="s">
        <v>1894</v>
      </c>
      <c r="C1863" s="173">
        <v>138358</v>
      </c>
      <c r="D1863" s="176">
        <v>44942</v>
      </c>
      <c r="E1863" s="177">
        <v>29.8308</v>
      </c>
      <c r="F1863" s="177">
        <v>6.1208999999999998</v>
      </c>
      <c r="G1863" s="177">
        <v>6.1208999999999998</v>
      </c>
      <c r="H1863" s="177">
        <v>5.2842000000000002</v>
      </c>
      <c r="I1863" s="177">
        <v>5.8162000000000003</v>
      </c>
      <c r="J1863" s="177">
        <v>6.7443999999999997</v>
      </c>
      <c r="K1863" s="177">
        <v>6.6893000000000002</v>
      </c>
      <c r="L1863" s="177">
        <v>5.8574999999999999</v>
      </c>
      <c r="M1863" s="177">
        <v>5.2958999999999996</v>
      </c>
      <c r="N1863" s="177">
        <v>5.0039999999999996</v>
      </c>
      <c r="O1863" s="177">
        <v>4.9246999999999996</v>
      </c>
      <c r="P1863" s="177">
        <v>7.2949999999999999</v>
      </c>
      <c r="Q1863" s="177">
        <v>8.1120000000000001</v>
      </c>
      <c r="R1863" s="177">
        <v>4.4194000000000004</v>
      </c>
      <c r="S1863" t="s">
        <v>1808</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73" t="s">
        <v>1357</v>
      </c>
      <c r="B1864" s="173" t="s">
        <v>1400</v>
      </c>
      <c r="C1864" s="173">
        <v>119828</v>
      </c>
      <c r="D1864" s="176">
        <v>44942</v>
      </c>
      <c r="E1864" s="177">
        <v>5085.3010000000004</v>
      </c>
      <c r="F1864" s="177">
        <v>6.0079000000000002</v>
      </c>
      <c r="G1864" s="177">
        <v>6.0079000000000002</v>
      </c>
      <c r="H1864" s="177">
        <v>5.7664</v>
      </c>
      <c r="I1864" s="177">
        <v>5.9336000000000002</v>
      </c>
      <c r="J1864" s="177">
        <v>6.7290000000000001</v>
      </c>
      <c r="K1864" s="177">
        <v>6.7718999999999996</v>
      </c>
      <c r="L1864" s="177">
        <v>5.7243000000000004</v>
      </c>
      <c r="M1864" s="177">
        <v>4.9992000000000001</v>
      </c>
      <c r="N1864" s="177">
        <v>4.7274000000000003</v>
      </c>
      <c r="O1864" s="177">
        <v>4.7442000000000002</v>
      </c>
      <c r="P1864" s="177">
        <v>6.0674000000000001</v>
      </c>
      <c r="Q1864" s="177">
        <v>7.1571999999999996</v>
      </c>
      <c r="R1864" s="177">
        <v>4.2100999999999997</v>
      </c>
      <c r="S1864" t="s">
        <v>1808</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73" t="s">
        <v>1357</v>
      </c>
      <c r="B1865" s="173" t="s">
        <v>1401</v>
      </c>
      <c r="C1865" s="173">
        <v>100641</v>
      </c>
      <c r="D1865" s="176">
        <v>44942</v>
      </c>
      <c r="E1865" s="177">
        <v>5024.6481000000003</v>
      </c>
      <c r="F1865" s="177">
        <v>5.8259999999999996</v>
      </c>
      <c r="G1865" s="177">
        <v>5.8259999999999996</v>
      </c>
      <c r="H1865" s="177">
        <v>5.5849000000000002</v>
      </c>
      <c r="I1865" s="177">
        <v>5.7523999999999997</v>
      </c>
      <c r="J1865" s="177">
        <v>6.5468000000000002</v>
      </c>
      <c r="K1865" s="177">
        <v>6.5876999999999999</v>
      </c>
      <c r="L1865" s="177">
        <v>5.5380000000000003</v>
      </c>
      <c r="M1865" s="177">
        <v>4.8114999999999997</v>
      </c>
      <c r="N1865" s="177">
        <v>4.5388999999999999</v>
      </c>
      <c r="O1865" s="177">
        <v>4.5594999999999999</v>
      </c>
      <c r="P1865" s="177">
        <v>5.8986999999999998</v>
      </c>
      <c r="Q1865" s="177">
        <v>7.0552999999999999</v>
      </c>
      <c r="R1865" s="177">
        <v>4.0224000000000002</v>
      </c>
      <c r="S1865" t="s">
        <v>1808</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73" t="s">
        <v>1357</v>
      </c>
      <c r="B1866" s="173" t="s">
        <v>1874</v>
      </c>
      <c r="C1866" s="173">
        <v>149535</v>
      </c>
      <c r="D1866" s="176">
        <v>44942</v>
      </c>
      <c r="E1866" s="177">
        <v>2307.5133999999998</v>
      </c>
      <c r="F1866" s="177">
        <v>4.9747000000000003</v>
      </c>
      <c r="G1866" s="177">
        <v>4.9747000000000003</v>
      </c>
      <c r="H1866" s="177">
        <v>4.4584000000000001</v>
      </c>
      <c r="I1866" s="177">
        <v>4.7760999999999996</v>
      </c>
      <c r="J1866" s="177">
        <v>5.6087999999999996</v>
      </c>
      <c r="K1866" s="177">
        <v>5.4847000000000001</v>
      </c>
      <c r="L1866" s="177">
        <v>4.6700999999999997</v>
      </c>
      <c r="M1866" s="177">
        <v>4.0975999999999999</v>
      </c>
      <c r="N1866" s="177">
        <v>3.7528999999999999</v>
      </c>
      <c r="O1866" s="177">
        <v>3.4664999999999999</v>
      </c>
      <c r="P1866" s="177">
        <v>3.5994000000000002</v>
      </c>
      <c r="Q1866" s="177">
        <v>5.7081</v>
      </c>
      <c r="R1866" s="177">
        <v>3.2639</v>
      </c>
      <c r="S1866" t="s">
        <v>1808</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73" t="s">
        <v>1357</v>
      </c>
      <c r="B1867" s="173" t="s">
        <v>1875</v>
      </c>
      <c r="C1867" s="173">
        <v>149539</v>
      </c>
      <c r="D1867" s="176">
        <v>44942</v>
      </c>
      <c r="E1867" s="177">
        <v>2442.5653000000002</v>
      </c>
      <c r="F1867" s="177">
        <v>6.2346000000000004</v>
      </c>
      <c r="G1867" s="177">
        <v>6.2346000000000004</v>
      </c>
      <c r="H1867" s="177">
        <v>5.7191000000000001</v>
      </c>
      <c r="I1867" s="177">
        <v>6.0385</v>
      </c>
      <c r="J1867" s="177">
        <v>6.875</v>
      </c>
      <c r="K1867" s="177">
        <v>6.7640000000000002</v>
      </c>
      <c r="L1867" s="177">
        <v>5.9634999999999998</v>
      </c>
      <c r="M1867" s="177">
        <v>5.3875000000000002</v>
      </c>
      <c r="N1867" s="177">
        <v>5.0572999999999997</v>
      </c>
      <c r="O1867" s="177">
        <v>4.4709000000000003</v>
      </c>
      <c r="P1867" s="177">
        <v>4.5495999999999999</v>
      </c>
      <c r="Q1867" s="177">
        <v>6.5937000000000001</v>
      </c>
      <c r="R1867" s="177">
        <v>4.3357999999999999</v>
      </c>
      <c r="S1867" t="s">
        <v>1808</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73" t="s">
        <v>1357</v>
      </c>
      <c r="B1868" s="173" t="s">
        <v>1402</v>
      </c>
      <c r="C1868" s="173">
        <v>147440</v>
      </c>
      <c r="D1868" s="176"/>
      <c r="E1868" s="177"/>
      <c r="F1868" s="177"/>
      <c r="G1868" s="177"/>
      <c r="H1868" s="177"/>
      <c r="I1868" s="177"/>
      <c r="J1868" s="177"/>
      <c r="K1868" s="177"/>
      <c r="L1868" s="177"/>
      <c r="M1868" s="177"/>
      <c r="N1868" s="177"/>
      <c r="O1868" s="177"/>
      <c r="P1868" s="177"/>
      <c r="Q1868" s="177"/>
      <c r="R1868" s="177"/>
      <c r="S1868" t="s">
        <v>1808</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73" t="s">
        <v>1357</v>
      </c>
      <c r="B1869" s="173" t="s">
        <v>1403</v>
      </c>
      <c r="C1869" s="173">
        <v>147425</v>
      </c>
      <c r="D1869" s="176"/>
      <c r="E1869" s="177"/>
      <c r="F1869" s="177"/>
      <c r="G1869" s="177"/>
      <c r="H1869" s="177"/>
      <c r="I1869" s="177"/>
      <c r="J1869" s="177"/>
      <c r="K1869" s="177"/>
      <c r="L1869" s="177"/>
      <c r="M1869" s="177"/>
      <c r="N1869" s="177"/>
      <c r="O1869" s="177"/>
      <c r="P1869" s="177"/>
      <c r="Q1869" s="177"/>
      <c r="R1869" s="177"/>
      <c r="S1869" t="s">
        <v>1808</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73" t="s">
        <v>1357</v>
      </c>
      <c r="B1870" s="173" t="s">
        <v>1404</v>
      </c>
      <c r="C1870" s="173">
        <v>146075</v>
      </c>
      <c r="D1870" s="176">
        <v>44942</v>
      </c>
      <c r="E1870" s="177">
        <v>12.3942</v>
      </c>
      <c r="F1870" s="177">
        <v>6.3840000000000003</v>
      </c>
      <c r="G1870" s="177">
        <v>6.3840000000000003</v>
      </c>
      <c r="H1870" s="177">
        <v>5.6435000000000004</v>
      </c>
      <c r="I1870" s="177">
        <v>5.8186999999999998</v>
      </c>
      <c r="J1870" s="177">
        <v>6.7740999999999998</v>
      </c>
      <c r="K1870" s="177">
        <v>6.8384</v>
      </c>
      <c r="L1870" s="177">
        <v>5.8734000000000002</v>
      </c>
      <c r="M1870" s="177">
        <v>5.2827000000000002</v>
      </c>
      <c r="N1870" s="177">
        <v>5.0027999999999997</v>
      </c>
      <c r="O1870" s="177">
        <v>4.8395999999999999</v>
      </c>
      <c r="P1870" s="177"/>
      <c r="Q1870" s="177">
        <v>5.5320999999999998</v>
      </c>
      <c r="R1870" s="177">
        <v>4.51</v>
      </c>
      <c r="S1870" t="s">
        <v>1808</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73" t="s">
        <v>1357</v>
      </c>
      <c r="B1871" s="173" t="s">
        <v>1405</v>
      </c>
      <c r="C1871" s="173">
        <v>146070</v>
      </c>
      <c r="D1871" s="176">
        <v>44942</v>
      </c>
      <c r="E1871" s="177">
        <v>12.039300000000001</v>
      </c>
      <c r="F1871" s="177">
        <v>5.2572999999999999</v>
      </c>
      <c r="G1871" s="177">
        <v>5.2572999999999999</v>
      </c>
      <c r="H1871" s="177">
        <v>4.6817000000000002</v>
      </c>
      <c r="I1871" s="177">
        <v>4.9684999999999997</v>
      </c>
      <c r="J1871" s="177">
        <v>5.9268999999999998</v>
      </c>
      <c r="K1871" s="177">
        <v>6.0033000000000003</v>
      </c>
      <c r="L1871" s="177">
        <v>5.0488999999999997</v>
      </c>
      <c r="M1871" s="177">
        <v>4.4573</v>
      </c>
      <c r="N1871" s="177">
        <v>4.1783000000000001</v>
      </c>
      <c r="O1871" s="177">
        <v>4.0429000000000004</v>
      </c>
      <c r="P1871" s="177"/>
      <c r="Q1871" s="177">
        <v>4.7657999999999996</v>
      </c>
      <c r="R1871" s="177">
        <v>3.6972</v>
      </c>
      <c r="S1871" t="s">
        <v>1808</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73" t="s">
        <v>1357</v>
      </c>
      <c r="B1872" s="173" t="s">
        <v>1406</v>
      </c>
      <c r="C1872" s="173">
        <v>120746</v>
      </c>
      <c r="D1872" s="176">
        <v>44942</v>
      </c>
      <c r="E1872" s="177">
        <v>3792.2179999999998</v>
      </c>
      <c r="F1872" s="177">
        <v>6.1127000000000002</v>
      </c>
      <c r="G1872" s="177">
        <v>6.1127000000000002</v>
      </c>
      <c r="H1872" s="177">
        <v>5.4744999999999999</v>
      </c>
      <c r="I1872" s="177">
        <v>5.7111999999999998</v>
      </c>
      <c r="J1872" s="177">
        <v>6.8307000000000002</v>
      </c>
      <c r="K1872" s="177">
        <v>6.7072000000000003</v>
      </c>
      <c r="L1872" s="177">
        <v>5.7529000000000003</v>
      </c>
      <c r="M1872" s="177">
        <v>5.1531000000000002</v>
      </c>
      <c r="N1872" s="177">
        <v>4.8902000000000001</v>
      </c>
      <c r="O1872" s="177">
        <v>5.7496999999999998</v>
      </c>
      <c r="P1872" s="177">
        <v>5.7472000000000003</v>
      </c>
      <c r="Q1872" s="177">
        <v>7.4196</v>
      </c>
      <c r="R1872" s="177">
        <v>5.8129999999999997</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73" t="s">
        <v>1357</v>
      </c>
      <c r="B1873" s="173" t="s">
        <v>1407</v>
      </c>
      <c r="C1873" s="173">
        <v>102532</v>
      </c>
      <c r="D1873" s="176">
        <v>44942</v>
      </c>
      <c r="E1873" s="177">
        <v>3583.9919</v>
      </c>
      <c r="F1873" s="177">
        <v>5.5922999999999998</v>
      </c>
      <c r="G1873" s="177">
        <v>5.5922999999999998</v>
      </c>
      <c r="H1873" s="177">
        <v>4.9539</v>
      </c>
      <c r="I1873" s="177">
        <v>5.1901000000000002</v>
      </c>
      <c r="J1873" s="177">
        <v>6.3078000000000003</v>
      </c>
      <c r="K1873" s="177">
        <v>6.1786000000000003</v>
      </c>
      <c r="L1873" s="177">
        <v>5.2183999999999999</v>
      </c>
      <c r="M1873" s="177">
        <v>4.5994999999999999</v>
      </c>
      <c r="N1873" s="177">
        <v>4.3198999999999996</v>
      </c>
      <c r="O1873" s="177">
        <v>5.1761999999999997</v>
      </c>
      <c r="P1873" s="177">
        <v>5.1623000000000001</v>
      </c>
      <c r="Q1873" s="177">
        <v>6.8021000000000003</v>
      </c>
      <c r="R1873" s="177">
        <v>5.2336999999999998</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73" t="s">
        <v>1357</v>
      </c>
      <c r="B1874" s="173" t="s">
        <v>1885</v>
      </c>
      <c r="C1874" s="173">
        <v>147311</v>
      </c>
      <c r="D1874" s="176">
        <v>44942</v>
      </c>
      <c r="E1874" s="177">
        <v>1183.8805</v>
      </c>
      <c r="F1874" s="177">
        <v>5.6044999999999998</v>
      </c>
      <c r="G1874" s="177">
        <v>5.6044999999999998</v>
      </c>
      <c r="H1874" s="177">
        <v>5.2929000000000004</v>
      </c>
      <c r="I1874" s="177">
        <v>5.8410000000000002</v>
      </c>
      <c r="J1874" s="177">
        <v>6.7275999999999998</v>
      </c>
      <c r="K1874" s="177">
        <v>6.5586000000000002</v>
      </c>
      <c r="L1874" s="177">
        <v>5.6688000000000001</v>
      </c>
      <c r="M1874" s="177">
        <v>5.0503999999999998</v>
      </c>
      <c r="N1874" s="177">
        <v>4.7060000000000004</v>
      </c>
      <c r="O1874" s="177">
        <v>4.4162999999999997</v>
      </c>
      <c r="P1874" s="177"/>
      <c r="Q1874" s="177">
        <v>4.7782</v>
      </c>
      <c r="R1874" s="177">
        <v>4.6325000000000003</v>
      </c>
    </row>
    <row r="1875" spans="1:34" x14ac:dyDescent="0.3">
      <c r="A1875" s="173" t="s">
        <v>1357</v>
      </c>
      <c r="B1875" s="173" t="s">
        <v>1886</v>
      </c>
      <c r="C1875" s="173">
        <v>147307</v>
      </c>
      <c r="D1875" s="176">
        <v>44942</v>
      </c>
      <c r="E1875" s="177">
        <v>1159.8814</v>
      </c>
      <c r="F1875" s="177">
        <v>5.0045000000000002</v>
      </c>
      <c r="G1875" s="177">
        <v>5.0045000000000002</v>
      </c>
      <c r="H1875" s="177">
        <v>4.6917</v>
      </c>
      <c r="I1875" s="177">
        <v>5.2393000000000001</v>
      </c>
      <c r="J1875" s="177">
        <v>6.1238000000000001</v>
      </c>
      <c r="K1875" s="177">
        <v>5.9053000000000004</v>
      </c>
      <c r="L1875" s="177">
        <v>4.9790999999999999</v>
      </c>
      <c r="M1875" s="177">
        <v>4.3449</v>
      </c>
      <c r="N1875" s="177">
        <v>3.9910999999999999</v>
      </c>
      <c r="O1875" s="177">
        <v>3.8311999999999999</v>
      </c>
      <c r="P1875" s="177"/>
      <c r="Q1875" s="177">
        <v>4.1864999999999997</v>
      </c>
      <c r="R1875" s="177">
        <v>4.0137</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78" t="s">
        <v>27</v>
      </c>
      <c r="B1876" s="173"/>
      <c r="C1876" s="173"/>
      <c r="D1876" s="173"/>
      <c r="E1876" s="173"/>
      <c r="F1876" s="179">
        <v>5.7017938775510215</v>
      </c>
      <c r="G1876" s="179">
        <v>5.7017938775510215</v>
      </c>
      <c r="H1876" s="179">
        <v>5.2856489795918371</v>
      </c>
      <c r="I1876" s="179">
        <v>5.5691020408163272</v>
      </c>
      <c r="J1876" s="179">
        <v>6.4356653061224494</v>
      </c>
      <c r="K1876" s="179">
        <v>6.4482489795918365</v>
      </c>
      <c r="L1876" s="179">
        <v>5.5451122448979593</v>
      </c>
      <c r="M1876" s="179">
        <v>4.9405469387755083</v>
      </c>
      <c r="N1876" s="179">
        <v>4.6334183673469385</v>
      </c>
      <c r="O1876" s="179">
        <v>4.6270088888888887</v>
      </c>
      <c r="P1876" s="179">
        <v>5.4586999999999994</v>
      </c>
      <c r="Q1876" s="179">
        <v>6.1655836734693894</v>
      </c>
      <c r="R1876" s="179">
        <v>4.2899102040816306</v>
      </c>
      <c r="T1876" s="106"/>
      <c r="U1876" s="107"/>
      <c r="V1876" s="107"/>
      <c r="W1876" s="107"/>
      <c r="X1876" s="107"/>
      <c r="Y1876" s="107"/>
      <c r="Z1876" s="107"/>
      <c r="AA1876" s="107"/>
      <c r="AB1876" s="107"/>
      <c r="AC1876" s="107"/>
      <c r="AD1876" s="107"/>
      <c r="AE1876" s="107"/>
      <c r="AF1876" s="107"/>
      <c r="AG1876" s="107"/>
      <c r="AH1876" s="107"/>
    </row>
    <row r="1877" spans="1:34" x14ac:dyDescent="0.3">
      <c r="A1877" s="178" t="s">
        <v>407</v>
      </c>
      <c r="B1877" s="173"/>
      <c r="C1877" s="173"/>
      <c r="D1877" s="173"/>
      <c r="E1877" s="173"/>
      <c r="F1877" s="179">
        <v>5.7061000000000002</v>
      </c>
      <c r="G1877" s="179">
        <v>5.7061000000000002</v>
      </c>
      <c r="H1877" s="179">
        <v>5.2929000000000004</v>
      </c>
      <c r="I1877" s="179">
        <v>5.6388999999999996</v>
      </c>
      <c r="J1877" s="179">
        <v>6.5159000000000002</v>
      </c>
      <c r="K1877" s="179">
        <v>6.4954999999999998</v>
      </c>
      <c r="L1877" s="179">
        <v>5.5757000000000003</v>
      </c>
      <c r="M1877" s="179">
        <v>4.9912999999999998</v>
      </c>
      <c r="N1877" s="179">
        <v>4.6413000000000002</v>
      </c>
      <c r="O1877" s="179">
        <v>4.5655000000000001</v>
      </c>
      <c r="P1877" s="179">
        <v>5.7335000000000003</v>
      </c>
      <c r="Q1877" s="179">
        <v>6.5937000000000001</v>
      </c>
      <c r="R1877" s="179">
        <v>4.2709000000000001</v>
      </c>
      <c r="T1877" s="106"/>
      <c r="U1877" s="107"/>
      <c r="V1877" s="107"/>
      <c r="W1877" s="107"/>
      <c r="X1877" s="107"/>
      <c r="Y1877" s="107"/>
      <c r="Z1877" s="107"/>
      <c r="AA1877" s="107"/>
      <c r="AB1877" s="107"/>
      <c r="AC1877" s="107"/>
      <c r="AD1877" s="107"/>
      <c r="AE1877" s="107"/>
      <c r="AF1877" s="107"/>
      <c r="AG1877" s="107"/>
      <c r="AH1877" s="107"/>
    </row>
    <row r="1878" spans="1:34" x14ac:dyDescent="0.3">
      <c r="D1878" s="106"/>
      <c r="E1878" s="107"/>
      <c r="F1878" s="107"/>
      <c r="G1878" s="107"/>
      <c r="H1878" s="107"/>
      <c r="I1878" s="107"/>
      <c r="J1878" s="107"/>
      <c r="K1878" s="107"/>
      <c r="L1878" s="107"/>
      <c r="M1878" s="107"/>
      <c r="N1878" s="107"/>
      <c r="O1878" s="107"/>
      <c r="P1878" s="107"/>
      <c r="Q1878" s="107"/>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s="175" t="s">
        <v>387</v>
      </c>
      <c r="B1879" s="175"/>
      <c r="C1879" s="175"/>
      <c r="D1879" s="175"/>
      <c r="E1879" s="175"/>
      <c r="F1879" s="175"/>
      <c r="G1879" s="175"/>
      <c r="H1879" s="175"/>
      <c r="I1879" s="175"/>
      <c r="J1879" s="175"/>
      <c r="K1879" s="175"/>
      <c r="L1879" s="175"/>
      <c r="M1879" s="175"/>
      <c r="N1879" s="175"/>
      <c r="O1879" s="175"/>
      <c r="P1879" s="175"/>
      <c r="Q1879" s="175"/>
      <c r="R1879" s="175"/>
      <c r="T1879" s="106"/>
      <c r="U1879" s="107"/>
      <c r="V1879" s="107"/>
      <c r="W1879" s="107"/>
      <c r="X1879" s="107"/>
      <c r="Y1879" s="107"/>
      <c r="Z1879" s="107"/>
      <c r="AA1879" s="107"/>
      <c r="AB1879" s="107"/>
      <c r="AC1879" s="107"/>
      <c r="AD1879" s="107"/>
      <c r="AE1879" s="107"/>
      <c r="AF1879" s="107"/>
      <c r="AG1879" s="107"/>
      <c r="AH1879" s="107"/>
    </row>
    <row r="1880" spans="1:34" x14ac:dyDescent="0.3">
      <c r="A1880" s="173" t="s">
        <v>380</v>
      </c>
      <c r="B1880" s="173" t="s">
        <v>30</v>
      </c>
      <c r="C1880" s="173">
        <v>108167</v>
      </c>
      <c r="D1880" s="176">
        <v>44942</v>
      </c>
      <c r="E1880" s="177">
        <v>74.582700000000003</v>
      </c>
      <c r="F1880" s="177">
        <v>-1.6000000000000001E-3</v>
      </c>
      <c r="G1880" s="177">
        <v>-1.6000000000000001E-3</v>
      </c>
      <c r="H1880" s="177">
        <v>-0.21110000000000001</v>
      </c>
      <c r="I1880" s="177">
        <v>-0.46920000000000001</v>
      </c>
      <c r="J1880" s="177">
        <v>-0.6583</v>
      </c>
      <c r="K1880" s="177">
        <v>4.5082000000000004</v>
      </c>
      <c r="L1880" s="177">
        <v>15.034800000000001</v>
      </c>
      <c r="M1880" s="177">
        <v>0.74819999999999998</v>
      </c>
      <c r="N1880" s="177">
        <v>-3.1604000000000001</v>
      </c>
      <c r="O1880" s="177">
        <v>15.333399999999999</v>
      </c>
      <c r="P1880" s="177">
        <v>1.5124</v>
      </c>
      <c r="Q1880" s="177">
        <v>14.523999999999999</v>
      </c>
      <c r="R1880" s="177">
        <v>14.9483</v>
      </c>
      <c r="T1880" s="106"/>
      <c r="U1880" s="107"/>
      <c r="V1880" s="107"/>
      <c r="W1880" s="107"/>
      <c r="X1880" s="107"/>
      <c r="Y1880" s="107"/>
      <c r="Z1880" s="107"/>
      <c r="AA1880" s="107"/>
      <c r="AB1880" s="107"/>
      <c r="AC1880" s="107"/>
      <c r="AD1880" s="107"/>
      <c r="AE1880" s="107"/>
      <c r="AF1880" s="107"/>
      <c r="AG1880" s="107"/>
      <c r="AH1880" s="107"/>
    </row>
    <row r="1881" spans="1:34" x14ac:dyDescent="0.3">
      <c r="A1881" s="173" t="s">
        <v>380</v>
      </c>
      <c r="B1881" s="173" t="s">
        <v>11</v>
      </c>
      <c r="C1881" s="173">
        <v>119659</v>
      </c>
      <c r="D1881" s="176">
        <v>44942</v>
      </c>
      <c r="E1881" s="177">
        <v>82.183999999999997</v>
      </c>
      <c r="F1881" s="177">
        <v>6.0000000000000001E-3</v>
      </c>
      <c r="G1881" s="177">
        <v>6.0000000000000001E-3</v>
      </c>
      <c r="H1881" s="177">
        <v>-0.19350000000000001</v>
      </c>
      <c r="I1881" s="177">
        <v>-0.43409999999999999</v>
      </c>
      <c r="J1881" s="177">
        <v>-0.58150000000000002</v>
      </c>
      <c r="K1881" s="177">
        <v>4.7530000000000001</v>
      </c>
      <c r="L1881" s="177">
        <v>15.57</v>
      </c>
      <c r="M1881" s="177">
        <v>1.4636</v>
      </c>
      <c r="N1881" s="177">
        <v>-2.2578999999999998</v>
      </c>
      <c r="O1881" s="177">
        <v>16.446100000000001</v>
      </c>
      <c r="P1881" s="177">
        <v>2.5893000000000002</v>
      </c>
      <c r="Q1881" s="177">
        <v>16.0398</v>
      </c>
      <c r="R1881" s="177">
        <v>16.005099999999999</v>
      </c>
      <c r="T1881" s="106"/>
      <c r="U1881" s="107"/>
      <c r="V1881" s="107"/>
      <c r="W1881" s="107"/>
      <c r="X1881" s="107"/>
      <c r="Y1881" s="107"/>
      <c r="Z1881" s="107"/>
      <c r="AA1881" s="107"/>
      <c r="AB1881" s="107"/>
      <c r="AC1881" s="107"/>
      <c r="AD1881" s="107"/>
      <c r="AE1881" s="107"/>
      <c r="AF1881" s="107"/>
      <c r="AG1881" s="107"/>
      <c r="AH1881" s="107"/>
    </row>
    <row r="1882" spans="1:34" x14ac:dyDescent="0.3">
      <c r="A1882" s="173" t="s">
        <v>380</v>
      </c>
      <c r="B1882" s="173" t="s">
        <v>1778</v>
      </c>
      <c r="C1882" s="173">
        <v>148595</v>
      </c>
      <c r="D1882" s="176">
        <v>44942</v>
      </c>
      <c r="E1882" s="177">
        <v>13.483000000000001</v>
      </c>
      <c r="F1882" s="177">
        <v>0.10390000000000001</v>
      </c>
      <c r="G1882" s="177">
        <v>0.10390000000000001</v>
      </c>
      <c r="H1882" s="177">
        <v>0.49940000000000001</v>
      </c>
      <c r="I1882" s="177">
        <v>0.65700000000000003</v>
      </c>
      <c r="J1882" s="177">
        <v>1.4800000000000001E-2</v>
      </c>
      <c r="K1882" s="177">
        <v>4.6086</v>
      </c>
      <c r="L1882" s="177">
        <v>10.4078</v>
      </c>
      <c r="M1882" s="177">
        <v>2.2833999999999999</v>
      </c>
      <c r="N1882" s="177">
        <v>-1.9560999999999999</v>
      </c>
      <c r="O1882" s="177"/>
      <c r="P1882" s="177"/>
      <c r="Q1882" s="177">
        <v>15.282400000000001</v>
      </c>
      <c r="R1882" s="177">
        <v>12.288500000000001</v>
      </c>
      <c r="T1882" s="106"/>
      <c r="U1882" s="107"/>
      <c r="V1882" s="107"/>
      <c r="W1882" s="107"/>
      <c r="X1882" s="107"/>
      <c r="Y1882" s="107"/>
      <c r="Z1882" s="107"/>
      <c r="AA1882" s="107"/>
      <c r="AB1882" s="107"/>
      <c r="AC1882" s="107"/>
      <c r="AD1882" s="107"/>
      <c r="AE1882" s="107"/>
      <c r="AF1882" s="107"/>
      <c r="AG1882" s="107"/>
      <c r="AH1882" s="107"/>
    </row>
    <row r="1883" spans="1:34" x14ac:dyDescent="0.3">
      <c r="A1883" s="173" t="s">
        <v>380</v>
      </c>
      <c r="B1883" s="173" t="s">
        <v>1779</v>
      </c>
      <c r="C1883" s="173">
        <v>148594</v>
      </c>
      <c r="D1883" s="176">
        <v>44942</v>
      </c>
      <c r="E1883" s="177">
        <v>13.27</v>
      </c>
      <c r="F1883" s="177">
        <v>9.8100000000000007E-2</v>
      </c>
      <c r="G1883" s="177">
        <v>9.8100000000000007E-2</v>
      </c>
      <c r="H1883" s="177">
        <v>0.49220000000000003</v>
      </c>
      <c r="I1883" s="177">
        <v>0.63700000000000001</v>
      </c>
      <c r="J1883" s="177">
        <v>-4.5199999999999997E-2</v>
      </c>
      <c r="K1883" s="177">
        <v>4.4059999999999997</v>
      </c>
      <c r="L1883" s="177">
        <v>9.9785000000000004</v>
      </c>
      <c r="M1883" s="177">
        <v>1.7014</v>
      </c>
      <c r="N1883" s="177">
        <v>-2.6983000000000001</v>
      </c>
      <c r="O1883" s="177"/>
      <c r="P1883" s="177"/>
      <c r="Q1883" s="177">
        <v>14.412100000000001</v>
      </c>
      <c r="R1883" s="177">
        <v>11.440899999999999</v>
      </c>
      <c r="T1883" s="106"/>
      <c r="U1883" s="107"/>
      <c r="V1883" s="107"/>
      <c r="W1883" s="107"/>
      <c r="X1883" s="107"/>
      <c r="Y1883" s="107"/>
      <c r="Z1883" s="107"/>
      <c r="AA1883" s="107"/>
      <c r="AB1883" s="107"/>
      <c r="AC1883" s="107"/>
      <c r="AD1883" s="107"/>
      <c r="AE1883" s="107"/>
      <c r="AF1883" s="107"/>
      <c r="AG1883" s="107"/>
      <c r="AH1883" s="107"/>
    </row>
    <row r="1884" spans="1:34" x14ac:dyDescent="0.3">
      <c r="A1884" s="173" t="s">
        <v>380</v>
      </c>
      <c r="B1884" s="173" t="s">
        <v>31</v>
      </c>
      <c r="C1884" s="173">
        <v>101764</v>
      </c>
      <c r="D1884" s="176">
        <v>44942</v>
      </c>
      <c r="E1884" s="177">
        <v>451.48200000000003</v>
      </c>
      <c r="F1884" s="177">
        <v>-0.29659999999999997</v>
      </c>
      <c r="G1884" s="177">
        <v>-0.29659999999999997</v>
      </c>
      <c r="H1884" s="177">
        <v>-0.59340000000000004</v>
      </c>
      <c r="I1884" s="177">
        <v>-1.1975</v>
      </c>
      <c r="J1884" s="177">
        <v>-1.6645000000000001</v>
      </c>
      <c r="K1884" s="177">
        <v>4.3170000000000002</v>
      </c>
      <c r="L1884" s="177">
        <v>14.133699999999999</v>
      </c>
      <c r="M1884" s="177">
        <v>3.0442</v>
      </c>
      <c r="N1884" s="177">
        <v>-1.2295</v>
      </c>
      <c r="O1884" s="177">
        <v>15.830299999999999</v>
      </c>
      <c r="P1884" s="177">
        <v>8.1329999999999991</v>
      </c>
      <c r="Q1884" s="177">
        <v>14.0526</v>
      </c>
      <c r="R1884" s="177">
        <v>15.362399999999999</v>
      </c>
      <c r="T1884" s="106"/>
      <c r="U1884" s="107"/>
      <c r="V1884" s="107"/>
      <c r="W1884" s="107"/>
      <c r="X1884" s="107"/>
      <c r="Y1884" s="107"/>
      <c r="Z1884" s="107"/>
      <c r="AA1884" s="107"/>
      <c r="AB1884" s="107"/>
      <c r="AC1884" s="107"/>
      <c r="AD1884" s="107"/>
      <c r="AE1884" s="107"/>
      <c r="AF1884" s="107"/>
      <c r="AG1884" s="107"/>
      <c r="AH1884" s="107"/>
    </row>
    <row r="1885" spans="1:34" x14ac:dyDescent="0.3">
      <c r="A1885" s="173" t="s">
        <v>380</v>
      </c>
      <c r="B1885" s="173" t="s">
        <v>12</v>
      </c>
      <c r="C1885" s="173">
        <v>118935</v>
      </c>
      <c r="D1885" s="176">
        <v>44942</v>
      </c>
      <c r="E1885" s="177">
        <v>493.65699999999998</v>
      </c>
      <c r="F1885" s="177">
        <v>-0.28899999999999998</v>
      </c>
      <c r="G1885" s="177">
        <v>-0.28899999999999998</v>
      </c>
      <c r="H1885" s="177">
        <v>-0.57579999999999998</v>
      </c>
      <c r="I1885" s="177">
        <v>-1.1637999999999999</v>
      </c>
      <c r="J1885" s="177">
        <v>-1.5906</v>
      </c>
      <c r="K1885" s="177">
        <v>4.5655000000000001</v>
      </c>
      <c r="L1885" s="177">
        <v>14.672700000000001</v>
      </c>
      <c r="M1885" s="177">
        <v>3.7789999999999999</v>
      </c>
      <c r="N1885" s="177">
        <v>-0.30840000000000001</v>
      </c>
      <c r="O1885" s="177">
        <v>16.9084</v>
      </c>
      <c r="P1885" s="177">
        <v>9.2401999999999997</v>
      </c>
      <c r="Q1885" s="177">
        <v>15.4246</v>
      </c>
      <c r="R1885" s="177">
        <v>16.450399999999998</v>
      </c>
      <c r="T1885" s="106"/>
      <c r="U1885" s="107"/>
      <c r="V1885" s="107"/>
      <c r="W1885" s="107"/>
      <c r="X1885" s="107"/>
      <c r="Y1885" s="107"/>
      <c r="Z1885" s="107"/>
      <c r="AA1885" s="107"/>
      <c r="AB1885" s="107"/>
      <c r="AC1885" s="107"/>
      <c r="AD1885" s="107"/>
      <c r="AE1885" s="107"/>
      <c r="AF1885" s="107"/>
      <c r="AG1885" s="107"/>
      <c r="AH1885" s="107"/>
    </row>
    <row r="1886" spans="1:34" x14ac:dyDescent="0.3">
      <c r="A1886" s="173" t="s">
        <v>380</v>
      </c>
      <c r="B1886" s="173" t="s">
        <v>2056</v>
      </c>
      <c r="C1886" s="173">
        <v>151113</v>
      </c>
      <c r="D1886" s="176">
        <v>44942</v>
      </c>
      <c r="E1886" s="177">
        <v>66.363699999999994</v>
      </c>
      <c r="F1886" s="177">
        <v>-4.2900000000000001E-2</v>
      </c>
      <c r="G1886" s="177">
        <v>-4.2900000000000001E-2</v>
      </c>
      <c r="H1886" s="177">
        <v>-0.75700000000000001</v>
      </c>
      <c r="I1886" s="177">
        <v>-1.2035</v>
      </c>
      <c r="J1886" s="177">
        <v>-1.0849</v>
      </c>
      <c r="K1886" s="177">
        <v>6.8468999999999998</v>
      </c>
      <c r="L1886" s="177">
        <v>16.335699999999999</v>
      </c>
      <c r="M1886" s="177">
        <v>4.8002000000000002</v>
      </c>
      <c r="N1886" s="177">
        <v>0.1172</v>
      </c>
      <c r="O1886" s="177">
        <v>18.742899999999999</v>
      </c>
      <c r="P1886" s="177">
        <v>10.036799999999999</v>
      </c>
      <c r="Q1886" s="177">
        <v>18.286999999999999</v>
      </c>
      <c r="R1886" s="177">
        <v>19.6966</v>
      </c>
      <c r="T1886" s="106"/>
      <c r="U1886" s="107"/>
      <c r="V1886" s="107"/>
      <c r="W1886" s="107"/>
      <c r="X1886" s="107"/>
      <c r="Y1886" s="107"/>
      <c r="Z1886" s="107"/>
      <c r="AA1886" s="107"/>
      <c r="AB1886" s="107"/>
      <c r="AC1886" s="107"/>
      <c r="AD1886" s="107"/>
      <c r="AE1886" s="107"/>
      <c r="AF1886" s="107"/>
      <c r="AG1886" s="107"/>
      <c r="AH1886" s="107"/>
    </row>
    <row r="1887" spans="1:34" x14ac:dyDescent="0.3">
      <c r="A1887" s="173" t="s">
        <v>380</v>
      </c>
      <c r="B1887" s="173" t="s">
        <v>2057</v>
      </c>
      <c r="C1887" s="173">
        <v>151110</v>
      </c>
      <c r="D1887" s="176">
        <v>44942</v>
      </c>
      <c r="E1887" s="177">
        <v>60.897399999999998</v>
      </c>
      <c r="F1887" s="177">
        <v>-5.1200000000000002E-2</v>
      </c>
      <c r="G1887" s="177">
        <v>-5.1200000000000002E-2</v>
      </c>
      <c r="H1887" s="177">
        <v>-0.7762</v>
      </c>
      <c r="I1887" s="177">
        <v>-1.2408999999999999</v>
      </c>
      <c r="J1887" s="177">
        <v>-1.1671</v>
      </c>
      <c r="K1887" s="177">
        <v>6.5814000000000004</v>
      </c>
      <c r="L1887" s="177">
        <v>15.767899999999999</v>
      </c>
      <c r="M1887" s="177">
        <v>4.0323000000000002</v>
      </c>
      <c r="N1887" s="177">
        <v>-0.84599999999999997</v>
      </c>
      <c r="O1887" s="177">
        <v>17.599900000000002</v>
      </c>
      <c r="P1887" s="177">
        <v>8.9944000000000006</v>
      </c>
      <c r="Q1887" s="177">
        <v>14.872</v>
      </c>
      <c r="R1887" s="177">
        <v>18.5534</v>
      </c>
      <c r="T1887" s="106"/>
      <c r="U1887" s="107"/>
      <c r="V1887" s="107"/>
      <c r="W1887" s="107"/>
      <c r="X1887" s="107"/>
      <c r="Y1887" s="107"/>
      <c r="Z1887" s="107"/>
      <c r="AA1887" s="107"/>
      <c r="AB1887" s="107"/>
      <c r="AC1887" s="107"/>
      <c r="AD1887" s="107"/>
      <c r="AE1887" s="107"/>
      <c r="AF1887" s="107"/>
      <c r="AG1887" s="107"/>
      <c r="AH1887" s="107"/>
    </row>
    <row r="1888" spans="1:34" x14ac:dyDescent="0.3">
      <c r="A1888" s="173" t="s">
        <v>380</v>
      </c>
      <c r="B1888" s="173" t="s">
        <v>32</v>
      </c>
      <c r="C1888" s="173">
        <v>102594</v>
      </c>
      <c r="D1888" s="176">
        <v>44942</v>
      </c>
      <c r="E1888" s="177">
        <v>278.68</v>
      </c>
      <c r="F1888" s="177">
        <v>-0.2291</v>
      </c>
      <c r="G1888" s="177">
        <v>-0.2291</v>
      </c>
      <c r="H1888" s="177">
        <v>-0.64180000000000004</v>
      </c>
      <c r="I1888" s="177">
        <v>-0.4572</v>
      </c>
      <c r="J1888" s="177">
        <v>-0.36109999999999998</v>
      </c>
      <c r="K1888" s="177">
        <v>7.3579999999999997</v>
      </c>
      <c r="L1888" s="177">
        <v>15.3238</v>
      </c>
      <c r="M1888" s="177">
        <v>6.4882999999999997</v>
      </c>
      <c r="N1888" s="177">
        <v>9.6258999999999997</v>
      </c>
      <c r="O1888" s="177">
        <v>23.9542</v>
      </c>
      <c r="P1888" s="177">
        <v>13.3248</v>
      </c>
      <c r="Q1888" s="177">
        <v>19.787099999999999</v>
      </c>
      <c r="R1888" s="177">
        <v>22.000900000000001</v>
      </c>
      <c r="T1888" s="106"/>
      <c r="U1888" s="107"/>
      <c r="V1888" s="107"/>
      <c r="W1888" s="107"/>
      <c r="X1888" s="107"/>
      <c r="Y1888" s="107"/>
      <c r="Z1888" s="107"/>
      <c r="AA1888" s="107"/>
      <c r="AB1888" s="107"/>
      <c r="AC1888" s="107"/>
      <c r="AD1888" s="107"/>
      <c r="AE1888" s="107"/>
      <c r="AF1888" s="107"/>
      <c r="AG1888" s="107"/>
      <c r="AH1888" s="107"/>
    </row>
    <row r="1889" spans="1:34" x14ac:dyDescent="0.3">
      <c r="A1889" s="173" t="s">
        <v>380</v>
      </c>
      <c r="B1889" s="173" t="s">
        <v>13</v>
      </c>
      <c r="C1889" s="173">
        <v>120323</v>
      </c>
      <c r="D1889" s="176">
        <v>44942</v>
      </c>
      <c r="E1889" s="177">
        <v>302.19</v>
      </c>
      <c r="F1889" s="177">
        <v>-0.22120000000000001</v>
      </c>
      <c r="G1889" s="177">
        <v>-0.22120000000000001</v>
      </c>
      <c r="H1889" s="177">
        <v>-0.62809999999999999</v>
      </c>
      <c r="I1889" s="177">
        <v>-0.43490000000000001</v>
      </c>
      <c r="J1889" s="177">
        <v>-0.31340000000000001</v>
      </c>
      <c r="K1889" s="177">
        <v>7.5065</v>
      </c>
      <c r="L1889" s="177">
        <v>15.631</v>
      </c>
      <c r="M1889" s="177">
        <v>6.9207000000000001</v>
      </c>
      <c r="N1889" s="177">
        <v>10.236000000000001</v>
      </c>
      <c r="O1889" s="177">
        <v>24.635100000000001</v>
      </c>
      <c r="P1889" s="177">
        <v>14.0395</v>
      </c>
      <c r="Q1889" s="177">
        <v>17.848199999999999</v>
      </c>
      <c r="R1889" s="177">
        <v>22.671800000000001</v>
      </c>
      <c r="T1889" s="106"/>
      <c r="U1889" s="107"/>
      <c r="V1889" s="107"/>
      <c r="W1889" s="107"/>
      <c r="X1889" s="107"/>
      <c r="Y1889" s="107"/>
      <c r="Z1889" s="107"/>
      <c r="AA1889" s="107"/>
      <c r="AB1889" s="107"/>
      <c r="AC1889" s="107"/>
      <c r="AD1889" s="107"/>
      <c r="AE1889" s="107"/>
      <c r="AF1889" s="107"/>
      <c r="AG1889" s="107"/>
      <c r="AH1889" s="107"/>
    </row>
    <row r="1890" spans="1:34" x14ac:dyDescent="0.3">
      <c r="A1890" s="173" t="s">
        <v>380</v>
      </c>
      <c r="B1890" s="173" t="s">
        <v>14</v>
      </c>
      <c r="C1890" s="173">
        <v>144455</v>
      </c>
      <c r="D1890" s="176">
        <v>44942</v>
      </c>
      <c r="E1890" s="177">
        <v>17.11</v>
      </c>
      <c r="F1890" s="177">
        <v>-0.29139999999999999</v>
      </c>
      <c r="G1890" s="177">
        <v>-0.29139999999999999</v>
      </c>
      <c r="H1890" s="177">
        <v>-1.4967999999999999</v>
      </c>
      <c r="I1890" s="177">
        <v>-1.9483999999999999</v>
      </c>
      <c r="J1890" s="177">
        <v>-2.1166999999999998</v>
      </c>
      <c r="K1890" s="177">
        <v>5.8787000000000003</v>
      </c>
      <c r="L1890" s="177">
        <v>12.4918</v>
      </c>
      <c r="M1890" s="177">
        <v>2.8862999999999999</v>
      </c>
      <c r="N1890" s="177">
        <v>-1.0983000000000001</v>
      </c>
      <c r="O1890" s="177">
        <v>15.744400000000001</v>
      </c>
      <c r="P1890" s="177"/>
      <c r="Q1890" s="177">
        <v>12.9483</v>
      </c>
      <c r="R1890" s="177">
        <v>16.46</v>
      </c>
      <c r="T1890" s="106"/>
      <c r="U1890" s="107"/>
      <c r="V1890" s="107"/>
      <c r="W1890" s="107"/>
      <c r="X1890" s="107"/>
      <c r="Y1890" s="107"/>
      <c r="Z1890" s="107"/>
      <c r="AA1890" s="107"/>
      <c r="AB1890" s="107"/>
      <c r="AC1890" s="107"/>
      <c r="AD1890" s="107"/>
      <c r="AE1890" s="107"/>
      <c r="AF1890" s="107"/>
      <c r="AG1890" s="107"/>
      <c r="AH1890" s="107"/>
    </row>
    <row r="1891" spans="1:34" x14ac:dyDescent="0.3">
      <c r="A1891" s="173" t="s">
        <v>380</v>
      </c>
      <c r="B1891" s="173" t="s">
        <v>33</v>
      </c>
      <c r="C1891" s="173">
        <v>144453</v>
      </c>
      <c r="D1891" s="176">
        <v>44942</v>
      </c>
      <c r="E1891" s="177">
        <v>16.309999999999999</v>
      </c>
      <c r="F1891" s="177">
        <v>-0.30559999999999998</v>
      </c>
      <c r="G1891" s="177">
        <v>-0.30559999999999998</v>
      </c>
      <c r="H1891" s="177">
        <v>-1.5097</v>
      </c>
      <c r="I1891" s="177">
        <v>-1.9241999999999999</v>
      </c>
      <c r="J1891" s="177">
        <v>-2.1596000000000002</v>
      </c>
      <c r="K1891" s="177">
        <v>5.6346999999999996</v>
      </c>
      <c r="L1891" s="177">
        <v>12.0192</v>
      </c>
      <c r="M1891" s="177">
        <v>2.2570999999999999</v>
      </c>
      <c r="N1891" s="177">
        <v>-1.9241999999999999</v>
      </c>
      <c r="O1891" s="177">
        <v>14.8574</v>
      </c>
      <c r="P1891" s="177"/>
      <c r="Q1891" s="177">
        <v>11.7288</v>
      </c>
      <c r="R1891" s="177">
        <v>15.5063</v>
      </c>
      <c r="T1891" s="106"/>
      <c r="U1891" s="107"/>
      <c r="V1891" s="107"/>
      <c r="W1891" s="107"/>
      <c r="X1891" s="107"/>
      <c r="Y1891" s="107"/>
      <c r="Z1891" s="107"/>
      <c r="AA1891" s="107"/>
      <c r="AB1891" s="107"/>
      <c r="AC1891" s="107"/>
      <c r="AD1891" s="107"/>
      <c r="AE1891" s="107"/>
      <c r="AF1891" s="107"/>
      <c r="AG1891" s="107"/>
      <c r="AH1891" s="107"/>
    </row>
    <row r="1892" spans="1:34" x14ac:dyDescent="0.3">
      <c r="A1892" s="173" t="s">
        <v>380</v>
      </c>
      <c r="B1892" s="173" t="s">
        <v>15</v>
      </c>
      <c r="C1892" s="173">
        <v>118481</v>
      </c>
      <c r="D1892" s="176">
        <v>44942</v>
      </c>
      <c r="E1892" s="177">
        <v>103.032</v>
      </c>
      <c r="F1892" s="177">
        <v>-0.4002</v>
      </c>
      <c r="G1892" s="177">
        <v>-0.4002</v>
      </c>
      <c r="H1892" s="177">
        <v>-0.62019999999999997</v>
      </c>
      <c r="I1892" s="177">
        <v>-0.2334</v>
      </c>
      <c r="J1892" s="177">
        <v>-0.61250000000000004</v>
      </c>
      <c r="K1892" s="177">
        <v>3.9205000000000001</v>
      </c>
      <c r="L1892" s="177">
        <v>12.149800000000001</v>
      </c>
      <c r="M1892" s="177">
        <v>2.6419999999999999</v>
      </c>
      <c r="N1892" s="177">
        <v>-0.50019999999999998</v>
      </c>
      <c r="O1892" s="177">
        <v>24.6312</v>
      </c>
      <c r="P1892" s="177">
        <v>10.718999999999999</v>
      </c>
      <c r="Q1892" s="177">
        <v>16.669799999999999</v>
      </c>
      <c r="R1892" s="177">
        <v>28.648900000000001</v>
      </c>
      <c r="T1892" s="106"/>
      <c r="U1892" s="107"/>
      <c r="V1892" s="107"/>
      <c r="W1892" s="107"/>
      <c r="X1892" s="107"/>
      <c r="Y1892" s="107"/>
      <c r="Z1892" s="107"/>
      <c r="AA1892" s="107"/>
      <c r="AB1892" s="107"/>
      <c r="AC1892" s="107"/>
      <c r="AD1892" s="107"/>
      <c r="AE1892" s="107"/>
      <c r="AF1892" s="107"/>
      <c r="AG1892" s="107"/>
      <c r="AH1892" s="107"/>
    </row>
    <row r="1893" spans="1:34" x14ac:dyDescent="0.3">
      <c r="A1893" s="173" t="s">
        <v>380</v>
      </c>
      <c r="B1893" s="173" t="s">
        <v>34</v>
      </c>
      <c r="C1893" s="173">
        <v>108909</v>
      </c>
      <c r="D1893" s="176">
        <v>44942</v>
      </c>
      <c r="E1893" s="177">
        <v>93.325000000000003</v>
      </c>
      <c r="F1893" s="177">
        <v>-0.4098</v>
      </c>
      <c r="G1893" s="177">
        <v>-0.4098</v>
      </c>
      <c r="H1893" s="177">
        <v>-0.64200000000000002</v>
      </c>
      <c r="I1893" s="177">
        <v>-0.27679999999999999</v>
      </c>
      <c r="J1893" s="177">
        <v>-0.70860000000000001</v>
      </c>
      <c r="K1893" s="177">
        <v>3.6208</v>
      </c>
      <c r="L1893" s="177">
        <v>11.512700000000001</v>
      </c>
      <c r="M1893" s="177">
        <v>1.7721</v>
      </c>
      <c r="N1893" s="177">
        <v>-1.6077999999999999</v>
      </c>
      <c r="O1893" s="177">
        <v>23.281500000000001</v>
      </c>
      <c r="P1893" s="177">
        <v>9.4960000000000004</v>
      </c>
      <c r="Q1893" s="177">
        <v>16.205400000000001</v>
      </c>
      <c r="R1893" s="177">
        <v>27.246099999999998</v>
      </c>
      <c r="T1893" s="106"/>
      <c r="U1893" s="107"/>
      <c r="V1893" s="107"/>
      <c r="W1893" s="107"/>
      <c r="X1893" s="107"/>
      <c r="Y1893" s="107"/>
      <c r="Z1893" s="107"/>
      <c r="AA1893" s="107"/>
      <c r="AB1893" s="107"/>
      <c r="AC1893" s="107"/>
      <c r="AD1893" s="107"/>
      <c r="AE1893" s="107"/>
      <c r="AF1893" s="107"/>
      <c r="AG1893" s="107"/>
      <c r="AH1893" s="107"/>
    </row>
    <row r="1894" spans="1:34" x14ac:dyDescent="0.3">
      <c r="A1894" s="173" t="s">
        <v>380</v>
      </c>
      <c r="B1894" s="173" t="s">
        <v>16</v>
      </c>
      <c r="C1894" s="173">
        <v>135341</v>
      </c>
      <c r="D1894" s="176">
        <v>44942</v>
      </c>
      <c r="E1894" s="177">
        <v>19.773499999999999</v>
      </c>
      <c r="F1894" s="177">
        <v>-0.61870000000000003</v>
      </c>
      <c r="G1894" s="177">
        <v>-0.61870000000000003</v>
      </c>
      <c r="H1894" s="177">
        <v>-1.1631</v>
      </c>
      <c r="I1894" s="177">
        <v>-1.4164000000000001</v>
      </c>
      <c r="J1894" s="177">
        <v>-1.9512</v>
      </c>
      <c r="K1894" s="177">
        <v>3.4076</v>
      </c>
      <c r="L1894" s="177">
        <v>10.0319</v>
      </c>
      <c r="M1894" s="177">
        <v>2.0461999999999998</v>
      </c>
      <c r="N1894" s="177">
        <v>-2.0076000000000001</v>
      </c>
      <c r="O1894" s="177">
        <v>14.7127</v>
      </c>
      <c r="P1894" s="177">
        <v>4.8270999999999997</v>
      </c>
      <c r="Q1894" s="177">
        <v>9.6995000000000005</v>
      </c>
      <c r="R1894" s="177">
        <v>13.6684</v>
      </c>
      <c r="T1894" s="106"/>
      <c r="U1894" s="107"/>
      <c r="V1894" s="107"/>
      <c r="W1894" s="107"/>
      <c r="X1894" s="107"/>
      <c r="Y1894" s="107"/>
      <c r="Z1894" s="107"/>
      <c r="AA1894" s="107"/>
      <c r="AB1894" s="107"/>
      <c r="AC1894" s="107"/>
      <c r="AD1894" s="107"/>
      <c r="AE1894" s="107"/>
      <c r="AF1894" s="107"/>
      <c r="AG1894" s="107"/>
      <c r="AH1894" s="107"/>
    </row>
    <row r="1895" spans="1:34" x14ac:dyDescent="0.3">
      <c r="A1895" s="173" t="s">
        <v>380</v>
      </c>
      <c r="B1895" s="173" t="s">
        <v>35</v>
      </c>
      <c r="C1895" s="173">
        <v>135343</v>
      </c>
      <c r="D1895" s="176">
        <v>44942</v>
      </c>
      <c r="E1895" s="177">
        <v>17.1739</v>
      </c>
      <c r="F1895" s="177">
        <v>-0.63300000000000001</v>
      </c>
      <c r="G1895" s="177">
        <v>-0.63300000000000001</v>
      </c>
      <c r="H1895" s="177">
        <v>-1.1972</v>
      </c>
      <c r="I1895" s="177">
        <v>-1.4845999999999999</v>
      </c>
      <c r="J1895" s="177">
        <v>-2.1012</v>
      </c>
      <c r="K1895" s="177">
        <v>2.9369999999999998</v>
      </c>
      <c r="L1895" s="177">
        <v>9.0503</v>
      </c>
      <c r="M1895" s="177">
        <v>0.67530000000000001</v>
      </c>
      <c r="N1895" s="177">
        <v>-3.7467000000000001</v>
      </c>
      <c r="O1895" s="177">
        <v>12.472899999999999</v>
      </c>
      <c r="P1895" s="177">
        <v>3.0343</v>
      </c>
      <c r="Q1895" s="177">
        <v>7.6199000000000003</v>
      </c>
      <c r="R1895" s="177">
        <v>11.342599999999999</v>
      </c>
      <c r="T1895" s="106"/>
      <c r="U1895" s="107"/>
      <c r="V1895" s="107"/>
      <c r="W1895" s="107"/>
      <c r="X1895" s="107"/>
      <c r="Y1895" s="107"/>
      <c r="Z1895" s="107"/>
      <c r="AA1895" s="107"/>
      <c r="AB1895" s="107"/>
      <c r="AC1895" s="107"/>
      <c r="AD1895" s="107"/>
      <c r="AE1895" s="107"/>
      <c r="AF1895" s="107"/>
      <c r="AG1895" s="107"/>
      <c r="AH1895" s="107"/>
    </row>
    <row r="1896" spans="1:34" x14ac:dyDescent="0.3">
      <c r="A1896" s="173" t="s">
        <v>380</v>
      </c>
      <c r="B1896" s="173" t="s">
        <v>36</v>
      </c>
      <c r="C1896" s="173">
        <v>100254</v>
      </c>
      <c r="D1896" s="176">
        <v>44942</v>
      </c>
      <c r="E1896" s="177">
        <v>441.202513695253</v>
      </c>
      <c r="F1896" s="177">
        <v>-0.2107</v>
      </c>
      <c r="G1896" s="177">
        <v>-0.2107</v>
      </c>
      <c r="H1896" s="177">
        <v>-0.2114</v>
      </c>
      <c r="I1896" s="177">
        <v>-0.42449999999999999</v>
      </c>
      <c r="J1896" s="177">
        <v>-0.12089999999999999</v>
      </c>
      <c r="K1896" s="177">
        <v>8.7371999999999996</v>
      </c>
      <c r="L1896" s="177">
        <v>17.445399999999999</v>
      </c>
      <c r="M1896" s="177">
        <v>6.91</v>
      </c>
      <c r="N1896" s="177">
        <v>0.39400000000000002</v>
      </c>
      <c r="O1896" s="177">
        <v>16.279499999999999</v>
      </c>
      <c r="P1896" s="177">
        <v>10.1228</v>
      </c>
      <c r="Q1896" s="177">
        <v>15.9153</v>
      </c>
      <c r="R1896" s="177">
        <v>16.9741</v>
      </c>
      <c r="T1896" s="106"/>
      <c r="U1896" s="107"/>
      <c r="V1896" s="107"/>
      <c r="W1896" s="107"/>
      <c r="X1896" s="107"/>
      <c r="Y1896" s="107"/>
      <c r="Z1896" s="107"/>
      <c r="AA1896" s="107"/>
      <c r="AB1896" s="107"/>
      <c r="AC1896" s="107"/>
      <c r="AD1896" s="107"/>
      <c r="AE1896" s="107"/>
      <c r="AF1896" s="107"/>
      <c r="AG1896" s="107"/>
      <c r="AH1896" s="107"/>
    </row>
    <row r="1897" spans="1:34" x14ac:dyDescent="0.3">
      <c r="A1897" s="173" t="s">
        <v>380</v>
      </c>
      <c r="B1897" s="173" t="s">
        <v>17</v>
      </c>
      <c r="C1897" s="173">
        <v>120486</v>
      </c>
      <c r="D1897" s="176">
        <v>44942</v>
      </c>
      <c r="E1897" s="177">
        <v>59.802700000000002</v>
      </c>
      <c r="F1897" s="177">
        <v>-0.20530000000000001</v>
      </c>
      <c r="G1897" s="177">
        <v>-0.20530000000000001</v>
      </c>
      <c r="H1897" s="177">
        <v>-0.19889999999999999</v>
      </c>
      <c r="I1897" s="177">
        <v>-0.39950000000000002</v>
      </c>
      <c r="J1897" s="177">
        <v>-6.7000000000000004E-2</v>
      </c>
      <c r="K1897" s="177">
        <v>8.9162999999999997</v>
      </c>
      <c r="L1897" s="177">
        <v>17.854800000000001</v>
      </c>
      <c r="M1897" s="177">
        <v>7.4661999999999997</v>
      </c>
      <c r="N1897" s="177">
        <v>1.0653999999999999</v>
      </c>
      <c r="O1897" s="177">
        <v>17.0459</v>
      </c>
      <c r="P1897" s="177">
        <v>10.8452</v>
      </c>
      <c r="Q1897" s="177">
        <v>15.157999999999999</v>
      </c>
      <c r="R1897" s="177">
        <v>17.748999999999999</v>
      </c>
      <c r="T1897" s="106"/>
      <c r="U1897" s="107"/>
      <c r="V1897" s="107"/>
      <c r="W1897" s="107"/>
      <c r="X1897" s="107"/>
      <c r="Y1897" s="107"/>
      <c r="Z1897" s="107"/>
      <c r="AA1897" s="107"/>
      <c r="AB1897" s="107"/>
      <c r="AC1897" s="107"/>
      <c r="AD1897" s="107"/>
      <c r="AE1897" s="107"/>
      <c r="AF1897" s="107"/>
      <c r="AG1897" s="107"/>
      <c r="AH1897" s="107"/>
    </row>
    <row r="1898" spans="1:34" x14ac:dyDescent="0.3">
      <c r="A1898" s="173" t="s">
        <v>380</v>
      </c>
      <c r="B1898" s="173" t="s">
        <v>38</v>
      </c>
      <c r="C1898" s="173">
        <v>103085</v>
      </c>
      <c r="D1898" s="176">
        <v>44942</v>
      </c>
      <c r="E1898" s="177">
        <v>126.78100000000001</v>
      </c>
      <c r="F1898" s="177">
        <v>-0.4506</v>
      </c>
      <c r="G1898" s="177">
        <v>-0.4506</v>
      </c>
      <c r="H1898" s="177">
        <v>-1.0223</v>
      </c>
      <c r="I1898" s="177">
        <v>-1.3855999999999999</v>
      </c>
      <c r="J1898" s="177">
        <v>-2.0182000000000002</v>
      </c>
      <c r="K1898" s="177">
        <v>2.6573000000000002</v>
      </c>
      <c r="L1898" s="177">
        <v>11.444800000000001</v>
      </c>
      <c r="M1898" s="177">
        <v>1.6970000000000001</v>
      </c>
      <c r="N1898" s="177">
        <v>-1.2179</v>
      </c>
      <c r="O1898" s="177">
        <v>18.139600000000002</v>
      </c>
      <c r="P1898" s="177">
        <v>10.0707</v>
      </c>
      <c r="Q1898" s="177">
        <v>15.5062</v>
      </c>
      <c r="R1898" s="177">
        <v>17.810500000000001</v>
      </c>
      <c r="T1898" s="106"/>
      <c r="U1898" s="107"/>
      <c r="V1898" s="107"/>
      <c r="W1898" s="107"/>
      <c r="X1898" s="107"/>
      <c r="Y1898" s="107"/>
      <c r="Z1898" s="107"/>
      <c r="AA1898" s="107"/>
      <c r="AB1898" s="107"/>
      <c r="AC1898" s="107"/>
      <c r="AD1898" s="107"/>
      <c r="AE1898" s="107"/>
      <c r="AF1898" s="107"/>
      <c r="AG1898" s="107"/>
      <c r="AH1898" s="107"/>
    </row>
    <row r="1899" spans="1:34" x14ac:dyDescent="0.3">
      <c r="A1899" s="173" t="s">
        <v>380</v>
      </c>
      <c r="B1899" s="173" t="s">
        <v>19</v>
      </c>
      <c r="C1899" s="173">
        <v>118784</v>
      </c>
      <c r="D1899" s="176">
        <v>44942</v>
      </c>
      <c r="E1899" s="177">
        <v>136.3434</v>
      </c>
      <c r="F1899" s="177">
        <v>-0.44369999999999998</v>
      </c>
      <c r="G1899" s="177">
        <v>-0.44369999999999998</v>
      </c>
      <c r="H1899" s="177">
        <v>-1.0074000000000001</v>
      </c>
      <c r="I1899" s="177">
        <v>-1.3560000000000001</v>
      </c>
      <c r="J1899" s="177">
        <v>-1.9529000000000001</v>
      </c>
      <c r="K1899" s="177">
        <v>2.8576000000000001</v>
      </c>
      <c r="L1899" s="177">
        <v>11.85</v>
      </c>
      <c r="M1899" s="177">
        <v>2.2568999999999999</v>
      </c>
      <c r="N1899" s="177">
        <v>-0.50480000000000003</v>
      </c>
      <c r="O1899" s="177">
        <v>18.943000000000001</v>
      </c>
      <c r="P1899" s="177">
        <v>10.813700000000001</v>
      </c>
      <c r="Q1899" s="177">
        <v>14.715299999999999</v>
      </c>
      <c r="R1899" s="177">
        <v>18.6158</v>
      </c>
      <c r="T1899" s="106"/>
      <c r="U1899" s="107"/>
      <c r="V1899" s="107"/>
      <c r="W1899" s="107"/>
      <c r="X1899" s="107"/>
      <c r="Y1899" s="107"/>
      <c r="Z1899" s="107"/>
      <c r="AA1899" s="107"/>
      <c r="AB1899" s="107"/>
      <c r="AC1899" s="107"/>
      <c r="AD1899" s="107"/>
      <c r="AE1899" s="107"/>
      <c r="AF1899" s="107"/>
      <c r="AG1899" s="107"/>
      <c r="AH1899" s="107"/>
    </row>
    <row r="1900" spans="1:34" x14ac:dyDescent="0.3">
      <c r="A1900" s="173" t="s">
        <v>380</v>
      </c>
      <c r="B1900" s="173" t="s">
        <v>20</v>
      </c>
      <c r="C1900" s="173">
        <v>103490</v>
      </c>
      <c r="D1900" s="176">
        <v>44942</v>
      </c>
      <c r="E1900" s="177">
        <v>81.599999999999994</v>
      </c>
      <c r="F1900" s="177">
        <v>-4.9000000000000002E-2</v>
      </c>
      <c r="G1900" s="177">
        <v>-4.9000000000000002E-2</v>
      </c>
      <c r="H1900" s="177">
        <v>-0.47570000000000001</v>
      </c>
      <c r="I1900" s="177">
        <v>-0.7782</v>
      </c>
      <c r="J1900" s="177">
        <v>-0.64529999999999998</v>
      </c>
      <c r="K1900" s="177">
        <v>5.6721000000000004</v>
      </c>
      <c r="L1900" s="177">
        <v>11.796099999999999</v>
      </c>
      <c r="M1900" s="177">
        <v>5.2496</v>
      </c>
      <c r="N1900" s="177">
        <v>2.4481999999999999</v>
      </c>
      <c r="O1900" s="177">
        <v>14.4153</v>
      </c>
      <c r="P1900" s="177">
        <v>8.3271999999999995</v>
      </c>
      <c r="Q1900" s="177">
        <v>13.2614</v>
      </c>
      <c r="R1900" s="177">
        <v>12.259600000000001</v>
      </c>
      <c r="T1900" s="106"/>
      <c r="U1900" s="107"/>
      <c r="V1900" s="107"/>
      <c r="W1900" s="107"/>
      <c r="X1900" s="107"/>
      <c r="Y1900" s="107"/>
      <c r="Z1900" s="107"/>
      <c r="AA1900" s="107"/>
      <c r="AB1900" s="107"/>
      <c r="AC1900" s="107"/>
      <c r="AD1900" s="107"/>
      <c r="AE1900" s="107"/>
      <c r="AF1900" s="107"/>
      <c r="AG1900" s="107"/>
      <c r="AH1900" s="107"/>
    </row>
    <row r="1901" spans="1:34" x14ac:dyDescent="0.3">
      <c r="A1901" s="173" t="s">
        <v>380</v>
      </c>
      <c r="B1901" s="173" t="s">
        <v>39</v>
      </c>
      <c r="C1901" s="173">
        <v>141068</v>
      </c>
      <c r="D1901" s="176">
        <v>44942</v>
      </c>
      <c r="E1901" s="177">
        <v>79.78</v>
      </c>
      <c r="F1901" s="177">
        <v>-3.7600000000000001E-2</v>
      </c>
      <c r="G1901" s="177">
        <v>-3.7600000000000001E-2</v>
      </c>
      <c r="H1901" s="177">
        <v>-0.47410000000000002</v>
      </c>
      <c r="I1901" s="177">
        <v>-0.79579999999999995</v>
      </c>
      <c r="J1901" s="177">
        <v>-0.68469999999999998</v>
      </c>
      <c r="K1901" s="177">
        <v>5.5430999999999999</v>
      </c>
      <c r="L1901" s="177">
        <v>11.518000000000001</v>
      </c>
      <c r="M1901" s="177">
        <v>4.8632999999999997</v>
      </c>
      <c r="N1901" s="177">
        <v>1.9421999999999999</v>
      </c>
      <c r="O1901" s="177">
        <v>13.8522</v>
      </c>
      <c r="P1901" s="177">
        <v>7.8674999999999997</v>
      </c>
      <c r="Q1901" s="177">
        <v>12.924799999999999</v>
      </c>
      <c r="R1901" s="177">
        <v>11.7112</v>
      </c>
      <c r="T1901" s="106"/>
      <c r="U1901" s="107"/>
      <c r="V1901" s="107"/>
      <c r="W1901" s="107"/>
      <c r="X1901" s="107"/>
      <c r="Y1901" s="107"/>
      <c r="Z1901" s="107"/>
      <c r="AA1901" s="107"/>
      <c r="AB1901" s="107"/>
      <c r="AC1901" s="107"/>
      <c r="AD1901" s="107"/>
      <c r="AE1901" s="107"/>
      <c r="AF1901" s="107"/>
      <c r="AG1901" s="107"/>
      <c r="AH1901" s="107"/>
    </row>
    <row r="1902" spans="1:34" x14ac:dyDescent="0.3">
      <c r="A1902" s="173" t="s">
        <v>380</v>
      </c>
      <c r="B1902" s="173" t="s">
        <v>40</v>
      </c>
      <c r="C1902" s="173">
        <v>101672</v>
      </c>
      <c r="D1902" s="176">
        <v>44942</v>
      </c>
      <c r="E1902" s="177">
        <v>208.66739999999999</v>
      </c>
      <c r="F1902" s="177">
        <v>-0.27239999999999998</v>
      </c>
      <c r="G1902" s="177">
        <v>-0.27239999999999998</v>
      </c>
      <c r="H1902" s="177">
        <v>-0.80349999999999999</v>
      </c>
      <c r="I1902" s="177">
        <v>-1.4353</v>
      </c>
      <c r="J1902" s="177">
        <v>-1.6583000000000001</v>
      </c>
      <c r="K1902" s="177">
        <v>3.9723999999999999</v>
      </c>
      <c r="L1902" s="177">
        <v>12.7736</v>
      </c>
      <c r="M1902" s="177">
        <v>4.8499999999999996</v>
      </c>
      <c r="N1902" s="177">
        <v>1.1357999999999999</v>
      </c>
      <c r="O1902" s="177">
        <v>13.9848</v>
      </c>
      <c r="P1902" s="177">
        <v>8.0098000000000003</v>
      </c>
      <c r="Q1902" s="177">
        <v>17.7836</v>
      </c>
      <c r="R1902" s="177">
        <v>13.7105</v>
      </c>
      <c r="T1902" s="106"/>
      <c r="U1902" s="107"/>
      <c r="V1902" s="107"/>
      <c r="W1902" s="107"/>
      <c r="X1902" s="107"/>
      <c r="Y1902" s="107"/>
      <c r="Z1902" s="107"/>
      <c r="AA1902" s="107"/>
      <c r="AB1902" s="107"/>
      <c r="AC1902" s="107"/>
      <c r="AD1902" s="107"/>
      <c r="AE1902" s="107"/>
      <c r="AF1902" s="107"/>
      <c r="AG1902" s="107"/>
      <c r="AH1902" s="107"/>
    </row>
    <row r="1903" spans="1:34" x14ac:dyDescent="0.3">
      <c r="A1903" s="173" t="s">
        <v>380</v>
      </c>
      <c r="B1903" s="173" t="s">
        <v>21</v>
      </c>
      <c r="C1903" s="173">
        <v>119231</v>
      </c>
      <c r="D1903" s="176">
        <v>44942</v>
      </c>
      <c r="E1903" s="177">
        <v>229.3004</v>
      </c>
      <c r="F1903" s="177">
        <v>-0.26390000000000002</v>
      </c>
      <c r="G1903" s="177">
        <v>-0.26390000000000002</v>
      </c>
      <c r="H1903" s="177">
        <v>-0.78400000000000003</v>
      </c>
      <c r="I1903" s="177">
        <v>-1.3967000000000001</v>
      </c>
      <c r="J1903" s="177">
        <v>-1.5714999999999999</v>
      </c>
      <c r="K1903" s="177">
        <v>4.2497999999999996</v>
      </c>
      <c r="L1903" s="177">
        <v>13.368399999999999</v>
      </c>
      <c r="M1903" s="177">
        <v>5.6840999999999999</v>
      </c>
      <c r="N1903" s="177">
        <v>2.1939000000000002</v>
      </c>
      <c r="O1903" s="177">
        <v>15.2951</v>
      </c>
      <c r="P1903" s="177">
        <v>9.3363999999999994</v>
      </c>
      <c r="Q1903" s="177">
        <v>16.201000000000001</v>
      </c>
      <c r="R1903" s="177">
        <v>14.917299999999999</v>
      </c>
      <c r="T1903" s="106"/>
      <c r="U1903" s="107"/>
      <c r="V1903" s="107"/>
      <c r="W1903" s="107"/>
      <c r="X1903" s="107"/>
      <c r="Y1903" s="107"/>
      <c r="Z1903" s="107"/>
      <c r="AA1903" s="107"/>
      <c r="AB1903" s="107"/>
      <c r="AC1903" s="107"/>
      <c r="AD1903" s="107"/>
      <c r="AE1903" s="107"/>
      <c r="AF1903" s="107"/>
      <c r="AG1903" s="107"/>
      <c r="AH1903" s="107"/>
    </row>
    <row r="1904" spans="1:34" x14ac:dyDescent="0.3">
      <c r="A1904" s="173" t="s">
        <v>380</v>
      </c>
      <c r="B1904" s="173" t="s">
        <v>22</v>
      </c>
      <c r="C1904" s="173">
        <v>143835</v>
      </c>
      <c r="D1904" s="176"/>
      <c r="E1904" s="177"/>
      <c r="F1904" s="177"/>
      <c r="G1904" s="177"/>
      <c r="H1904" s="177"/>
      <c r="I1904" s="177"/>
      <c r="J1904" s="177"/>
      <c r="K1904" s="177"/>
      <c r="L1904" s="177"/>
      <c r="M1904" s="177"/>
      <c r="N1904" s="177"/>
      <c r="O1904" s="177"/>
      <c r="P1904" s="177"/>
      <c r="Q1904" s="177"/>
      <c r="R1904" s="177"/>
      <c r="T1904" s="106"/>
      <c r="U1904" s="107"/>
      <c r="V1904" s="107"/>
      <c r="W1904" s="107"/>
      <c r="X1904" s="107"/>
      <c r="Y1904" s="107"/>
      <c r="Z1904" s="107"/>
      <c r="AA1904" s="107"/>
      <c r="AB1904" s="107"/>
      <c r="AC1904" s="107"/>
      <c r="AD1904" s="107"/>
      <c r="AE1904" s="107"/>
      <c r="AF1904" s="107"/>
      <c r="AG1904" s="107"/>
      <c r="AH1904" s="107"/>
    </row>
    <row r="1905" spans="1:34" x14ac:dyDescent="0.3">
      <c r="A1905" s="173" t="s">
        <v>380</v>
      </c>
      <c r="B1905" s="173" t="s">
        <v>41</v>
      </c>
      <c r="C1905" s="173">
        <v>143837</v>
      </c>
      <c r="D1905" s="176"/>
      <c r="E1905" s="177"/>
      <c r="F1905" s="177"/>
      <c r="G1905" s="177"/>
      <c r="H1905" s="177"/>
      <c r="I1905" s="177"/>
      <c r="J1905" s="177"/>
      <c r="K1905" s="177"/>
      <c r="L1905" s="177"/>
      <c r="M1905" s="177"/>
      <c r="N1905" s="177"/>
      <c r="O1905" s="177"/>
      <c r="P1905" s="177"/>
      <c r="Q1905" s="177"/>
      <c r="R1905" s="177"/>
      <c r="T1905" s="106"/>
      <c r="U1905" s="107"/>
      <c r="V1905" s="107"/>
      <c r="W1905" s="107"/>
      <c r="X1905" s="107"/>
      <c r="Y1905" s="107"/>
      <c r="Z1905" s="107"/>
      <c r="AA1905" s="107"/>
      <c r="AB1905" s="107"/>
      <c r="AC1905" s="107"/>
      <c r="AD1905" s="107"/>
      <c r="AE1905" s="107"/>
      <c r="AF1905" s="107"/>
      <c r="AG1905" s="107"/>
      <c r="AH1905" s="107"/>
    </row>
    <row r="1906" spans="1:34" x14ac:dyDescent="0.3">
      <c r="A1906" s="173" t="s">
        <v>380</v>
      </c>
      <c r="B1906" s="173" t="s">
        <v>23</v>
      </c>
      <c r="C1906" s="173">
        <v>144213</v>
      </c>
      <c r="D1906" s="176"/>
      <c r="E1906" s="177"/>
      <c r="F1906" s="177"/>
      <c r="G1906" s="177"/>
      <c r="H1906" s="177"/>
      <c r="I1906" s="177"/>
      <c r="J1906" s="177"/>
      <c r="K1906" s="177"/>
      <c r="L1906" s="177"/>
      <c r="M1906" s="177"/>
      <c r="N1906" s="177"/>
      <c r="O1906" s="177"/>
      <c r="P1906" s="177"/>
      <c r="Q1906" s="177"/>
      <c r="R1906" s="177"/>
      <c r="T1906" s="106"/>
      <c r="U1906" s="107"/>
      <c r="V1906" s="107"/>
      <c r="W1906" s="107"/>
      <c r="X1906" s="107"/>
      <c r="Y1906" s="107"/>
      <c r="Z1906" s="107"/>
      <c r="AA1906" s="107"/>
      <c r="AB1906" s="107"/>
      <c r="AC1906" s="107"/>
      <c r="AD1906" s="107"/>
      <c r="AE1906" s="107"/>
      <c r="AF1906" s="107"/>
      <c r="AG1906" s="107"/>
      <c r="AH1906" s="107"/>
    </row>
    <row r="1907" spans="1:34" x14ac:dyDescent="0.3">
      <c r="A1907" s="173" t="s">
        <v>380</v>
      </c>
      <c r="B1907" s="173" t="s">
        <v>42</v>
      </c>
      <c r="C1907" s="173">
        <v>144212</v>
      </c>
      <c r="D1907" s="176"/>
      <c r="E1907" s="177"/>
      <c r="F1907" s="177"/>
      <c r="G1907" s="177"/>
      <c r="H1907" s="177"/>
      <c r="I1907" s="177"/>
      <c r="J1907" s="177"/>
      <c r="K1907" s="177"/>
      <c r="L1907" s="177"/>
      <c r="M1907" s="177"/>
      <c r="N1907" s="177"/>
      <c r="O1907" s="177"/>
      <c r="P1907" s="177"/>
      <c r="Q1907" s="177"/>
      <c r="R1907" s="177"/>
      <c r="T1907" s="106"/>
      <c r="U1907" s="107"/>
      <c r="V1907" s="107"/>
      <c r="W1907" s="107"/>
      <c r="X1907" s="107"/>
      <c r="Y1907" s="107"/>
      <c r="Z1907" s="107"/>
      <c r="AA1907" s="107"/>
      <c r="AB1907" s="107"/>
      <c r="AC1907" s="107"/>
      <c r="AD1907" s="107"/>
      <c r="AE1907" s="107"/>
      <c r="AF1907" s="107"/>
      <c r="AG1907" s="107"/>
      <c r="AH1907" s="107"/>
    </row>
    <row r="1908" spans="1:34" x14ac:dyDescent="0.3">
      <c r="A1908" s="173" t="s">
        <v>380</v>
      </c>
      <c r="B1908" s="173" t="s">
        <v>43</v>
      </c>
      <c r="C1908" s="173">
        <v>100496</v>
      </c>
      <c r="D1908" s="176">
        <v>44942</v>
      </c>
      <c r="E1908" s="177">
        <v>451.63729999999998</v>
      </c>
      <c r="F1908" s="177">
        <v>8.8999999999999999E-3</v>
      </c>
      <c r="G1908" s="177">
        <v>8.8999999999999999E-3</v>
      </c>
      <c r="H1908" s="177">
        <v>-0.24879999999999999</v>
      </c>
      <c r="I1908" s="177">
        <v>-0.55830000000000002</v>
      </c>
      <c r="J1908" s="177">
        <v>-1.6709000000000001</v>
      </c>
      <c r="K1908" s="177">
        <v>5.4466999999999999</v>
      </c>
      <c r="L1908" s="177">
        <v>16.8093</v>
      </c>
      <c r="M1908" s="177">
        <v>8.3459000000000003</v>
      </c>
      <c r="N1908" s="177">
        <v>7.9512</v>
      </c>
      <c r="O1908" s="177">
        <v>21.615600000000001</v>
      </c>
      <c r="P1908" s="177">
        <v>9.8712999999999997</v>
      </c>
      <c r="Q1908" s="177">
        <v>17.2759</v>
      </c>
      <c r="R1908" s="177">
        <v>23.951699999999999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s="173" t="s">
        <v>380</v>
      </c>
      <c r="B1909" s="173" t="s">
        <v>24</v>
      </c>
      <c r="C1909" s="173">
        <v>118494</v>
      </c>
      <c r="D1909" s="176">
        <v>44942</v>
      </c>
      <c r="E1909" s="177">
        <v>488.65030000000002</v>
      </c>
      <c r="F1909" s="177">
        <v>1.72E-2</v>
      </c>
      <c r="G1909" s="177">
        <v>1.72E-2</v>
      </c>
      <c r="H1909" s="177">
        <v>-0.2296</v>
      </c>
      <c r="I1909" s="177">
        <v>-0.51739999999999997</v>
      </c>
      <c r="J1909" s="177">
        <v>-1.5750999999999999</v>
      </c>
      <c r="K1909" s="177">
        <v>5.7427999999999999</v>
      </c>
      <c r="L1909" s="177">
        <v>17.429300000000001</v>
      </c>
      <c r="M1909" s="177">
        <v>9.2067999999999994</v>
      </c>
      <c r="N1909" s="177">
        <v>9.0554000000000006</v>
      </c>
      <c r="O1909" s="177">
        <v>22.780999999999999</v>
      </c>
      <c r="P1909" s="177">
        <v>10.858000000000001</v>
      </c>
      <c r="Q1909" s="177">
        <v>14.4498</v>
      </c>
      <c r="R1909" s="177">
        <v>25.1187</v>
      </c>
      <c r="T1909" s="106"/>
      <c r="U1909" s="107"/>
      <c r="V1909" s="107"/>
      <c r="W1909" s="107"/>
      <c r="X1909" s="107"/>
      <c r="Y1909" s="107"/>
      <c r="Z1909" s="107"/>
      <c r="AA1909" s="107"/>
      <c r="AB1909" s="107"/>
      <c r="AC1909" s="107"/>
      <c r="AD1909" s="107"/>
      <c r="AE1909" s="107"/>
      <c r="AF1909" s="107"/>
      <c r="AG1909" s="107"/>
      <c r="AH1909" s="107"/>
    </row>
    <row r="1910" spans="1:34" x14ac:dyDescent="0.3">
      <c r="A1910" s="173" t="s">
        <v>380</v>
      </c>
      <c r="B1910" s="173" t="s">
        <v>25</v>
      </c>
      <c r="C1910" s="173">
        <v>145473</v>
      </c>
      <c r="D1910" s="176">
        <v>44942</v>
      </c>
      <c r="E1910" s="177">
        <v>18.170000000000002</v>
      </c>
      <c r="F1910" s="177">
        <v>-0.3291</v>
      </c>
      <c r="G1910" s="177">
        <v>-0.3291</v>
      </c>
      <c r="H1910" s="177">
        <v>-0.6018</v>
      </c>
      <c r="I1910" s="177">
        <v>-0.54730000000000001</v>
      </c>
      <c r="J1910" s="177">
        <v>-1.1425000000000001</v>
      </c>
      <c r="K1910" s="177">
        <v>4.7866</v>
      </c>
      <c r="L1910" s="177">
        <v>11.1995</v>
      </c>
      <c r="M1910" s="177">
        <v>4.7866</v>
      </c>
      <c r="N1910" s="177">
        <v>1.5084</v>
      </c>
      <c r="O1910" s="177">
        <v>17.5898</v>
      </c>
      <c r="P1910" s="177"/>
      <c r="Q1910" s="177">
        <v>15.6069</v>
      </c>
      <c r="R1910" s="177">
        <v>15.9476</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73" t="s">
        <v>380</v>
      </c>
      <c r="B1911" s="173" t="s">
        <v>44</v>
      </c>
      <c r="C1911" s="173">
        <v>145471</v>
      </c>
      <c r="D1911" s="176">
        <v>44942</v>
      </c>
      <c r="E1911" s="177">
        <v>17.579999999999998</v>
      </c>
      <c r="F1911" s="177">
        <v>-0.39660000000000001</v>
      </c>
      <c r="G1911" s="177">
        <v>-0.39660000000000001</v>
      </c>
      <c r="H1911" s="177">
        <v>-0.67800000000000005</v>
      </c>
      <c r="I1911" s="177">
        <v>-0.62180000000000002</v>
      </c>
      <c r="J1911" s="177">
        <v>-1.236</v>
      </c>
      <c r="K1911" s="177">
        <v>4.5183999999999997</v>
      </c>
      <c r="L1911" s="177">
        <v>10.705299999999999</v>
      </c>
      <c r="M1911" s="177">
        <v>4.0236999999999998</v>
      </c>
      <c r="N1911" s="177">
        <v>0.57210000000000005</v>
      </c>
      <c r="O1911" s="177">
        <v>16.723299999999998</v>
      </c>
      <c r="P1911" s="177"/>
      <c r="Q1911" s="177">
        <v>14.6838</v>
      </c>
      <c r="R1911" s="177">
        <v>15.0342</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73" t="s">
        <v>380</v>
      </c>
      <c r="B1912" s="173" t="s">
        <v>26</v>
      </c>
      <c r="C1912" s="173">
        <v>120751</v>
      </c>
      <c r="D1912" s="176">
        <v>44942</v>
      </c>
      <c r="E1912" s="177">
        <v>111.398</v>
      </c>
      <c r="F1912" s="177">
        <v>-0.39689999999999998</v>
      </c>
      <c r="G1912" s="177">
        <v>-0.39689999999999998</v>
      </c>
      <c r="H1912" s="177">
        <v>-0.77029999999999998</v>
      </c>
      <c r="I1912" s="177">
        <v>-1.2828999999999999</v>
      </c>
      <c r="J1912" s="177">
        <v>-1.3959999999999999</v>
      </c>
      <c r="K1912" s="177">
        <v>3.6638000000000002</v>
      </c>
      <c r="L1912" s="177">
        <v>11.9009</v>
      </c>
      <c r="M1912" s="177">
        <v>4.4048999999999996</v>
      </c>
      <c r="N1912" s="177">
        <v>-0.31390000000000001</v>
      </c>
      <c r="O1912" s="177">
        <v>16.8689</v>
      </c>
      <c r="P1912" s="177">
        <v>12.1959</v>
      </c>
      <c r="Q1912" s="177">
        <v>13.097099999999999</v>
      </c>
      <c r="R1912" s="177">
        <v>14.089</v>
      </c>
    </row>
    <row r="1913" spans="1:34" x14ac:dyDescent="0.3">
      <c r="A1913" s="173" t="s">
        <v>380</v>
      </c>
      <c r="B1913" s="173" t="s">
        <v>45</v>
      </c>
      <c r="C1913" s="173">
        <v>103098</v>
      </c>
      <c r="D1913" s="176">
        <v>44942</v>
      </c>
      <c r="E1913" s="177">
        <v>103.5797</v>
      </c>
      <c r="F1913" s="177">
        <v>-0.40279999999999999</v>
      </c>
      <c r="G1913" s="177">
        <v>-0.40279999999999999</v>
      </c>
      <c r="H1913" s="177">
        <v>-0.78549999999999998</v>
      </c>
      <c r="I1913" s="177">
        <v>-1.3123</v>
      </c>
      <c r="J1913" s="177">
        <v>-1.4612000000000001</v>
      </c>
      <c r="K1913" s="177">
        <v>3.4638</v>
      </c>
      <c r="L1913" s="177">
        <v>11.482200000000001</v>
      </c>
      <c r="M1913" s="177">
        <v>3.8168000000000002</v>
      </c>
      <c r="N1913" s="177">
        <v>-1.0530999999999999</v>
      </c>
      <c r="O1913" s="177">
        <v>16.0503</v>
      </c>
      <c r="P1913" s="177">
        <v>11.4087</v>
      </c>
      <c r="Q1913" s="177">
        <v>14.288399999999999</v>
      </c>
      <c r="R1913" s="177">
        <v>13.2631</v>
      </c>
    </row>
    <row r="1914" spans="1:34" x14ac:dyDescent="0.3">
      <c r="A1914" s="178" t="s">
        <v>27</v>
      </c>
      <c r="B1914" s="173"/>
      <c r="C1914" s="173"/>
      <c r="D1914" s="173"/>
      <c r="E1914" s="173"/>
      <c r="F1914" s="179">
        <v>-0.23382666666666674</v>
      </c>
      <c r="G1914" s="179">
        <v>-0.23382666666666674</v>
      </c>
      <c r="H1914" s="179">
        <v>-0.61018666666666665</v>
      </c>
      <c r="I1914" s="179">
        <v>-0.84675</v>
      </c>
      <c r="J1914" s="179">
        <v>-1.1434033333333331</v>
      </c>
      <c r="K1914" s="179">
        <v>5.035943333333333</v>
      </c>
      <c r="L1914" s="179">
        <v>13.256306666666671</v>
      </c>
      <c r="M1914" s="179">
        <v>4.0367366666666662</v>
      </c>
      <c r="N1914" s="179">
        <v>0.72715333333333343</v>
      </c>
      <c r="O1914" s="179">
        <v>17.669096428571429</v>
      </c>
      <c r="P1914" s="179">
        <v>8.9864166666666687</v>
      </c>
      <c r="Q1914" s="179">
        <v>14.875633333333333</v>
      </c>
      <c r="R1914" s="179">
        <v>17.114763333333336</v>
      </c>
    </row>
    <row r="1915" spans="1:34" x14ac:dyDescent="0.3">
      <c r="A1915" s="178" t="s">
        <v>407</v>
      </c>
      <c r="B1915" s="173"/>
      <c r="C1915" s="173"/>
      <c r="D1915" s="173"/>
      <c r="E1915" s="173"/>
      <c r="F1915" s="179">
        <v>-0.26815</v>
      </c>
      <c r="G1915" s="179">
        <v>-0.26815</v>
      </c>
      <c r="H1915" s="179">
        <v>-0.63495000000000001</v>
      </c>
      <c r="I1915" s="179">
        <v>-0.78699999999999992</v>
      </c>
      <c r="J1915" s="179">
        <v>-1.2015500000000001</v>
      </c>
      <c r="K1915" s="179">
        <v>4.5870499999999996</v>
      </c>
      <c r="L1915" s="179">
        <v>12.3208</v>
      </c>
      <c r="M1915" s="179">
        <v>3.9202500000000002</v>
      </c>
      <c r="N1915" s="179">
        <v>-0.40705000000000002</v>
      </c>
      <c r="O1915" s="179">
        <v>16.796099999999999</v>
      </c>
      <c r="P1915" s="179">
        <v>9.6836500000000001</v>
      </c>
      <c r="Q1915" s="179">
        <v>15.015000000000001</v>
      </c>
      <c r="R1915" s="179">
        <v>15.97635</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63"/>
      <c r="B1" s="163"/>
      <c r="C1" s="163"/>
      <c r="D1" s="163" t="s">
        <v>115</v>
      </c>
      <c r="E1" s="163"/>
      <c r="F1" s="163" t="s">
        <v>116</v>
      </c>
      <c r="G1" s="163"/>
      <c r="H1" s="163" t="s">
        <v>117</v>
      </c>
      <c r="I1" s="163"/>
      <c r="J1" s="163" t="s">
        <v>47</v>
      </c>
      <c r="K1" s="163"/>
      <c r="L1" s="163" t="s">
        <v>48</v>
      </c>
      <c r="M1" s="163"/>
      <c r="N1" s="163" t="s">
        <v>1</v>
      </c>
      <c r="O1" s="163"/>
      <c r="P1" s="163" t="s">
        <v>2</v>
      </c>
      <c r="Q1" s="163"/>
      <c r="R1" s="163" t="s">
        <v>3</v>
      </c>
      <c r="S1" s="163"/>
      <c r="T1" s="163" t="s">
        <v>4</v>
      </c>
      <c r="U1" s="163"/>
      <c r="V1" s="163" t="s">
        <v>5</v>
      </c>
      <c r="W1" s="163"/>
      <c r="X1" s="163" t="s">
        <v>6</v>
      </c>
      <c r="Y1" s="163"/>
      <c r="Z1" s="92" t="s">
        <v>46</v>
      </c>
      <c r="AA1" s="163" t="s">
        <v>402</v>
      </c>
    </row>
    <row r="2" spans="1:27" x14ac:dyDescent="0.3">
      <c r="A2" s="163"/>
      <c r="B2" s="163"/>
      <c r="C2" s="163"/>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63"/>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63"/>
      <c r="B4" s="163"/>
      <c r="C4" s="163"/>
      <c r="D4" s="163" t="s">
        <v>115</v>
      </c>
      <c r="E4" s="163"/>
      <c r="F4" s="163" t="s">
        <v>116</v>
      </c>
      <c r="G4" s="163"/>
      <c r="H4" s="163" t="s">
        <v>117</v>
      </c>
      <c r="I4" s="163"/>
      <c r="J4" s="163" t="s">
        <v>47</v>
      </c>
      <c r="K4" s="163"/>
      <c r="L4" s="163" t="s">
        <v>48</v>
      </c>
      <c r="M4" s="163"/>
      <c r="N4" s="163" t="s">
        <v>1</v>
      </c>
      <c r="O4" s="163"/>
      <c r="P4" s="163" t="s">
        <v>2</v>
      </c>
      <c r="Q4" s="163"/>
      <c r="R4" s="163" t="s">
        <v>3</v>
      </c>
      <c r="S4" s="163"/>
      <c r="T4" s="163" t="s">
        <v>4</v>
      </c>
      <c r="U4" s="163"/>
      <c r="V4" s="163" t="s">
        <v>5</v>
      </c>
      <c r="W4" s="163"/>
      <c r="X4" s="163" t="s">
        <v>6</v>
      </c>
      <c r="Y4" s="163"/>
      <c r="Z4" s="92" t="s">
        <v>46</v>
      </c>
      <c r="AA4" s="163" t="s">
        <v>402</v>
      </c>
    </row>
    <row r="5" spans="1:27" x14ac:dyDescent="0.3">
      <c r="A5" s="163"/>
      <c r="B5" s="163"/>
      <c r="C5" s="163"/>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63"/>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63"/>
      <c r="B24" s="163"/>
      <c r="C24" s="163"/>
      <c r="D24" s="92"/>
      <c r="E24" s="92"/>
      <c r="F24" s="92"/>
      <c r="G24" s="92"/>
      <c r="H24" s="92"/>
      <c r="I24" s="92"/>
      <c r="J24" s="92"/>
      <c r="K24" s="92"/>
      <c r="L24" s="92"/>
      <c r="M24" s="92"/>
      <c r="N24" s="163" t="s">
        <v>1</v>
      </c>
      <c r="O24" s="163"/>
      <c r="P24" s="163" t="s">
        <v>2</v>
      </c>
      <c r="Q24" s="163"/>
      <c r="R24" s="163" t="s">
        <v>3</v>
      </c>
      <c r="S24" s="163"/>
      <c r="T24" s="163" t="s">
        <v>4</v>
      </c>
      <c r="U24" s="163"/>
      <c r="V24" s="163" t="s">
        <v>5</v>
      </c>
      <c r="W24" s="163"/>
      <c r="X24" s="163" t="s">
        <v>6</v>
      </c>
      <c r="Y24" s="163"/>
      <c r="Z24" s="92" t="s">
        <v>46</v>
      </c>
      <c r="AA24" s="163" t="s">
        <v>402</v>
      </c>
    </row>
    <row r="25" spans="1:27" x14ac:dyDescent="0.3">
      <c r="A25" s="163"/>
      <c r="B25" s="163"/>
      <c r="C25" s="163"/>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63"/>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63"/>
      <c r="B44" s="163"/>
      <c r="C44" s="163"/>
      <c r="D44" s="92"/>
      <c r="E44" s="92"/>
      <c r="F44" s="92"/>
      <c r="G44" s="92"/>
      <c r="H44" s="92"/>
      <c r="I44" s="92"/>
      <c r="J44" s="163" t="s">
        <v>47</v>
      </c>
      <c r="K44" s="163"/>
      <c r="L44" s="163" t="s">
        <v>48</v>
      </c>
      <c r="M44" s="163"/>
      <c r="N44" s="163" t="s">
        <v>1</v>
      </c>
      <c r="O44" s="163"/>
      <c r="P44" s="163" t="s">
        <v>2</v>
      </c>
      <c r="Q44" s="163"/>
      <c r="R44" s="163" t="s">
        <v>3</v>
      </c>
      <c r="S44" s="163"/>
      <c r="V44" s="94"/>
      <c r="W44" s="94"/>
      <c r="X44" s="94"/>
      <c r="Y44" s="94"/>
      <c r="Z44" s="92" t="s">
        <v>46</v>
      </c>
      <c r="AA44" s="163" t="s">
        <v>402</v>
      </c>
    </row>
    <row r="45" spans="1:27" x14ac:dyDescent="0.3">
      <c r="A45" s="163"/>
      <c r="B45" s="163"/>
      <c r="C45" s="163"/>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63"/>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63"/>
      <c r="B51" s="163"/>
      <c r="C51" s="163"/>
      <c r="D51" s="92"/>
      <c r="E51" s="92"/>
      <c r="F51" s="92"/>
      <c r="G51" s="92"/>
      <c r="H51" s="92"/>
      <c r="I51" s="92"/>
      <c r="J51" s="163" t="s">
        <v>47</v>
      </c>
      <c r="K51" s="163"/>
      <c r="L51" s="163" t="s">
        <v>48</v>
      </c>
      <c r="M51" s="163"/>
      <c r="N51" s="163" t="s">
        <v>1</v>
      </c>
      <c r="O51" s="163"/>
      <c r="P51" s="163" t="s">
        <v>2</v>
      </c>
      <c r="Q51" s="163"/>
      <c r="R51" s="163" t="s">
        <v>3</v>
      </c>
      <c r="S51" s="163"/>
      <c r="Z51" s="92" t="s">
        <v>46</v>
      </c>
      <c r="AA51" s="163" t="s">
        <v>402</v>
      </c>
    </row>
    <row r="52" spans="1:27" x14ac:dyDescent="0.3">
      <c r="A52" s="163"/>
      <c r="B52" s="163"/>
      <c r="C52" s="163"/>
      <c r="D52" s="92"/>
      <c r="E52" s="92"/>
      <c r="F52" s="92"/>
      <c r="G52" s="92"/>
      <c r="H52" s="92"/>
      <c r="I52" s="92"/>
      <c r="J52" s="92" t="s">
        <v>0</v>
      </c>
      <c r="K52" s="92"/>
      <c r="L52" s="92" t="s">
        <v>0</v>
      </c>
      <c r="M52" s="92"/>
      <c r="N52" s="92" t="s">
        <v>0</v>
      </c>
      <c r="O52" s="92"/>
      <c r="P52" s="92" t="s">
        <v>0</v>
      </c>
      <c r="Q52" s="92"/>
      <c r="R52" s="92" t="s">
        <v>0</v>
      </c>
      <c r="S52" s="92"/>
      <c r="Z52" s="92" t="s">
        <v>0</v>
      </c>
      <c r="AA52" s="163"/>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63"/>
      <c r="B58" s="163"/>
      <c r="C58" s="163"/>
      <c r="D58" s="92"/>
      <c r="E58" s="92"/>
      <c r="F58" s="92"/>
      <c r="G58" s="92"/>
      <c r="H58" s="92"/>
      <c r="I58" s="92"/>
      <c r="J58" s="92"/>
      <c r="K58" s="92"/>
      <c r="L58" s="163" t="s">
        <v>48</v>
      </c>
      <c r="M58" s="163"/>
      <c r="N58" s="163" t="s">
        <v>1</v>
      </c>
      <c r="O58" s="163"/>
      <c r="P58" s="163" t="s">
        <v>2</v>
      </c>
      <c r="Q58" s="163"/>
      <c r="R58" s="163" t="s">
        <v>3</v>
      </c>
      <c r="S58" s="163"/>
      <c r="T58" s="163" t="s">
        <v>4</v>
      </c>
      <c r="U58" s="163"/>
      <c r="V58" s="163" t="s">
        <v>5</v>
      </c>
      <c r="W58" s="163"/>
      <c r="Z58" s="92" t="s">
        <v>46</v>
      </c>
      <c r="AA58" s="163" t="s">
        <v>402</v>
      </c>
    </row>
    <row r="59" spans="1:27" x14ac:dyDescent="0.3">
      <c r="A59" s="163"/>
      <c r="B59" s="163"/>
      <c r="C59" s="163"/>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63"/>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63"/>
      <c r="B92" s="163"/>
      <c r="C92" s="163"/>
      <c r="D92" s="92"/>
      <c r="E92" s="92"/>
      <c r="F92" s="92"/>
      <c r="G92" s="92"/>
      <c r="H92" s="92"/>
      <c r="I92" s="92"/>
      <c r="J92" s="92"/>
      <c r="K92" s="92"/>
      <c r="L92" s="163" t="s">
        <v>48</v>
      </c>
      <c r="M92" s="163"/>
      <c r="N92" s="163" t="s">
        <v>1</v>
      </c>
      <c r="O92" s="163"/>
      <c r="P92" s="163" t="s">
        <v>2</v>
      </c>
      <c r="Q92" s="163"/>
      <c r="R92" s="163" t="s">
        <v>3</v>
      </c>
      <c r="S92" s="163"/>
      <c r="T92" s="163" t="s">
        <v>4</v>
      </c>
      <c r="U92" s="163"/>
      <c r="V92" s="163" t="s">
        <v>5</v>
      </c>
      <c r="W92" s="163"/>
      <c r="Z92" s="92" t="s">
        <v>46</v>
      </c>
      <c r="AA92" s="163" t="s">
        <v>402</v>
      </c>
    </row>
    <row r="93" spans="1:27" x14ac:dyDescent="0.3">
      <c r="A93" s="163"/>
      <c r="B93" s="163"/>
      <c r="C93" s="163"/>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63"/>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63"/>
      <c r="B130" s="163"/>
      <c r="C130" s="163"/>
      <c r="D130" s="163" t="s">
        <v>115</v>
      </c>
      <c r="E130" s="163"/>
      <c r="F130" s="163" t="s">
        <v>116</v>
      </c>
      <c r="G130" s="163"/>
      <c r="H130" s="163" t="s">
        <v>117</v>
      </c>
      <c r="I130" s="163"/>
      <c r="J130" s="163" t="s">
        <v>47</v>
      </c>
      <c r="K130" s="163"/>
      <c r="L130" s="163" t="s">
        <v>48</v>
      </c>
      <c r="M130" s="163"/>
      <c r="N130" s="163" t="s">
        <v>1</v>
      </c>
      <c r="O130" s="163"/>
      <c r="P130" s="163" t="s">
        <v>2</v>
      </c>
      <c r="Q130" s="163"/>
      <c r="R130" s="163" t="s">
        <v>3</v>
      </c>
      <c r="S130" s="163"/>
      <c r="T130" s="163" t="s">
        <v>4</v>
      </c>
      <c r="U130" s="163"/>
      <c r="V130" s="163" t="s">
        <v>5</v>
      </c>
      <c r="W130" s="163"/>
      <c r="Z130" s="92" t="s">
        <v>46</v>
      </c>
      <c r="AA130" s="163" t="s">
        <v>402</v>
      </c>
    </row>
    <row r="131" spans="1:27" x14ac:dyDescent="0.3">
      <c r="A131" s="163"/>
      <c r="B131" s="163"/>
      <c r="C131" s="163"/>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63"/>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63"/>
      <c r="B177" s="163"/>
      <c r="C177" s="163"/>
      <c r="D177" s="163" t="s">
        <v>115</v>
      </c>
      <c r="E177" s="163"/>
      <c r="F177" s="163" t="s">
        <v>116</v>
      </c>
      <c r="G177" s="163"/>
      <c r="H177" s="163" t="s">
        <v>117</v>
      </c>
      <c r="I177" s="163"/>
      <c r="J177" s="163" t="s">
        <v>47</v>
      </c>
      <c r="K177" s="163"/>
      <c r="L177" s="163" t="s">
        <v>48</v>
      </c>
      <c r="M177" s="163"/>
      <c r="N177" s="163" t="s">
        <v>1</v>
      </c>
      <c r="O177" s="163"/>
      <c r="P177" s="163" t="s">
        <v>2</v>
      </c>
      <c r="Q177" s="163"/>
      <c r="R177" s="163" t="s">
        <v>3</v>
      </c>
      <c r="S177" s="163"/>
      <c r="T177" s="163" t="s">
        <v>4</v>
      </c>
      <c r="U177" s="163"/>
      <c r="V177" s="163" t="s">
        <v>5</v>
      </c>
      <c r="W177" s="163"/>
      <c r="Z177" s="92" t="s">
        <v>46</v>
      </c>
      <c r="AA177" s="163" t="s">
        <v>402</v>
      </c>
    </row>
    <row r="178" spans="1:27" x14ac:dyDescent="0.3">
      <c r="A178" s="163"/>
      <c r="B178" s="163"/>
      <c r="C178" s="163"/>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63"/>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63"/>
      <c r="B218" s="163"/>
      <c r="C218" s="163"/>
      <c r="D218" s="92"/>
      <c r="E218" s="92"/>
      <c r="F218" s="92"/>
      <c r="G218" s="92"/>
      <c r="H218" s="92"/>
      <c r="I218" s="92"/>
      <c r="J218" s="92"/>
      <c r="K218" s="92"/>
      <c r="L218" s="92"/>
      <c r="M218" s="92"/>
      <c r="N218" s="92"/>
      <c r="O218" s="92"/>
      <c r="P218" s="92"/>
      <c r="Q218" s="92"/>
      <c r="R218" s="92"/>
      <c r="S218" s="92"/>
      <c r="T218" s="163" t="s">
        <v>4</v>
      </c>
      <c r="U218" s="163"/>
      <c r="V218" s="163" t="s">
        <v>5</v>
      </c>
      <c r="W218" s="163"/>
      <c r="X218" s="163" t="s">
        <v>6</v>
      </c>
      <c r="Y218" s="163"/>
      <c r="Z218" s="92" t="s">
        <v>46</v>
      </c>
      <c r="AA218" s="163" t="s">
        <v>402</v>
      </c>
    </row>
    <row r="219" spans="1:27" x14ac:dyDescent="0.3">
      <c r="A219" s="163"/>
      <c r="B219" s="163"/>
      <c r="C219" s="163"/>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63"/>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63"/>
      <c r="B286" s="163"/>
      <c r="C286" s="163"/>
      <c r="D286" s="92"/>
      <c r="E286" s="92"/>
      <c r="F286" s="92"/>
      <c r="G286" s="92"/>
      <c r="H286" s="92"/>
      <c r="I286" s="92"/>
      <c r="J286" s="92"/>
      <c r="K286" s="92"/>
      <c r="L286" s="92"/>
      <c r="M286" s="92"/>
      <c r="N286" s="92"/>
      <c r="O286" s="92"/>
      <c r="P286" s="92"/>
      <c r="Q286" s="92"/>
      <c r="R286" s="92"/>
      <c r="S286" s="92"/>
      <c r="T286" s="163" t="s">
        <v>4</v>
      </c>
      <c r="U286" s="163"/>
      <c r="V286" s="163" t="s">
        <v>5</v>
      </c>
      <c r="W286" s="163"/>
      <c r="X286" s="163" t="s">
        <v>6</v>
      </c>
      <c r="Y286" s="163"/>
      <c r="Z286" s="92" t="s">
        <v>46</v>
      </c>
      <c r="AA286" s="163" t="s">
        <v>402</v>
      </c>
    </row>
    <row r="287" spans="1:27" x14ac:dyDescent="0.3">
      <c r="A287" s="163"/>
      <c r="B287" s="163"/>
      <c r="C287" s="163"/>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63"/>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63"/>
      <c r="B1" s="163"/>
      <c r="C1" s="163"/>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63"/>
      <c r="B2" s="163"/>
      <c r="C2" s="163"/>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63"/>
      <c r="B21" s="163"/>
      <c r="C21" s="163"/>
      <c r="D21" s="92"/>
      <c r="E21" s="92"/>
      <c r="F21" s="92"/>
      <c r="G21" s="92"/>
      <c r="H21" s="92"/>
      <c r="I21" s="92"/>
      <c r="J21" s="92"/>
      <c r="K21" s="92" t="s">
        <v>1</v>
      </c>
      <c r="L21" s="92" t="s">
        <v>2</v>
      </c>
      <c r="M21" s="92" t="s">
        <v>3</v>
      </c>
      <c r="N21" s="92" t="s">
        <v>4</v>
      </c>
      <c r="O21" s="92" t="s">
        <v>5</v>
      </c>
      <c r="P21" s="92" t="s">
        <v>6</v>
      </c>
      <c r="Q21" s="92" t="s">
        <v>46</v>
      </c>
    </row>
    <row r="22" spans="1:17" x14ac:dyDescent="0.3">
      <c r="A22" s="163"/>
      <c r="B22" s="163"/>
      <c r="C22" s="163"/>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63"/>
      <c r="B41" s="163"/>
      <c r="C41" s="163"/>
      <c r="D41" s="92"/>
      <c r="E41" s="92"/>
      <c r="F41" s="92"/>
      <c r="G41" s="92"/>
      <c r="H41" s="92"/>
      <c r="I41" s="92" t="s">
        <v>47</v>
      </c>
      <c r="J41" s="92" t="s">
        <v>48</v>
      </c>
      <c r="K41" s="92" t="s">
        <v>1</v>
      </c>
      <c r="L41" s="92" t="s">
        <v>2</v>
      </c>
      <c r="M41" s="92" t="s">
        <v>3</v>
      </c>
      <c r="O41" s="94"/>
      <c r="P41" s="94"/>
      <c r="Q41" s="92" t="s">
        <v>46</v>
      </c>
    </row>
    <row r="42" spans="1:17" x14ac:dyDescent="0.3">
      <c r="A42" s="163"/>
      <c r="B42" s="163"/>
      <c r="C42" s="163"/>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63"/>
      <c r="B48" s="163"/>
      <c r="C48" s="163"/>
      <c r="D48" s="92"/>
      <c r="E48" s="92"/>
      <c r="F48" s="92"/>
      <c r="G48" s="92"/>
      <c r="H48" s="92"/>
      <c r="I48" s="92" t="s">
        <v>47</v>
      </c>
      <c r="J48" s="92" t="s">
        <v>48</v>
      </c>
      <c r="K48" s="92" t="s">
        <v>1</v>
      </c>
      <c r="L48" s="92" t="s">
        <v>2</v>
      </c>
      <c r="M48" s="92" t="s">
        <v>3</v>
      </c>
      <c r="Q48" s="92" t="s">
        <v>46</v>
      </c>
    </row>
    <row r="49" spans="1:17" x14ac:dyDescent="0.3">
      <c r="A49" s="163"/>
      <c r="B49" s="163"/>
      <c r="C49" s="163"/>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63"/>
      <c r="B55" s="163"/>
      <c r="C55" s="163"/>
      <c r="D55" s="92"/>
      <c r="E55" s="92"/>
      <c r="F55" s="92"/>
      <c r="G55" s="92"/>
      <c r="H55" s="92"/>
      <c r="I55" s="92"/>
      <c r="J55" s="92" t="s">
        <v>48</v>
      </c>
      <c r="K55" s="92" t="s">
        <v>1</v>
      </c>
      <c r="L55" s="92" t="s">
        <v>2</v>
      </c>
      <c r="M55" s="92" t="s">
        <v>3</v>
      </c>
      <c r="N55" s="92" t="s">
        <v>4</v>
      </c>
      <c r="O55" s="92" t="s">
        <v>5</v>
      </c>
      <c r="Q55" s="92" t="s">
        <v>46</v>
      </c>
    </row>
    <row r="56" spans="1:17" x14ac:dyDescent="0.3">
      <c r="A56" s="163"/>
      <c r="B56" s="163"/>
      <c r="C56" s="163"/>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63"/>
      <c r="B89" s="163"/>
      <c r="C89" s="163"/>
      <c r="D89" s="92"/>
      <c r="E89" s="92"/>
      <c r="F89" s="92"/>
      <c r="G89" s="92"/>
      <c r="H89" s="92"/>
      <c r="I89" s="92"/>
      <c r="J89" s="92" t="s">
        <v>48</v>
      </c>
      <c r="K89" s="92" t="s">
        <v>1</v>
      </c>
      <c r="L89" s="92" t="s">
        <v>2</v>
      </c>
      <c r="M89" s="92" t="s">
        <v>3</v>
      </c>
      <c r="N89" s="92" t="s">
        <v>4</v>
      </c>
      <c r="O89" s="92" t="s">
        <v>5</v>
      </c>
      <c r="Q89" s="92" t="s">
        <v>46</v>
      </c>
    </row>
    <row r="90" spans="1:17" x14ac:dyDescent="0.3">
      <c r="A90" s="163"/>
      <c r="B90" s="163"/>
      <c r="C90" s="163"/>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63"/>
      <c r="B127" s="163"/>
      <c r="C127" s="163"/>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63"/>
      <c r="B128" s="163"/>
      <c r="C128" s="163"/>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63"/>
      <c r="B174" s="163"/>
      <c r="C174" s="163"/>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63"/>
      <c r="B175" s="163"/>
      <c r="C175" s="163"/>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63"/>
      <c r="B215" s="163"/>
      <c r="C215" s="163"/>
      <c r="D215" s="92"/>
      <c r="E215" s="92"/>
      <c r="F215" s="92"/>
      <c r="G215" s="92"/>
      <c r="H215" s="92"/>
      <c r="I215" s="92"/>
      <c r="J215" s="92"/>
      <c r="K215" s="92"/>
      <c r="L215" s="92"/>
      <c r="M215" s="92"/>
      <c r="N215" s="92" t="s">
        <v>4</v>
      </c>
      <c r="O215" s="92" t="s">
        <v>5</v>
      </c>
      <c r="P215" s="92" t="s">
        <v>6</v>
      </c>
      <c r="Q215" s="92" t="s">
        <v>46</v>
      </c>
    </row>
    <row r="216" spans="1:17" x14ac:dyDescent="0.3">
      <c r="A216" s="163"/>
      <c r="B216" s="163"/>
      <c r="C216" s="163"/>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63"/>
      <c r="B283" s="163"/>
      <c r="C283" s="163"/>
      <c r="D283" s="92"/>
      <c r="E283" s="92"/>
      <c r="F283" s="92"/>
      <c r="G283" s="92"/>
      <c r="H283" s="92"/>
      <c r="I283" s="92"/>
      <c r="J283" s="92"/>
      <c r="K283" s="92"/>
      <c r="L283" s="92"/>
      <c r="M283" s="92"/>
      <c r="N283" s="92" t="s">
        <v>4</v>
      </c>
      <c r="O283" s="92" t="s">
        <v>5</v>
      </c>
      <c r="P283" s="92" t="s">
        <v>6</v>
      </c>
      <c r="Q283" s="92" t="s">
        <v>46</v>
      </c>
    </row>
    <row r="284" spans="1:17" x14ac:dyDescent="0.3">
      <c r="A284" s="163"/>
      <c r="B284" s="163"/>
      <c r="C284" s="163"/>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64" t="s">
        <v>347</v>
      </c>
      <c r="C2" s="165"/>
      <c r="D2" s="165"/>
      <c r="E2" s="166"/>
    </row>
    <row r="3" spans="2:15" ht="15.75" customHeight="1" thickBot="1" x14ac:dyDescent="0.35">
      <c r="B3" s="167"/>
      <c r="C3" s="168"/>
      <c r="D3" s="168"/>
      <c r="E3" s="169"/>
    </row>
    <row r="5" spans="2:15" x14ac:dyDescent="0.3">
      <c r="B5" s="170" t="s">
        <v>398</v>
      </c>
      <c r="C5" s="170"/>
      <c r="D5" s="170"/>
      <c r="E5" s="170"/>
      <c r="F5" s="170"/>
      <c r="G5" s="170"/>
      <c r="H5" s="170"/>
      <c r="I5" s="170"/>
      <c r="J5" s="170"/>
      <c r="K5" s="170"/>
      <c r="L5" s="170"/>
      <c r="M5" s="170"/>
      <c r="N5" s="170"/>
    </row>
    <row r="7" spans="2:15" ht="15" customHeight="1" x14ac:dyDescent="0.3">
      <c r="B7" s="171" t="s">
        <v>399</v>
      </c>
      <c r="C7" s="171"/>
      <c r="D7" s="171"/>
      <c r="E7" s="171"/>
      <c r="F7" s="171"/>
      <c r="G7" s="171"/>
      <c r="H7" s="171"/>
      <c r="I7" s="171"/>
      <c r="J7" s="171"/>
      <c r="K7" s="171"/>
      <c r="L7" s="171"/>
      <c r="M7" s="171"/>
      <c r="N7" s="171"/>
      <c r="O7" s="171"/>
    </row>
    <row r="8" spans="2:15" x14ac:dyDescent="0.3">
      <c r="B8" s="171"/>
      <c r="C8" s="171"/>
      <c r="D8" s="171"/>
      <c r="E8" s="171"/>
      <c r="F8" s="171"/>
      <c r="G8" s="171"/>
      <c r="H8" s="171"/>
      <c r="I8" s="171"/>
      <c r="J8" s="171"/>
      <c r="K8" s="171"/>
      <c r="L8" s="171"/>
      <c r="M8" s="171"/>
      <c r="N8" s="171"/>
      <c r="O8" s="171"/>
    </row>
    <row r="9" spans="2:15" x14ac:dyDescent="0.3">
      <c r="B9" s="171"/>
      <c r="C9" s="171"/>
      <c r="D9" s="171"/>
      <c r="E9" s="171"/>
      <c r="F9" s="171"/>
      <c r="G9" s="171"/>
      <c r="H9" s="171"/>
      <c r="I9" s="171"/>
      <c r="J9" s="171"/>
      <c r="K9" s="171"/>
      <c r="L9" s="171"/>
      <c r="M9" s="171"/>
      <c r="N9" s="171"/>
      <c r="O9" s="171"/>
    </row>
    <row r="10" spans="2:15" x14ac:dyDescent="0.3">
      <c r="B10" s="171"/>
      <c r="C10" s="171"/>
      <c r="D10" s="171"/>
      <c r="E10" s="171"/>
      <c r="F10" s="171"/>
      <c r="G10" s="171"/>
      <c r="H10" s="171"/>
      <c r="I10" s="171"/>
      <c r="J10" s="171"/>
      <c r="K10" s="171"/>
      <c r="L10" s="171"/>
      <c r="M10" s="171"/>
      <c r="N10" s="171"/>
      <c r="O10" s="171"/>
    </row>
    <row r="11" spans="2:15" x14ac:dyDescent="0.3">
      <c r="B11" s="171"/>
      <c r="C11" s="171"/>
      <c r="D11" s="171"/>
      <c r="E11" s="171"/>
      <c r="F11" s="171"/>
      <c r="G11" s="171"/>
      <c r="H11" s="171"/>
      <c r="I11" s="171"/>
      <c r="J11" s="171"/>
      <c r="K11" s="171"/>
      <c r="L11" s="171"/>
      <c r="M11" s="171"/>
      <c r="N11" s="171"/>
      <c r="O11" s="171"/>
    </row>
    <row r="12" spans="2:15" x14ac:dyDescent="0.3">
      <c r="B12" s="171"/>
      <c r="C12" s="171"/>
      <c r="D12" s="171"/>
      <c r="E12" s="171"/>
      <c r="F12" s="171"/>
      <c r="G12" s="171"/>
      <c r="H12" s="171"/>
      <c r="I12" s="171"/>
      <c r="J12" s="171"/>
      <c r="K12" s="171"/>
      <c r="L12" s="171"/>
      <c r="M12" s="171"/>
      <c r="N12" s="171"/>
      <c r="O12" s="171"/>
    </row>
    <row r="13" spans="2:15" x14ac:dyDescent="0.3">
      <c r="B13" s="171"/>
      <c r="C13" s="171"/>
      <c r="D13" s="171"/>
      <c r="E13" s="171"/>
      <c r="F13" s="171"/>
      <c r="G13" s="171"/>
      <c r="H13" s="171"/>
      <c r="I13" s="171"/>
      <c r="J13" s="171"/>
      <c r="K13" s="171"/>
      <c r="L13" s="171"/>
      <c r="M13" s="171"/>
      <c r="N13" s="171"/>
      <c r="O13" s="171"/>
    </row>
    <row r="14" spans="2:15" x14ac:dyDescent="0.3">
      <c r="B14" s="171"/>
      <c r="C14" s="171"/>
      <c r="D14" s="171"/>
      <c r="E14" s="171"/>
      <c r="F14" s="171"/>
      <c r="G14" s="171"/>
      <c r="H14" s="171"/>
      <c r="I14" s="171"/>
      <c r="J14" s="171"/>
      <c r="K14" s="171"/>
      <c r="L14" s="171"/>
      <c r="M14" s="171"/>
      <c r="N14" s="171"/>
      <c r="O14" s="171"/>
    </row>
    <row r="15" spans="2:15" x14ac:dyDescent="0.3">
      <c r="B15" s="171"/>
      <c r="C15" s="171"/>
      <c r="D15" s="171"/>
      <c r="E15" s="171"/>
      <c r="F15" s="171"/>
      <c r="G15" s="171"/>
      <c r="H15" s="171"/>
      <c r="I15" s="171"/>
      <c r="J15" s="171"/>
      <c r="K15" s="171"/>
      <c r="L15" s="171"/>
      <c r="M15" s="171"/>
      <c r="N15" s="171"/>
      <c r="O15" s="171"/>
    </row>
    <row r="16" spans="2:15" x14ac:dyDescent="0.3">
      <c r="B16" s="171"/>
      <c r="C16" s="171"/>
      <c r="D16" s="171"/>
      <c r="E16" s="171"/>
      <c r="F16" s="171"/>
      <c r="G16" s="171"/>
      <c r="H16" s="171"/>
      <c r="I16" s="171"/>
      <c r="J16" s="171"/>
      <c r="K16" s="171"/>
      <c r="L16" s="171"/>
      <c r="M16" s="171"/>
      <c r="N16" s="171"/>
      <c r="O16" s="171"/>
    </row>
    <row r="17" spans="2:15" x14ac:dyDescent="0.3">
      <c r="B17" s="171"/>
      <c r="C17" s="171"/>
      <c r="D17" s="171"/>
      <c r="E17" s="171"/>
      <c r="F17" s="171"/>
      <c r="G17" s="171"/>
      <c r="H17" s="171"/>
      <c r="I17" s="171"/>
      <c r="J17" s="171"/>
      <c r="K17" s="171"/>
      <c r="L17" s="171"/>
      <c r="M17" s="171"/>
      <c r="N17" s="171"/>
      <c r="O17" s="171"/>
    </row>
    <row r="18" spans="2:15" x14ac:dyDescent="0.3">
      <c r="B18" s="171"/>
      <c r="C18" s="171"/>
      <c r="D18" s="171"/>
      <c r="E18" s="171"/>
      <c r="F18" s="171"/>
      <c r="G18" s="171"/>
      <c r="H18" s="171"/>
      <c r="I18" s="171"/>
      <c r="J18" s="171"/>
      <c r="K18" s="171"/>
      <c r="L18" s="171"/>
      <c r="M18" s="171"/>
      <c r="N18" s="171"/>
      <c r="O18" s="171"/>
    </row>
    <row r="19" spans="2:15" x14ac:dyDescent="0.3">
      <c r="B19" s="171"/>
      <c r="C19" s="171"/>
      <c r="D19" s="171"/>
      <c r="E19" s="171"/>
      <c r="F19" s="171"/>
      <c r="G19" s="171"/>
      <c r="H19" s="171"/>
      <c r="I19" s="171"/>
      <c r="J19" s="171"/>
      <c r="K19" s="171"/>
      <c r="L19" s="171"/>
      <c r="M19" s="171"/>
      <c r="N19" s="171"/>
      <c r="O19" s="171"/>
    </row>
    <row r="20" spans="2:15" x14ac:dyDescent="0.3">
      <c r="B20" s="171"/>
      <c r="C20" s="171"/>
      <c r="D20" s="171"/>
      <c r="E20" s="171"/>
      <c r="F20" s="171"/>
      <c r="G20" s="171"/>
      <c r="H20" s="171"/>
      <c r="I20" s="171"/>
      <c r="J20" s="171"/>
      <c r="K20" s="171"/>
      <c r="L20" s="171"/>
      <c r="M20" s="171"/>
      <c r="N20" s="171"/>
      <c r="O20" s="171"/>
    </row>
    <row r="21" spans="2:15" x14ac:dyDescent="0.3">
      <c r="B21" s="91"/>
      <c r="C21" s="91"/>
      <c r="D21" s="91"/>
      <c r="E21" s="91"/>
      <c r="F21" s="91"/>
      <c r="G21" s="91"/>
      <c r="H21" s="91"/>
      <c r="I21" s="91"/>
      <c r="J21" s="91"/>
      <c r="K21" s="91"/>
      <c r="L21" s="91"/>
      <c r="M21" s="91"/>
      <c r="N21" s="91"/>
      <c r="O21" s="91"/>
    </row>
    <row r="22" spans="2:15" ht="15" customHeight="1" x14ac:dyDescent="0.3">
      <c r="B22" s="172" t="s">
        <v>400</v>
      </c>
      <c r="C22" s="172"/>
      <c r="D22" s="172"/>
      <c r="E22" s="172"/>
      <c r="F22" s="172"/>
      <c r="G22" s="172"/>
      <c r="H22" s="172"/>
      <c r="I22" s="172"/>
      <c r="J22" s="172"/>
      <c r="K22" s="172"/>
      <c r="L22" s="172"/>
      <c r="M22" s="172"/>
      <c r="N22" s="172"/>
      <c r="O22" s="172"/>
    </row>
    <row r="23" spans="2:15" x14ac:dyDescent="0.3">
      <c r="B23" s="172"/>
      <c r="C23" s="172"/>
      <c r="D23" s="172"/>
      <c r="E23" s="172"/>
      <c r="F23" s="172"/>
      <c r="G23" s="172"/>
      <c r="H23" s="172"/>
      <c r="I23" s="172"/>
      <c r="J23" s="172"/>
      <c r="K23" s="172"/>
      <c r="L23" s="172"/>
      <c r="M23" s="172"/>
      <c r="N23" s="172"/>
      <c r="O23" s="172"/>
    </row>
    <row r="24" spans="2:15" x14ac:dyDescent="0.3">
      <c r="B24" s="172"/>
      <c r="C24" s="172"/>
      <c r="D24" s="172"/>
      <c r="E24" s="172"/>
      <c r="F24" s="172"/>
      <c r="G24" s="172"/>
      <c r="H24" s="172"/>
      <c r="I24" s="172"/>
      <c r="J24" s="172"/>
      <c r="K24" s="172"/>
      <c r="L24" s="172"/>
      <c r="M24" s="172"/>
      <c r="N24" s="172"/>
      <c r="O24" s="172"/>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1138</v>
      </c>
      <c r="B8" s="59">
        <f>VLOOKUP($A8,'Return Data'!$B$7:$R$2292,3,0)</f>
        <v>44942</v>
      </c>
      <c r="C8" s="60">
        <f>VLOOKUP($A8,'Return Data'!$B$7:$R$2292,4,0)</f>
        <v>28.958600000000001</v>
      </c>
      <c r="D8" s="60">
        <f>VLOOKUP($A8,'Return Data'!$B$7:$R$2292,10,0)</f>
        <v>-0.15690000000000001</v>
      </c>
      <c r="E8" s="61">
        <f t="shared" ref="E8:E15" si="0">RANK(D8,D$8:D$15,0)</f>
        <v>8</v>
      </c>
      <c r="F8" s="60">
        <f>VLOOKUP($A8,'Return Data'!$B$7:$R$2292,11,0)</f>
        <v>4.8308999999999997</v>
      </c>
      <c r="G8" s="61">
        <f t="shared" ref="G8:G15" si="1">RANK(F8,F$8:F$15,0)</f>
        <v>8</v>
      </c>
      <c r="H8" s="60">
        <f>VLOOKUP($A8,'Return Data'!$B$7:$R$2292,12,0)</f>
        <v>-4.1479999999999997</v>
      </c>
      <c r="I8" s="61">
        <f t="shared" ref="I8:I15" si="2">RANK(H8,H$8:H$15,0)</f>
        <v>8</v>
      </c>
      <c r="J8" s="60">
        <f>VLOOKUP($A8,'Return Data'!$B$7:$R$2292,13,0)</f>
        <v>-9.6278000000000006</v>
      </c>
      <c r="K8" s="61">
        <f t="shared" ref="K8:K15" si="3">RANK(J8,J$8:J$15,0)</f>
        <v>8</v>
      </c>
      <c r="L8" s="60">
        <f>VLOOKUP($A8,'Return Data'!$B$7:$R$2292,17,0)</f>
        <v>6.5118999999999998</v>
      </c>
      <c r="M8" s="61">
        <f t="shared" ref="M8:M15" si="4">RANK(L8,L$8:L$15,0)</f>
        <v>7</v>
      </c>
      <c r="N8" s="60">
        <f>VLOOKUP($A8,'Return Data'!$B$7:$R$2292,14,0)</f>
        <v>9.91</v>
      </c>
      <c r="O8" s="61">
        <f t="shared" ref="O8:O13" si="5">RANK(N8,N$8:N$15,0)</f>
        <v>5</v>
      </c>
      <c r="P8" s="60">
        <f>VLOOKUP($A8,'Return Data'!$B$7:$R$2292,15,0)</f>
        <v>9.2138000000000009</v>
      </c>
      <c r="Q8" s="61">
        <f t="shared" ref="Q8:Q13" si="6">RANK(P8,P$8:P$15,0)</f>
        <v>4</v>
      </c>
      <c r="R8" s="60">
        <f>VLOOKUP($A8,'Return Data'!$B$7:$R$2292,16,0)</f>
        <v>8.9469999999999992</v>
      </c>
      <c r="S8" s="62">
        <f t="shared" ref="S8:S15" si="7">RANK(R8,R$8:R$15,0)</f>
        <v>7</v>
      </c>
    </row>
    <row r="9" spans="1:20" x14ac:dyDescent="0.3">
      <c r="A9" s="58" t="s">
        <v>1139</v>
      </c>
      <c r="B9" s="59">
        <f>VLOOKUP($A9,'Return Data'!$B$7:$R$2292,3,0)</f>
        <v>44942</v>
      </c>
      <c r="C9" s="60">
        <f>VLOOKUP($A9,'Return Data'!$B$7:$R$2292,4,0)</f>
        <v>50.054000000000002</v>
      </c>
      <c r="D9" s="60">
        <f>VLOOKUP($A9,'Return Data'!$B$7:$R$2292,10,0)</f>
        <v>4.2922000000000002</v>
      </c>
      <c r="E9" s="61">
        <f t="shared" si="0"/>
        <v>5</v>
      </c>
      <c r="F9" s="60">
        <f>VLOOKUP($A9,'Return Data'!$B$7:$R$2292,11,0)</f>
        <v>8.3162000000000003</v>
      </c>
      <c r="G9" s="61">
        <f t="shared" si="1"/>
        <v>7</v>
      </c>
      <c r="H9" s="60">
        <f>VLOOKUP($A9,'Return Data'!$B$7:$R$2292,12,0)</f>
        <v>4.2944000000000004</v>
      </c>
      <c r="I9" s="61">
        <f t="shared" si="2"/>
        <v>6</v>
      </c>
      <c r="J9" s="60">
        <f>VLOOKUP($A9,'Return Data'!$B$7:$R$2292,13,0)</f>
        <v>2.6307</v>
      </c>
      <c r="K9" s="61">
        <f t="shared" si="3"/>
        <v>6</v>
      </c>
      <c r="L9" s="60">
        <f>VLOOKUP($A9,'Return Data'!$B$7:$R$2292,17,0)</f>
        <v>10.464</v>
      </c>
      <c r="M9" s="61">
        <f t="shared" si="4"/>
        <v>4</v>
      </c>
      <c r="N9" s="60">
        <f>VLOOKUP($A9,'Return Data'!$B$7:$R$2292,14,0)</f>
        <v>13.4808</v>
      </c>
      <c r="O9" s="61">
        <f t="shared" si="5"/>
        <v>3</v>
      </c>
      <c r="P9" s="60">
        <f>VLOOKUP($A9,'Return Data'!$B$7:$R$2292,15,0)</f>
        <v>9.7708999999999993</v>
      </c>
      <c r="Q9" s="61">
        <f t="shared" si="6"/>
        <v>3</v>
      </c>
      <c r="R9" s="60">
        <f>VLOOKUP($A9,'Return Data'!$B$7:$R$2292,16,0)</f>
        <v>9.6818000000000008</v>
      </c>
      <c r="S9" s="62">
        <f t="shared" si="7"/>
        <v>5</v>
      </c>
    </row>
    <row r="10" spans="1:20" x14ac:dyDescent="0.3">
      <c r="A10" s="58" t="s">
        <v>1141</v>
      </c>
      <c r="B10" s="59">
        <f>VLOOKUP($A10,'Return Data'!$B$7:$R$2292,3,0)</f>
        <v>44942</v>
      </c>
      <c r="C10" s="60">
        <f>VLOOKUP($A10,'Return Data'!$B$7:$R$2292,4,0)</f>
        <v>480.0453</v>
      </c>
      <c r="D10" s="60">
        <f>VLOOKUP($A10,'Return Data'!$B$7:$R$2292,10,0)</f>
        <v>6.5545</v>
      </c>
      <c r="E10" s="61">
        <f t="shared" si="0"/>
        <v>2</v>
      </c>
      <c r="F10" s="60">
        <f>VLOOKUP($A10,'Return Data'!$B$7:$R$2292,11,0)</f>
        <v>13.5966</v>
      </c>
      <c r="G10" s="61">
        <f t="shared" si="1"/>
        <v>3</v>
      </c>
      <c r="H10" s="60">
        <f>VLOOKUP($A10,'Return Data'!$B$7:$R$2292,12,0)</f>
        <v>7.5153999999999996</v>
      </c>
      <c r="I10" s="61">
        <f t="shared" si="2"/>
        <v>1</v>
      </c>
      <c r="J10" s="60">
        <f>VLOOKUP($A10,'Return Data'!$B$7:$R$2292,13,0)</f>
        <v>11.839399999999999</v>
      </c>
      <c r="K10" s="61">
        <f t="shared" si="3"/>
        <v>1</v>
      </c>
      <c r="L10" s="60">
        <f>VLOOKUP($A10,'Return Data'!$B$7:$R$2292,17,0)</f>
        <v>22.477900000000002</v>
      </c>
      <c r="M10" s="61">
        <f t="shared" si="4"/>
        <v>2</v>
      </c>
      <c r="N10" s="60">
        <f>VLOOKUP($A10,'Return Data'!$B$7:$R$2292,14,0)</f>
        <v>19.326499999999999</v>
      </c>
      <c r="O10" s="61">
        <f t="shared" si="5"/>
        <v>2</v>
      </c>
      <c r="P10" s="60">
        <f>VLOOKUP($A10,'Return Data'!$B$7:$R$2292,15,0)</f>
        <v>12.4931</v>
      </c>
      <c r="Q10" s="61">
        <f t="shared" si="6"/>
        <v>2</v>
      </c>
      <c r="R10" s="60">
        <f>VLOOKUP($A10,'Return Data'!$B$7:$R$2292,16,0)</f>
        <v>21.0961</v>
      </c>
      <c r="S10" s="62">
        <f t="shared" si="7"/>
        <v>1</v>
      </c>
    </row>
    <row r="11" spans="1:20" x14ac:dyDescent="0.3">
      <c r="A11" s="58" t="s">
        <v>1143</v>
      </c>
      <c r="B11" s="59">
        <f>VLOOKUP($A11,'Return Data'!$B$7:$R$2292,3,0)</f>
        <v>44942</v>
      </c>
      <c r="C11" s="60">
        <f>VLOOKUP($A11,'Return Data'!$B$7:$R$2292,4,0)</f>
        <v>89.012200000000007</v>
      </c>
      <c r="D11" s="60">
        <f>VLOOKUP($A11,'Return Data'!$B$7:$R$2292,10,0)</f>
        <v>6.3377999999999997</v>
      </c>
      <c r="E11" s="61">
        <f t="shared" si="0"/>
        <v>3</v>
      </c>
      <c r="F11" s="60">
        <f>VLOOKUP($A11,'Return Data'!$B$7:$R$2292,11,0)</f>
        <v>17.729900000000001</v>
      </c>
      <c r="G11" s="61">
        <f t="shared" si="1"/>
        <v>1</v>
      </c>
      <c r="H11" s="60">
        <f>VLOOKUP($A11,'Return Data'!$B$7:$R$2292,12,0)</f>
        <v>4.5155000000000003</v>
      </c>
      <c r="I11" s="61">
        <f t="shared" si="2"/>
        <v>4</v>
      </c>
      <c r="J11" s="60">
        <f>VLOOKUP($A11,'Return Data'!$B$7:$R$2292,13,0)</f>
        <v>8.0527999999999995</v>
      </c>
      <c r="K11" s="61">
        <f t="shared" si="3"/>
        <v>2</v>
      </c>
      <c r="L11" s="60">
        <f>VLOOKUP($A11,'Return Data'!$B$7:$R$2292,17,0)</f>
        <v>32.631</v>
      </c>
      <c r="M11" s="61">
        <f t="shared" si="4"/>
        <v>1</v>
      </c>
      <c r="N11" s="60">
        <f>VLOOKUP($A11,'Return Data'!$B$7:$R$2292,14,0)</f>
        <v>30.3325</v>
      </c>
      <c r="O11" s="61">
        <f t="shared" si="5"/>
        <v>1</v>
      </c>
      <c r="P11" s="60">
        <f>VLOOKUP($A11,'Return Data'!$B$7:$R$2292,15,0)</f>
        <v>20.857700000000001</v>
      </c>
      <c r="Q11" s="61">
        <f t="shared" si="6"/>
        <v>1</v>
      </c>
      <c r="R11" s="60">
        <f>VLOOKUP($A11,'Return Data'!$B$7:$R$2292,16,0)</f>
        <v>10.5276</v>
      </c>
      <c r="S11" s="62">
        <f t="shared" si="7"/>
        <v>4</v>
      </c>
    </row>
    <row r="12" spans="1:20" x14ac:dyDescent="0.3">
      <c r="A12" s="58" t="s">
        <v>1458</v>
      </c>
      <c r="B12" s="59">
        <f>VLOOKUP($A12,'Return Data'!$B$7:$R$2292,3,0)</f>
        <v>44942</v>
      </c>
      <c r="C12" s="60">
        <f>VLOOKUP($A12,'Return Data'!$B$7:$R$2292,4,0)</f>
        <v>24.9193</v>
      </c>
      <c r="D12" s="60">
        <f>VLOOKUP($A12,'Return Data'!$B$7:$R$2292,10,0)</f>
        <v>16.592500000000001</v>
      </c>
      <c r="E12" s="61">
        <f t="shared" si="0"/>
        <v>1</v>
      </c>
      <c r="F12" s="60">
        <f>VLOOKUP($A12,'Return Data'!$B$7:$R$2292,11,0)</f>
        <v>14.6149</v>
      </c>
      <c r="G12" s="61">
        <f t="shared" si="1"/>
        <v>2</v>
      </c>
      <c r="H12" s="60">
        <f>VLOOKUP($A12,'Return Data'!$B$7:$R$2292,12,0)</f>
        <v>5.7526000000000002</v>
      </c>
      <c r="I12" s="61">
        <f t="shared" si="2"/>
        <v>2</v>
      </c>
      <c r="J12" s="60">
        <f>VLOOKUP($A12,'Return Data'!$B$7:$R$2292,13,0)</f>
        <v>5.3452999999999999</v>
      </c>
      <c r="K12" s="61">
        <f t="shared" si="3"/>
        <v>4</v>
      </c>
      <c r="L12" s="60">
        <f>VLOOKUP($A12,'Return Data'!$B$7:$R$2292,17,0)</f>
        <v>6.4337999999999997</v>
      </c>
      <c r="M12" s="61">
        <f t="shared" si="4"/>
        <v>8</v>
      </c>
      <c r="N12" s="60">
        <f>VLOOKUP($A12,'Return Data'!$B$7:$R$2292,14,0)</f>
        <v>8.7662999999999993</v>
      </c>
      <c r="O12" s="61">
        <f t="shared" si="5"/>
        <v>7</v>
      </c>
      <c r="P12" s="60">
        <f>VLOOKUP($A12,'Return Data'!$B$7:$R$2292,15,0)</f>
        <v>7.6425999999999998</v>
      </c>
      <c r="Q12" s="61">
        <f t="shared" si="6"/>
        <v>6</v>
      </c>
      <c r="R12" s="60">
        <f>VLOOKUP($A12,'Return Data'!$B$7:$R$2292,16,0)</f>
        <v>9.0152000000000001</v>
      </c>
      <c r="S12" s="62">
        <f t="shared" si="7"/>
        <v>6</v>
      </c>
    </row>
    <row r="13" spans="1:20" x14ac:dyDescent="0.3">
      <c r="A13" s="58" t="s">
        <v>1146</v>
      </c>
      <c r="B13" s="59">
        <f>VLOOKUP($A13,'Return Data'!$B$7:$R$2292,3,0)</f>
        <v>44942</v>
      </c>
      <c r="C13" s="60">
        <f>VLOOKUP($A13,'Return Data'!$B$7:$R$2292,4,0)</f>
        <v>39.825099999999999</v>
      </c>
      <c r="D13" s="60">
        <f>VLOOKUP($A13,'Return Data'!$B$7:$R$2292,10,0)</f>
        <v>4.3528000000000002</v>
      </c>
      <c r="E13" s="61">
        <f t="shared" si="0"/>
        <v>4</v>
      </c>
      <c r="F13" s="60">
        <f>VLOOKUP($A13,'Return Data'!$B$7:$R$2292,11,0)</f>
        <v>9.0793999999999997</v>
      </c>
      <c r="G13" s="61">
        <f t="shared" si="1"/>
        <v>6</v>
      </c>
      <c r="H13" s="60">
        <f>VLOOKUP($A13,'Return Data'!$B$7:$R$2292,12,0)</f>
        <v>4.58</v>
      </c>
      <c r="I13" s="61">
        <f t="shared" si="2"/>
        <v>3</v>
      </c>
      <c r="J13" s="60">
        <f>VLOOKUP($A13,'Return Data'!$B$7:$R$2292,13,0)</f>
        <v>5.6623999999999999</v>
      </c>
      <c r="K13" s="61">
        <f t="shared" si="3"/>
        <v>3</v>
      </c>
      <c r="L13" s="60">
        <f>VLOOKUP($A13,'Return Data'!$B$7:$R$2292,17,0)</f>
        <v>9.1469000000000005</v>
      </c>
      <c r="M13" s="61">
        <f t="shared" si="4"/>
        <v>5</v>
      </c>
      <c r="N13" s="60">
        <f>VLOOKUP($A13,'Return Data'!$B$7:$R$2292,14,0)</f>
        <v>10.8634</v>
      </c>
      <c r="O13" s="61">
        <f t="shared" si="5"/>
        <v>4</v>
      </c>
      <c r="P13" s="60">
        <f>VLOOKUP($A13,'Return Data'!$B$7:$R$2292,15,0)</f>
        <v>8.9254999999999995</v>
      </c>
      <c r="Q13" s="61">
        <f t="shared" si="6"/>
        <v>5</v>
      </c>
      <c r="R13" s="60">
        <f>VLOOKUP($A13,'Return Data'!$B$7:$R$2292,16,0)</f>
        <v>8.3965999999999994</v>
      </c>
      <c r="S13" s="62">
        <f t="shared" si="7"/>
        <v>8</v>
      </c>
    </row>
    <row r="14" spans="1:20" x14ac:dyDescent="0.3">
      <c r="A14" s="58" t="s">
        <v>1148</v>
      </c>
      <c r="B14" s="59">
        <f>VLOOKUP($A14,'Return Data'!$B$7:$R$2292,3,0)</f>
        <v>44942</v>
      </c>
      <c r="C14" s="60">
        <f>VLOOKUP($A14,'Return Data'!$B$7:$R$2292,4,0)</f>
        <v>16.366800000000001</v>
      </c>
      <c r="D14" s="60">
        <f>VLOOKUP($A14,'Return Data'!$B$7:$R$2292,10,0)</f>
        <v>4.1906999999999996</v>
      </c>
      <c r="E14" s="61">
        <f t="shared" si="0"/>
        <v>6</v>
      </c>
      <c r="F14" s="60">
        <f>VLOOKUP($A14,'Return Data'!$B$7:$R$2292,11,0)</f>
        <v>10.4581</v>
      </c>
      <c r="G14" s="61">
        <f t="shared" si="1"/>
        <v>4</v>
      </c>
      <c r="H14" s="60">
        <f>VLOOKUP($A14,'Return Data'!$B$7:$R$2292,12,0)</f>
        <v>4.3794000000000004</v>
      </c>
      <c r="I14" s="61">
        <f t="shared" si="2"/>
        <v>5</v>
      </c>
      <c r="J14" s="60">
        <f>VLOOKUP($A14,'Return Data'!$B$7:$R$2292,13,0)</f>
        <v>3.2761999999999998</v>
      </c>
      <c r="K14" s="61">
        <f t="shared" si="3"/>
        <v>5</v>
      </c>
      <c r="L14" s="60">
        <f>VLOOKUP($A14,'Return Data'!$B$7:$R$2292,17,0)</f>
        <v>12.8239</v>
      </c>
      <c r="M14" s="61">
        <f t="shared" si="4"/>
        <v>3</v>
      </c>
      <c r="N14" s="60"/>
      <c r="O14" s="61"/>
      <c r="P14" s="60"/>
      <c r="Q14" s="61"/>
      <c r="R14" s="60">
        <f>VLOOKUP($A14,'Return Data'!$B$7:$R$2292,16,0)</f>
        <v>18.718900000000001</v>
      </c>
      <c r="S14" s="62">
        <f t="shared" si="7"/>
        <v>2</v>
      </c>
    </row>
    <row r="15" spans="1:20" x14ac:dyDescent="0.3">
      <c r="A15" s="58" t="s">
        <v>1150</v>
      </c>
      <c r="B15" s="59">
        <f>VLOOKUP($A15,'Return Data'!$B$7:$R$2292,3,0)</f>
        <v>44942</v>
      </c>
      <c r="C15" s="60">
        <f>VLOOKUP($A15,'Return Data'!$B$7:$R$2292,4,0)</f>
        <v>45.716500000000003</v>
      </c>
      <c r="D15" s="60">
        <f>VLOOKUP($A15,'Return Data'!$B$7:$R$2292,10,0)</f>
        <v>3.6089000000000002</v>
      </c>
      <c r="E15" s="61">
        <f t="shared" si="0"/>
        <v>7</v>
      </c>
      <c r="F15" s="60">
        <f>VLOOKUP($A15,'Return Data'!$B$7:$R$2292,11,0)</f>
        <v>10.3123</v>
      </c>
      <c r="G15" s="61">
        <f t="shared" si="1"/>
        <v>5</v>
      </c>
      <c r="H15" s="60">
        <f>VLOOKUP($A15,'Return Data'!$B$7:$R$2292,12,0)</f>
        <v>3.9563999999999999</v>
      </c>
      <c r="I15" s="61">
        <f t="shared" si="2"/>
        <v>7</v>
      </c>
      <c r="J15" s="60">
        <f>VLOOKUP($A15,'Return Data'!$B$7:$R$2292,13,0)</f>
        <v>1.9841</v>
      </c>
      <c r="K15" s="61">
        <f t="shared" si="3"/>
        <v>7</v>
      </c>
      <c r="L15" s="60">
        <f>VLOOKUP($A15,'Return Data'!$B$7:$R$2292,17,0)</f>
        <v>7.0429000000000004</v>
      </c>
      <c r="M15" s="61">
        <f t="shared" si="4"/>
        <v>6</v>
      </c>
      <c r="N15" s="60">
        <f>VLOOKUP($A15,'Return Data'!$B$7:$R$2292,14,0)</f>
        <v>9.0307999999999993</v>
      </c>
      <c r="O15" s="61">
        <f>RANK(N15,N$8:N$15,0)</f>
        <v>6</v>
      </c>
      <c r="P15" s="60">
        <f>VLOOKUP($A15,'Return Data'!$B$7:$R$2292,15,0)</f>
        <v>6.1418999999999997</v>
      </c>
      <c r="Q15" s="61">
        <f>RANK(P15,P$8:P$15,0)</f>
        <v>7</v>
      </c>
      <c r="R15" s="60">
        <f>VLOOKUP($A15,'Return Data'!$B$7:$R$2292,16,0)</f>
        <v>11.389799999999999</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5.7215625000000001</v>
      </c>
      <c r="E17" s="69"/>
      <c r="F17" s="70">
        <f>AVERAGE(F8:F15)</f>
        <v>11.1172875</v>
      </c>
      <c r="G17" s="69"/>
      <c r="H17" s="70">
        <f>AVERAGE(H8:H15)</f>
        <v>3.8557125000000001</v>
      </c>
      <c r="I17" s="69"/>
      <c r="J17" s="70">
        <f>AVERAGE(J8:J15)</f>
        <v>3.6453875</v>
      </c>
      <c r="K17" s="69"/>
      <c r="L17" s="70">
        <f>AVERAGE(L8:L15)</f>
        <v>13.441537500000001</v>
      </c>
      <c r="M17" s="69"/>
      <c r="N17" s="70">
        <f>AVERAGE(N8:N15)</f>
        <v>14.530042857142856</v>
      </c>
      <c r="O17" s="69"/>
      <c r="P17" s="70">
        <f>AVERAGE(P8:P15)</f>
        <v>10.720785714285714</v>
      </c>
      <c r="Q17" s="69"/>
      <c r="R17" s="70">
        <f>AVERAGE(R8:R15)</f>
        <v>12.221625</v>
      </c>
      <c r="S17" s="71"/>
    </row>
    <row r="18" spans="1:19" x14ac:dyDescent="0.3">
      <c r="A18" s="68" t="s">
        <v>28</v>
      </c>
      <c r="B18" s="69"/>
      <c r="C18" s="69"/>
      <c r="D18" s="70">
        <f>MIN(D8:D15)</f>
        <v>-0.15690000000000001</v>
      </c>
      <c r="E18" s="69"/>
      <c r="F18" s="70">
        <f>MIN(F8:F15)</f>
        <v>4.8308999999999997</v>
      </c>
      <c r="G18" s="69"/>
      <c r="H18" s="70">
        <f>MIN(H8:H15)</f>
        <v>-4.1479999999999997</v>
      </c>
      <c r="I18" s="69"/>
      <c r="J18" s="70">
        <f>MIN(J8:J15)</f>
        <v>-9.6278000000000006</v>
      </c>
      <c r="K18" s="69"/>
      <c r="L18" s="70">
        <f>MIN(L8:L15)</f>
        <v>6.4337999999999997</v>
      </c>
      <c r="M18" s="69"/>
      <c r="N18" s="70">
        <f>MIN(N8:N15)</f>
        <v>8.7662999999999993</v>
      </c>
      <c r="O18" s="69"/>
      <c r="P18" s="70">
        <f>MIN(P8:P15)</f>
        <v>6.1418999999999997</v>
      </c>
      <c r="Q18" s="69"/>
      <c r="R18" s="70">
        <f>MIN(R8:R15)</f>
        <v>8.3965999999999994</v>
      </c>
      <c r="S18" s="71"/>
    </row>
    <row r="19" spans="1:19" ht="15" thickBot="1" x14ac:dyDescent="0.35">
      <c r="A19" s="72" t="s">
        <v>29</v>
      </c>
      <c r="B19" s="73"/>
      <c r="C19" s="73"/>
      <c r="D19" s="74">
        <f>MAX(D8:D15)</f>
        <v>16.592500000000001</v>
      </c>
      <c r="E19" s="73"/>
      <c r="F19" s="74">
        <f>MAX(F8:F15)</f>
        <v>17.729900000000001</v>
      </c>
      <c r="G19" s="73"/>
      <c r="H19" s="74">
        <f>MAX(H8:H15)</f>
        <v>7.5153999999999996</v>
      </c>
      <c r="I19" s="73"/>
      <c r="J19" s="74">
        <f>MAX(J8:J15)</f>
        <v>11.839399999999999</v>
      </c>
      <c r="K19" s="73"/>
      <c r="L19" s="74">
        <f>MAX(L8:L15)</f>
        <v>32.631</v>
      </c>
      <c r="M19" s="73"/>
      <c r="N19" s="74">
        <f>MAX(N8:N15)</f>
        <v>30.3325</v>
      </c>
      <c r="O19" s="73"/>
      <c r="P19" s="74">
        <f>MAX(P8:P15)</f>
        <v>20.857700000000001</v>
      </c>
      <c r="Q19" s="73"/>
      <c r="R19" s="74">
        <f>MAX(R8:R15)</f>
        <v>21.0961</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534</v>
      </c>
      <c r="B8" s="59">
        <f>VLOOKUP($A8,'Return Data'!$B$7:$R$2292,3,0)</f>
        <v>44942</v>
      </c>
      <c r="C8" s="60">
        <f>VLOOKUP($A8,'Return Data'!$B$7:$R$2292,4,0)</f>
        <v>83.56</v>
      </c>
      <c r="D8" s="60">
        <f>VLOOKUP($A8,'Return Data'!$B$7:$R$2292,10,0)</f>
        <v>3.1478000000000002</v>
      </c>
      <c r="E8" s="61">
        <f t="shared" ref="E8:E16" si="0">RANK(D8,D$8:D$16,0)</f>
        <v>4</v>
      </c>
      <c r="F8" s="60">
        <f>VLOOKUP($A8,'Return Data'!$B$7:$R$2292,11,0)</f>
        <v>8.1263000000000005</v>
      </c>
      <c r="G8" s="61">
        <f t="shared" ref="G8:G16" si="1">RANK(F8,F$8:F$16,0)</f>
        <v>2</v>
      </c>
      <c r="H8" s="60">
        <f>VLOOKUP($A8,'Return Data'!$B$7:$R$2292,12,0)</f>
        <v>4.9617000000000004</v>
      </c>
      <c r="I8" s="61">
        <f t="shared" ref="I8:I16" si="2">RANK(H8,H$8:H$16,0)</f>
        <v>6</v>
      </c>
      <c r="J8" s="60">
        <f>VLOOKUP($A8,'Return Data'!$B$7:$R$2292,13,0)</f>
        <v>3.0459999999999998</v>
      </c>
      <c r="K8" s="61">
        <f t="shared" ref="K8:K16" si="3">RANK(J8,J$8:J$16,0)</f>
        <v>6</v>
      </c>
      <c r="L8" s="60">
        <f>VLOOKUP($A8,'Return Data'!$B$7:$R$2292,17,0)</f>
        <v>9.3611000000000004</v>
      </c>
      <c r="M8" s="61">
        <f t="shared" ref="M8:M16" si="4">RANK(L8,L$8:L$16,0)</f>
        <v>6</v>
      </c>
      <c r="N8" s="60">
        <f>VLOOKUP($A8,'Return Data'!$B$7:$R$2292,14,0)</f>
        <v>11.495100000000001</v>
      </c>
      <c r="O8" s="61">
        <f>RANK(N8,N$8:N$16,0)</f>
        <v>6</v>
      </c>
      <c r="P8" s="60">
        <f>VLOOKUP($A8,'Return Data'!$B$7:$R$2292,15,0)</f>
        <v>9.4079999999999995</v>
      </c>
      <c r="Q8" s="61">
        <f>RANK(P8,P$8:P$16,0)</f>
        <v>3</v>
      </c>
      <c r="R8" s="60">
        <f>VLOOKUP($A8,'Return Data'!$B$7:$R$2292,16,0)</f>
        <v>11.75</v>
      </c>
      <c r="S8" s="62">
        <f t="shared" ref="S8:S16" si="5">RANK(R8,R$8:R$16,0)</f>
        <v>5</v>
      </c>
    </row>
    <row r="9" spans="1:20" x14ac:dyDescent="0.3">
      <c r="A9" s="58" t="s">
        <v>536</v>
      </c>
      <c r="B9" s="59">
        <f>VLOOKUP($A9,'Return Data'!$B$7:$R$2292,3,0)</f>
        <v>44942</v>
      </c>
      <c r="C9" s="60">
        <f>VLOOKUP($A9,'Return Data'!$B$7:$R$2292,4,0)</f>
        <v>345.892</v>
      </c>
      <c r="D9" s="60">
        <f>VLOOKUP($A9,'Return Data'!$B$7:$R$2292,10,0)</f>
        <v>6.1207000000000003</v>
      </c>
      <c r="E9" s="61">
        <f t="shared" si="0"/>
        <v>1</v>
      </c>
      <c r="F9" s="60">
        <f>VLOOKUP($A9,'Return Data'!$B$7:$R$2292,11,0)</f>
        <v>14.2538</v>
      </c>
      <c r="G9" s="61">
        <f t="shared" si="1"/>
        <v>1</v>
      </c>
      <c r="H9" s="60">
        <f>VLOOKUP($A9,'Return Data'!$B$7:$R$2292,12,0)</f>
        <v>10.799300000000001</v>
      </c>
      <c r="I9" s="61">
        <f t="shared" si="2"/>
        <v>1</v>
      </c>
      <c r="J9" s="60">
        <f>VLOOKUP($A9,'Return Data'!$B$7:$R$2292,13,0)</f>
        <v>14.0952</v>
      </c>
      <c r="K9" s="61">
        <f t="shared" si="3"/>
        <v>1</v>
      </c>
      <c r="L9" s="60">
        <f>VLOOKUP($A9,'Return Data'!$B$7:$R$2292,17,0)</f>
        <v>20.278199999999998</v>
      </c>
      <c r="M9" s="61">
        <f t="shared" si="4"/>
        <v>1</v>
      </c>
      <c r="N9" s="60">
        <f>VLOOKUP($A9,'Return Data'!$B$7:$R$2292,14,0)</f>
        <v>17.5076</v>
      </c>
      <c r="O9" s="61">
        <f>RANK(N9,N$8:N$16,0)</f>
        <v>1</v>
      </c>
      <c r="P9" s="60">
        <f>VLOOKUP($A9,'Return Data'!$B$7:$R$2292,15,0)</f>
        <v>11.4048</v>
      </c>
      <c r="Q9" s="61">
        <f>RANK(P9,P$8:P$16,0)</f>
        <v>1</v>
      </c>
      <c r="R9" s="60">
        <f>VLOOKUP($A9,'Return Data'!$B$7:$R$2292,16,0)</f>
        <v>14.4566</v>
      </c>
      <c r="S9" s="62">
        <f t="shared" si="5"/>
        <v>1</v>
      </c>
    </row>
    <row r="10" spans="1:20" x14ac:dyDescent="0.3">
      <c r="A10" s="102" t="s">
        <v>2013</v>
      </c>
      <c r="B10" s="59">
        <f>VLOOKUP($A10,'Return Data'!$B$7:$R$2292,3,0)</f>
        <v>44942</v>
      </c>
      <c r="C10" s="60">
        <f>VLOOKUP($A10,'Return Data'!$B$7:$R$2292,4,0)</f>
        <v>35.313099999999999</v>
      </c>
      <c r="D10" s="60">
        <f>VLOOKUP($A10,'Return Data'!$B$7:$R$2292,10,0)</f>
        <v>2.4964</v>
      </c>
      <c r="E10" s="61">
        <f t="shared" si="0"/>
        <v>6</v>
      </c>
      <c r="F10" s="60">
        <f>VLOOKUP($A10,'Return Data'!$B$7:$R$2292,11,0)</f>
        <v>6.0613000000000001</v>
      </c>
      <c r="G10" s="61">
        <f t="shared" si="1"/>
        <v>9</v>
      </c>
      <c r="H10" s="60">
        <f>VLOOKUP($A10,'Return Data'!$B$7:$R$2292,12,0)</f>
        <v>3.1400999999999999</v>
      </c>
      <c r="I10" s="61">
        <f t="shared" si="2"/>
        <v>8</v>
      </c>
      <c r="J10" s="60">
        <f>VLOOKUP($A10,'Return Data'!$B$7:$R$2292,13,0)</f>
        <v>1.8431999999999999</v>
      </c>
      <c r="K10" s="61">
        <f t="shared" si="3"/>
        <v>8</v>
      </c>
      <c r="L10" s="60">
        <f>VLOOKUP($A10,'Return Data'!$B$7:$R$2292,17,0)</f>
        <v>5.9722</v>
      </c>
      <c r="M10" s="61">
        <f t="shared" si="4"/>
        <v>9</v>
      </c>
      <c r="N10" s="60">
        <f>VLOOKUP($A10,'Return Data'!$B$7:$R$2292,14,0)</f>
        <v>8.5966000000000005</v>
      </c>
      <c r="O10" s="61">
        <f>RANK(N10,N$8:N$16,0)</f>
        <v>8</v>
      </c>
      <c r="P10" s="60">
        <f>VLOOKUP($A10,'Return Data'!$B$7:$R$2292,15,0)</f>
        <v>7.9699</v>
      </c>
      <c r="Q10" s="61">
        <f>RANK(P10,P$8:P$16,0)</f>
        <v>5</v>
      </c>
      <c r="R10" s="60">
        <f>VLOOKUP($A10,'Return Data'!$B$7:$R$2292,16,0)</f>
        <v>11.316000000000001</v>
      </c>
      <c r="S10" s="62">
        <f t="shared" si="5"/>
        <v>6</v>
      </c>
    </row>
    <row r="11" spans="1:20" x14ac:dyDescent="0.3">
      <c r="A11" s="58" t="s">
        <v>538</v>
      </c>
      <c r="B11" s="59">
        <f>VLOOKUP($A11,'Return Data'!$B$7:$R$2292,3,0)</f>
        <v>44942</v>
      </c>
      <c r="C11" s="60">
        <f>VLOOKUP($A11,'Return Data'!$B$7:$R$2292,4,0)</f>
        <v>57.89</v>
      </c>
      <c r="D11" s="60">
        <f>VLOOKUP($A11,'Return Data'!$B$7:$R$2292,10,0)</f>
        <v>2.2972000000000001</v>
      </c>
      <c r="E11" s="61">
        <f t="shared" si="0"/>
        <v>9</v>
      </c>
      <c r="F11" s="60">
        <f>VLOOKUP($A11,'Return Data'!$B$7:$R$2292,11,0)</f>
        <v>6.8080999999999996</v>
      </c>
      <c r="G11" s="61">
        <f t="shared" si="1"/>
        <v>6</v>
      </c>
      <c r="H11" s="60">
        <f>VLOOKUP($A11,'Return Data'!$B$7:$R$2292,12,0)</f>
        <v>6.0838999999999999</v>
      </c>
      <c r="I11" s="61">
        <f t="shared" si="2"/>
        <v>2</v>
      </c>
      <c r="J11" s="60">
        <f>VLOOKUP($A11,'Return Data'!$B$7:$R$2292,13,0)</f>
        <v>6.2397</v>
      </c>
      <c r="K11" s="61">
        <f t="shared" si="3"/>
        <v>2</v>
      </c>
      <c r="L11" s="60">
        <f>VLOOKUP($A11,'Return Data'!$B$7:$R$2292,17,0)</f>
        <v>11.037100000000001</v>
      </c>
      <c r="M11" s="61">
        <f t="shared" si="4"/>
        <v>3</v>
      </c>
      <c r="N11" s="60">
        <f>VLOOKUP($A11,'Return Data'!$B$7:$R$2292,14,0)</f>
        <v>11.6958</v>
      </c>
      <c r="O11" s="61">
        <f>RANK(N11,N$8:N$16,0)</f>
        <v>4</v>
      </c>
      <c r="P11" s="60">
        <f>VLOOKUP($A11,'Return Data'!$B$7:$R$2292,15,0)</f>
        <v>10.231400000000001</v>
      </c>
      <c r="Q11" s="61">
        <f>RANK(P11,P$8:P$16,0)</f>
        <v>2</v>
      </c>
      <c r="R11" s="60">
        <f>VLOOKUP($A11,'Return Data'!$B$7:$R$2292,16,0)</f>
        <v>12.7814</v>
      </c>
      <c r="S11" s="62">
        <f t="shared" si="5"/>
        <v>3</v>
      </c>
    </row>
    <row r="12" spans="1:20" x14ac:dyDescent="0.3">
      <c r="A12" s="58" t="s">
        <v>539</v>
      </c>
      <c r="B12" s="59">
        <f>VLOOKUP($A12,'Return Data'!$B$7:$R$2292,3,0)</f>
        <v>44942</v>
      </c>
      <c r="C12" s="60">
        <f>VLOOKUP($A12,'Return Data'!$B$7:$R$2292,4,0)</f>
        <v>11.347200000000001</v>
      </c>
      <c r="D12" s="60">
        <f>VLOOKUP($A12,'Return Data'!$B$7:$R$2292,10,0)</f>
        <v>3.6814</v>
      </c>
      <c r="E12" s="61">
        <f t="shared" si="0"/>
        <v>2</v>
      </c>
      <c r="F12" s="60">
        <f>VLOOKUP($A12,'Return Data'!$B$7:$R$2292,11,0)</f>
        <v>6.0654000000000003</v>
      </c>
      <c r="G12" s="61">
        <f t="shared" si="1"/>
        <v>8</v>
      </c>
      <c r="H12" s="60">
        <f>VLOOKUP($A12,'Return Data'!$B$7:$R$2292,12,0)</f>
        <v>2.5318999999999998</v>
      </c>
      <c r="I12" s="61">
        <f t="shared" si="2"/>
        <v>9</v>
      </c>
      <c r="J12" s="60">
        <f>VLOOKUP($A12,'Return Data'!$B$7:$R$2292,13,0)</f>
        <v>-2.2332999999999998</v>
      </c>
      <c r="K12" s="61">
        <f t="shared" si="3"/>
        <v>9</v>
      </c>
      <c r="L12" s="60">
        <f>VLOOKUP($A12,'Return Data'!$B$7:$R$2292,17,0)</f>
        <v>9.7349999999999994</v>
      </c>
      <c r="M12" s="61">
        <f t="shared" si="4"/>
        <v>5</v>
      </c>
      <c r="N12" s="60"/>
      <c r="O12" s="61"/>
      <c r="P12" s="60"/>
      <c r="Q12" s="61"/>
      <c r="R12" s="60">
        <f>VLOOKUP($A12,'Return Data'!$B$7:$R$2292,16,0)</f>
        <v>4.2356999999999996</v>
      </c>
      <c r="S12" s="62">
        <f t="shared" si="5"/>
        <v>9</v>
      </c>
    </row>
    <row r="13" spans="1:20" x14ac:dyDescent="0.3">
      <c r="A13" s="108" t="s">
        <v>541</v>
      </c>
      <c r="B13" s="59">
        <f>VLOOKUP($A13,'Return Data'!$B$7:$R$2292,3,0)</f>
        <v>44942</v>
      </c>
      <c r="C13" s="60">
        <f>VLOOKUP($A13,'Return Data'!$B$7:$R$2292,4,0)</f>
        <v>15.803000000000001</v>
      </c>
      <c r="D13" s="60">
        <f>VLOOKUP($A13,'Return Data'!$B$7:$R$2292,10,0)</f>
        <v>3.1124000000000001</v>
      </c>
      <c r="E13" s="61">
        <f t="shared" si="0"/>
        <v>5</v>
      </c>
      <c r="F13" s="60">
        <f>VLOOKUP($A13,'Return Data'!$B$7:$R$2292,11,0)</f>
        <v>7.3354999999999997</v>
      </c>
      <c r="G13" s="61">
        <f t="shared" si="1"/>
        <v>5</v>
      </c>
      <c r="H13" s="60">
        <f>VLOOKUP($A13,'Return Data'!$B$7:$R$2292,12,0)</f>
        <v>5.2481</v>
      </c>
      <c r="I13" s="61">
        <f t="shared" si="2"/>
        <v>5</v>
      </c>
      <c r="J13" s="60">
        <f>VLOOKUP($A13,'Return Data'!$B$7:$R$2292,13,0)</f>
        <v>3.6398000000000001</v>
      </c>
      <c r="K13" s="61">
        <f t="shared" si="3"/>
        <v>5</v>
      </c>
      <c r="L13" s="60">
        <f>VLOOKUP($A13,'Return Data'!$B$7:$R$2292,17,0)</f>
        <v>8.9832999999999998</v>
      </c>
      <c r="M13" s="61">
        <f t="shared" si="4"/>
        <v>7</v>
      </c>
      <c r="N13" s="60">
        <f>VLOOKUP($A13,'Return Data'!$B$7:$R$2292,14,0)</f>
        <v>11.0664</v>
      </c>
      <c r="O13" s="61">
        <f>RANK(N13,N$8:N$16,0)</f>
        <v>7</v>
      </c>
      <c r="P13" s="60"/>
      <c r="Q13" s="61"/>
      <c r="R13" s="60">
        <f>VLOOKUP($A13,'Return Data'!$B$7:$R$2292,16,0)</f>
        <v>10.8116</v>
      </c>
      <c r="S13" s="62">
        <f t="shared" si="5"/>
        <v>7</v>
      </c>
    </row>
    <row r="14" spans="1:20" x14ac:dyDescent="0.3">
      <c r="A14" s="58" t="s">
        <v>544</v>
      </c>
      <c r="B14" s="59">
        <f>VLOOKUP($A14,'Return Data'!$B$7:$R$2292,3,0)</f>
        <v>44942</v>
      </c>
      <c r="C14" s="60">
        <f>VLOOKUP($A14,'Return Data'!$B$7:$R$2292,4,0)</f>
        <v>139.69730000000001</v>
      </c>
      <c r="D14" s="60">
        <f>VLOOKUP($A14,'Return Data'!$B$7:$R$2292,10,0)</f>
        <v>2.4929999999999999</v>
      </c>
      <c r="E14" s="61">
        <f t="shared" si="0"/>
        <v>7</v>
      </c>
      <c r="F14" s="60">
        <f>VLOOKUP($A14,'Return Data'!$B$7:$R$2292,11,0)</f>
        <v>7.5026000000000002</v>
      </c>
      <c r="G14" s="61">
        <f t="shared" si="1"/>
        <v>4</v>
      </c>
      <c r="H14" s="60">
        <f>VLOOKUP($A14,'Return Data'!$B$7:$R$2292,12,0)</f>
        <v>5.5187999999999997</v>
      </c>
      <c r="I14" s="61">
        <f t="shared" si="2"/>
        <v>3</v>
      </c>
      <c r="J14" s="60">
        <f>VLOOKUP($A14,'Return Data'!$B$7:$R$2292,13,0)</f>
        <v>4.0911</v>
      </c>
      <c r="K14" s="61">
        <f t="shared" si="3"/>
        <v>4</v>
      </c>
      <c r="L14" s="60">
        <f>VLOOKUP($A14,'Return Data'!$B$7:$R$2292,17,0)</f>
        <v>10.7096</v>
      </c>
      <c r="M14" s="61">
        <f t="shared" si="4"/>
        <v>4</v>
      </c>
      <c r="N14" s="60">
        <f>VLOOKUP($A14,'Return Data'!$B$7:$R$2292,14,0)</f>
        <v>11.553900000000001</v>
      </c>
      <c r="O14" s="61">
        <f>RANK(N14,N$8:N$16,0)</f>
        <v>5</v>
      </c>
      <c r="P14" s="60">
        <f>VLOOKUP($A14,'Return Data'!$B$7:$R$2292,15,0)</f>
        <v>8.8522999999999996</v>
      </c>
      <c r="Q14" s="61">
        <f>RANK(P14,P$8:P$16,0)</f>
        <v>4</v>
      </c>
      <c r="R14" s="60">
        <f>VLOOKUP($A14,'Return Data'!$B$7:$R$2292,16,0)</f>
        <v>11.934900000000001</v>
      </c>
      <c r="S14" s="62">
        <f t="shared" si="5"/>
        <v>4</v>
      </c>
    </row>
    <row r="15" spans="1:20" x14ac:dyDescent="0.3">
      <c r="A15" s="58" t="s">
        <v>545</v>
      </c>
      <c r="B15" s="59">
        <f>VLOOKUP($A15,'Return Data'!$B$7:$R$2292,3,0)</f>
        <v>44942</v>
      </c>
      <c r="C15" s="60">
        <f>VLOOKUP($A15,'Return Data'!$B$7:$R$2292,4,0)</f>
        <v>16.4024</v>
      </c>
      <c r="D15" s="60">
        <f>VLOOKUP($A15,'Return Data'!$B$7:$R$2292,10,0)</f>
        <v>3.1838000000000002</v>
      </c>
      <c r="E15" s="61">
        <f t="shared" si="0"/>
        <v>3</v>
      </c>
      <c r="F15" s="60">
        <f>VLOOKUP($A15,'Return Data'!$B$7:$R$2292,11,0)</f>
        <v>7.8579999999999997</v>
      </c>
      <c r="G15" s="61">
        <f t="shared" si="1"/>
        <v>3</v>
      </c>
      <c r="H15" s="60">
        <f>VLOOKUP($A15,'Return Data'!$B$7:$R$2292,12,0)</f>
        <v>5.2725</v>
      </c>
      <c r="I15" s="61">
        <f t="shared" si="2"/>
        <v>4</v>
      </c>
      <c r="J15" s="60">
        <f>VLOOKUP($A15,'Return Data'!$B$7:$R$2292,13,0)</f>
        <v>4.9169</v>
      </c>
      <c r="K15" s="61">
        <f t="shared" si="3"/>
        <v>3</v>
      </c>
      <c r="L15" s="60">
        <f>VLOOKUP($A15,'Return Data'!$B$7:$R$2292,17,0)</f>
        <v>11.344099999999999</v>
      </c>
      <c r="M15" s="61">
        <f t="shared" si="4"/>
        <v>2</v>
      </c>
      <c r="N15" s="60">
        <f>VLOOKUP($A15,'Return Data'!$B$7:$R$2292,14,0)</f>
        <v>13.805099999999999</v>
      </c>
      <c r="O15" s="61">
        <f>RANK(N15,N$8:N$16,0)</f>
        <v>2</v>
      </c>
      <c r="P15" s="60"/>
      <c r="Q15" s="61"/>
      <c r="R15" s="60">
        <f>VLOOKUP($A15,'Return Data'!$B$7:$R$2292,16,0)</f>
        <v>13.2752</v>
      </c>
      <c r="S15" s="62">
        <f t="shared" si="5"/>
        <v>2</v>
      </c>
    </row>
    <row r="16" spans="1:20" x14ac:dyDescent="0.3">
      <c r="A16" s="58" t="s">
        <v>547</v>
      </c>
      <c r="B16" s="59">
        <f>VLOOKUP($A16,'Return Data'!$B$7:$R$2292,3,0)</f>
        <v>44942</v>
      </c>
      <c r="C16" s="60">
        <f>VLOOKUP($A16,'Return Data'!$B$7:$R$2292,4,0)</f>
        <v>16.07</v>
      </c>
      <c r="D16" s="60">
        <f>VLOOKUP($A16,'Return Data'!$B$7:$R$2292,10,0)</f>
        <v>2.3567</v>
      </c>
      <c r="E16" s="61">
        <f t="shared" si="0"/>
        <v>8</v>
      </c>
      <c r="F16" s="60">
        <f>VLOOKUP($A16,'Return Data'!$B$7:$R$2292,11,0)</f>
        <v>6.5650000000000004</v>
      </c>
      <c r="G16" s="61">
        <f t="shared" si="1"/>
        <v>7</v>
      </c>
      <c r="H16" s="60">
        <f>VLOOKUP($A16,'Return Data'!$B$7:$R$2292,12,0)</f>
        <v>4.1478000000000002</v>
      </c>
      <c r="I16" s="61">
        <f t="shared" si="2"/>
        <v>7</v>
      </c>
      <c r="J16" s="60">
        <f>VLOOKUP($A16,'Return Data'!$B$7:$R$2292,13,0)</f>
        <v>2.5526</v>
      </c>
      <c r="K16" s="61">
        <f t="shared" si="3"/>
        <v>7</v>
      </c>
      <c r="L16" s="60">
        <f>VLOOKUP($A16,'Return Data'!$B$7:$R$2292,17,0)</f>
        <v>6.3719000000000001</v>
      </c>
      <c r="M16" s="61">
        <f t="shared" si="4"/>
        <v>8</v>
      </c>
      <c r="N16" s="60">
        <f>VLOOKUP($A16,'Return Data'!$B$7:$R$2292,14,0)</f>
        <v>11.755599999999999</v>
      </c>
      <c r="O16" s="61">
        <f>RANK(N16,N$8:N$16,0)</f>
        <v>3</v>
      </c>
      <c r="P16" s="60"/>
      <c r="Q16" s="61"/>
      <c r="R16" s="60">
        <f>VLOOKUP($A16,'Return Data'!$B$7:$R$2292,16,0)</f>
        <v>9.8445999999999998</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3.2099333333333333</v>
      </c>
      <c r="E18" s="69"/>
      <c r="F18" s="70">
        <f>AVERAGE(F8:F16)</f>
        <v>7.8417777777777768</v>
      </c>
      <c r="G18" s="69"/>
      <c r="H18" s="70">
        <f>AVERAGE(H8:H16)</f>
        <v>5.3004555555555548</v>
      </c>
      <c r="I18" s="69"/>
      <c r="J18" s="70">
        <f>AVERAGE(J8:J16)</f>
        <v>4.2434666666666665</v>
      </c>
      <c r="K18" s="69"/>
      <c r="L18" s="70">
        <f>AVERAGE(L8:L16)</f>
        <v>10.421388888888888</v>
      </c>
      <c r="M18" s="69"/>
      <c r="N18" s="70">
        <f>AVERAGE(N8:N16)</f>
        <v>12.1845125</v>
      </c>
      <c r="O18" s="69"/>
      <c r="P18" s="70">
        <f>AVERAGE(P8:P16)</f>
        <v>9.5732800000000005</v>
      </c>
      <c r="Q18" s="69"/>
      <c r="R18" s="70">
        <f>AVERAGE(R8:R16)</f>
        <v>11.156222222222222</v>
      </c>
      <c r="S18" s="71"/>
    </row>
    <row r="19" spans="1:19" x14ac:dyDescent="0.3">
      <c r="A19" s="68" t="s">
        <v>28</v>
      </c>
      <c r="B19" s="69"/>
      <c r="C19" s="69"/>
      <c r="D19" s="70">
        <f>MIN(D8:D16)</f>
        <v>2.2972000000000001</v>
      </c>
      <c r="E19" s="69"/>
      <c r="F19" s="70">
        <f>MIN(F8:F16)</f>
        <v>6.0613000000000001</v>
      </c>
      <c r="G19" s="69"/>
      <c r="H19" s="70">
        <f>MIN(H8:H16)</f>
        <v>2.5318999999999998</v>
      </c>
      <c r="I19" s="69"/>
      <c r="J19" s="70">
        <f>MIN(J8:J16)</f>
        <v>-2.2332999999999998</v>
      </c>
      <c r="K19" s="69"/>
      <c r="L19" s="70">
        <f>MIN(L8:L16)</f>
        <v>5.9722</v>
      </c>
      <c r="M19" s="69"/>
      <c r="N19" s="70">
        <f>MIN(N8:N16)</f>
        <v>8.5966000000000005</v>
      </c>
      <c r="O19" s="69"/>
      <c r="P19" s="70">
        <f>MIN(P8:P16)</f>
        <v>7.9699</v>
      </c>
      <c r="Q19" s="69"/>
      <c r="R19" s="70">
        <f>MIN(R8:R16)</f>
        <v>4.2356999999999996</v>
      </c>
      <c r="S19" s="71"/>
    </row>
    <row r="20" spans="1:19" ht="15" thickBot="1" x14ac:dyDescent="0.35">
      <c r="A20" s="72" t="s">
        <v>29</v>
      </c>
      <c r="B20" s="73"/>
      <c r="C20" s="73"/>
      <c r="D20" s="74">
        <f>MAX(D8:D16)</f>
        <v>6.1207000000000003</v>
      </c>
      <c r="E20" s="73"/>
      <c r="F20" s="74">
        <f>MAX(F8:F16)</f>
        <v>14.2538</v>
      </c>
      <c r="G20" s="73"/>
      <c r="H20" s="74">
        <f>MAX(H8:H16)</f>
        <v>10.799300000000001</v>
      </c>
      <c r="I20" s="73"/>
      <c r="J20" s="74">
        <f>MAX(J8:J16)</f>
        <v>14.0952</v>
      </c>
      <c r="K20" s="73"/>
      <c r="L20" s="74">
        <f>MAX(L8:L16)</f>
        <v>20.278199999999998</v>
      </c>
      <c r="M20" s="73"/>
      <c r="N20" s="74">
        <f>MAX(N8:N16)</f>
        <v>17.5076</v>
      </c>
      <c r="O20" s="73"/>
      <c r="P20" s="74">
        <f>MAX(P8:P16)</f>
        <v>11.4048</v>
      </c>
      <c r="Q20" s="73"/>
      <c r="R20" s="74">
        <f>MAX(R8:R16)</f>
        <v>14.4566</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533</v>
      </c>
      <c r="B8" s="59">
        <f>VLOOKUP($A8,'Return Data'!$B$7:$R$2292,3,0)</f>
        <v>44942</v>
      </c>
      <c r="C8" s="60">
        <f>VLOOKUP($A8,'Return Data'!$B$7:$R$2292,4,0)</f>
        <v>75.739999999999995</v>
      </c>
      <c r="D8" s="60">
        <f>VLOOKUP($A8,'Return Data'!$B$7:$R$2292,10,0)</f>
        <v>2.8237999999999999</v>
      </c>
      <c r="E8" s="61">
        <f t="shared" ref="E8:E16" si="0">RANK(D8,D$8:D$16,0)</f>
        <v>3</v>
      </c>
      <c r="F8" s="60">
        <f>VLOOKUP($A8,'Return Data'!$B$7:$R$2292,11,0)</f>
        <v>7.4630999999999998</v>
      </c>
      <c r="G8" s="61">
        <f t="shared" ref="G8:G16" si="1">RANK(F8,F$8:F$16,0)</f>
        <v>2</v>
      </c>
      <c r="H8" s="60">
        <f>VLOOKUP($A8,'Return Data'!$B$7:$R$2292,12,0)</f>
        <v>3.9813000000000001</v>
      </c>
      <c r="I8" s="61">
        <f t="shared" ref="I8:I16" si="2">RANK(H8,H$8:H$16,0)</f>
        <v>6</v>
      </c>
      <c r="J8" s="60">
        <f>VLOOKUP($A8,'Return Data'!$B$7:$R$2292,13,0)</f>
        <v>1.7326999999999999</v>
      </c>
      <c r="K8" s="61">
        <f t="shared" ref="K8:K16" si="3">RANK(J8,J$8:J$16,0)</f>
        <v>6</v>
      </c>
      <c r="L8" s="60">
        <f>VLOOKUP($A8,'Return Data'!$B$7:$R$2292,17,0)</f>
        <v>8.0009999999999994</v>
      </c>
      <c r="M8" s="61">
        <f t="shared" ref="M8:M16" si="4">RANK(L8,L$8:L$16,0)</f>
        <v>5</v>
      </c>
      <c r="N8" s="60">
        <f>VLOOKUP($A8,'Return Data'!$B$7:$R$2292,14,0)</f>
        <v>10.161300000000001</v>
      </c>
      <c r="O8" s="61">
        <f>RANK(N8,N$8:N$16,0)</f>
        <v>5</v>
      </c>
      <c r="P8" s="60">
        <f>VLOOKUP($A8,'Return Data'!$B$7:$R$2292,15,0)</f>
        <v>8.15</v>
      </c>
      <c r="Q8" s="61">
        <f>RANK(P8,P$8:P$16,0)</f>
        <v>3</v>
      </c>
      <c r="R8" s="60">
        <f>VLOOKUP($A8,'Return Data'!$B$7:$R$2292,16,0)</f>
        <v>9.3111999999999995</v>
      </c>
      <c r="S8" s="62">
        <f t="shared" ref="S8:S16" si="5">RANK(R8,R$8:R$16,0)</f>
        <v>7</v>
      </c>
    </row>
    <row r="9" spans="1:20" x14ac:dyDescent="0.3">
      <c r="A9" s="58" t="s">
        <v>535</v>
      </c>
      <c r="B9" s="59">
        <f>VLOOKUP($A9,'Return Data'!$B$7:$R$2292,3,0)</f>
        <v>44942</v>
      </c>
      <c r="C9" s="60">
        <f>VLOOKUP($A9,'Return Data'!$B$7:$R$2292,4,0)</f>
        <v>325.01299999999998</v>
      </c>
      <c r="D9" s="60">
        <f>VLOOKUP($A9,'Return Data'!$B$7:$R$2292,10,0)</f>
        <v>5.9340000000000002</v>
      </c>
      <c r="E9" s="61">
        <f t="shared" si="0"/>
        <v>1</v>
      </c>
      <c r="F9" s="60">
        <f>VLOOKUP($A9,'Return Data'!$B$7:$R$2292,11,0)</f>
        <v>13.866300000000001</v>
      </c>
      <c r="G9" s="61">
        <f t="shared" si="1"/>
        <v>1</v>
      </c>
      <c r="H9" s="60">
        <f>VLOOKUP($A9,'Return Data'!$B$7:$R$2292,12,0)</f>
        <v>10.233700000000001</v>
      </c>
      <c r="I9" s="61">
        <f t="shared" si="2"/>
        <v>1</v>
      </c>
      <c r="J9" s="60">
        <f>VLOOKUP($A9,'Return Data'!$B$7:$R$2292,13,0)</f>
        <v>13.335000000000001</v>
      </c>
      <c r="K9" s="61">
        <f t="shared" si="3"/>
        <v>1</v>
      </c>
      <c r="L9" s="60">
        <f>VLOOKUP($A9,'Return Data'!$B$7:$R$2292,17,0)</f>
        <v>19.522300000000001</v>
      </c>
      <c r="M9" s="61">
        <f t="shared" si="4"/>
        <v>1</v>
      </c>
      <c r="N9" s="60">
        <f>VLOOKUP($A9,'Return Data'!$B$7:$R$2292,14,0)</f>
        <v>16.7897</v>
      </c>
      <c r="O9" s="61">
        <f>RANK(N9,N$8:N$16,0)</f>
        <v>1</v>
      </c>
      <c r="P9" s="60">
        <f>VLOOKUP($A9,'Return Data'!$B$7:$R$2292,15,0)</f>
        <v>11.086</v>
      </c>
      <c r="Q9" s="61">
        <f>RANK(P9,P$8:P$16,0)</f>
        <v>1</v>
      </c>
      <c r="R9" s="60">
        <f>VLOOKUP($A9,'Return Data'!$B$7:$R$2292,16,0)</f>
        <v>16.845300000000002</v>
      </c>
      <c r="S9" s="62">
        <f t="shared" si="5"/>
        <v>1</v>
      </c>
    </row>
    <row r="10" spans="1:20" x14ac:dyDescent="0.3">
      <c r="A10" s="102" t="s">
        <v>2014</v>
      </c>
      <c r="B10" s="59">
        <f>VLOOKUP($A10,'Return Data'!$B$7:$R$2292,3,0)</f>
        <v>44942</v>
      </c>
      <c r="C10" s="60">
        <f>VLOOKUP($A10,'Return Data'!$B$7:$R$2292,4,0)</f>
        <v>31.514199999999999</v>
      </c>
      <c r="D10" s="60">
        <f>VLOOKUP($A10,'Return Data'!$B$7:$R$2292,10,0)</f>
        <v>2.1431</v>
      </c>
      <c r="E10" s="61">
        <f t="shared" si="0"/>
        <v>6</v>
      </c>
      <c r="F10" s="60">
        <f>VLOOKUP($A10,'Return Data'!$B$7:$R$2292,11,0)</f>
        <v>5.3388</v>
      </c>
      <c r="G10" s="61">
        <f t="shared" si="1"/>
        <v>8</v>
      </c>
      <c r="H10" s="60">
        <f>VLOOKUP($A10,'Return Data'!$B$7:$R$2292,12,0)</f>
        <v>2.0834999999999999</v>
      </c>
      <c r="I10" s="61">
        <f t="shared" si="2"/>
        <v>8</v>
      </c>
      <c r="J10" s="60">
        <f>VLOOKUP($A10,'Return Data'!$B$7:$R$2292,13,0)</f>
        <v>0.46610000000000001</v>
      </c>
      <c r="K10" s="61">
        <f t="shared" si="3"/>
        <v>8</v>
      </c>
      <c r="L10" s="60">
        <f>VLOOKUP($A10,'Return Data'!$B$7:$R$2292,17,0)</f>
        <v>4.5397999999999996</v>
      </c>
      <c r="M10" s="61">
        <f t="shared" si="4"/>
        <v>9</v>
      </c>
      <c r="N10" s="60">
        <f>VLOOKUP($A10,'Return Data'!$B$7:$R$2292,14,0)</f>
        <v>7.1489000000000003</v>
      </c>
      <c r="O10" s="61">
        <f>RANK(N10,N$8:N$16,0)</f>
        <v>8</v>
      </c>
      <c r="P10" s="60">
        <f>VLOOKUP($A10,'Return Data'!$B$7:$R$2292,15,0)</f>
        <v>6.6204000000000001</v>
      </c>
      <c r="Q10" s="61">
        <f>RANK(P10,P$8:P$16,0)</f>
        <v>5</v>
      </c>
      <c r="R10" s="60">
        <f>VLOOKUP($A10,'Return Data'!$B$7:$R$2292,16,0)</f>
        <v>10.0837</v>
      </c>
      <c r="S10" s="62">
        <f t="shared" si="5"/>
        <v>5</v>
      </c>
    </row>
    <row r="11" spans="1:20" x14ac:dyDescent="0.3">
      <c r="A11" s="58" t="s">
        <v>537</v>
      </c>
      <c r="B11" s="59">
        <f>VLOOKUP($A11,'Return Data'!$B$7:$R$2292,3,0)</f>
        <v>44942</v>
      </c>
      <c r="C11" s="60">
        <f>VLOOKUP($A11,'Return Data'!$B$7:$R$2292,4,0)</f>
        <v>52.68</v>
      </c>
      <c r="D11" s="60">
        <f>VLOOKUP($A11,'Return Data'!$B$7:$R$2292,10,0)</f>
        <v>2.1128</v>
      </c>
      <c r="E11" s="61">
        <f t="shared" si="0"/>
        <v>8</v>
      </c>
      <c r="F11" s="60">
        <f>VLOOKUP($A11,'Return Data'!$B$7:$R$2292,11,0)</f>
        <v>6.4241999999999999</v>
      </c>
      <c r="G11" s="61">
        <f t="shared" si="1"/>
        <v>6</v>
      </c>
      <c r="H11" s="60">
        <f>VLOOKUP($A11,'Return Data'!$B$7:$R$2292,12,0)</f>
        <v>5.55</v>
      </c>
      <c r="I11" s="61">
        <f t="shared" si="2"/>
        <v>2</v>
      </c>
      <c r="J11" s="60">
        <f>VLOOKUP($A11,'Return Data'!$B$7:$R$2292,13,0)</f>
        <v>5.5288000000000004</v>
      </c>
      <c r="K11" s="61">
        <f t="shared" si="3"/>
        <v>2</v>
      </c>
      <c r="L11" s="60">
        <f>VLOOKUP($A11,'Return Data'!$B$7:$R$2292,17,0)</f>
        <v>10.311500000000001</v>
      </c>
      <c r="M11" s="61">
        <f t="shared" si="4"/>
        <v>2</v>
      </c>
      <c r="N11" s="60">
        <f>VLOOKUP($A11,'Return Data'!$B$7:$R$2292,14,0)</f>
        <v>10.9886</v>
      </c>
      <c r="O11" s="61">
        <f>RANK(N11,N$8:N$16,0)</f>
        <v>3</v>
      </c>
      <c r="P11" s="60">
        <f>VLOOKUP($A11,'Return Data'!$B$7:$R$2292,15,0)</f>
        <v>9.4382999999999999</v>
      </c>
      <c r="Q11" s="61">
        <f>RANK(P11,P$8:P$16,0)</f>
        <v>2</v>
      </c>
      <c r="R11" s="60">
        <f>VLOOKUP($A11,'Return Data'!$B$7:$R$2292,16,0)</f>
        <v>10.9025</v>
      </c>
      <c r="S11" s="62">
        <f t="shared" si="5"/>
        <v>4</v>
      </c>
    </row>
    <row r="12" spans="1:20" x14ac:dyDescent="0.3">
      <c r="A12" s="58" t="s">
        <v>540</v>
      </c>
      <c r="B12" s="59">
        <f>VLOOKUP($A12,'Return Data'!$B$7:$R$2292,3,0)</f>
        <v>44942</v>
      </c>
      <c r="C12" s="60">
        <f>VLOOKUP($A12,'Return Data'!$B$7:$R$2292,4,0)</f>
        <v>10.642899999999999</v>
      </c>
      <c r="D12" s="60">
        <f>VLOOKUP($A12,'Return Data'!$B$7:$R$2292,10,0)</f>
        <v>3.2279</v>
      </c>
      <c r="E12" s="61">
        <f t="shared" si="0"/>
        <v>2</v>
      </c>
      <c r="F12" s="60">
        <f>VLOOKUP($A12,'Return Data'!$B$7:$R$2292,11,0)</f>
        <v>5.0766999999999998</v>
      </c>
      <c r="G12" s="61">
        <f t="shared" si="1"/>
        <v>9</v>
      </c>
      <c r="H12" s="60">
        <f>VLOOKUP($A12,'Return Data'!$B$7:$R$2292,12,0)</f>
        <v>1.0452999999999999</v>
      </c>
      <c r="I12" s="61">
        <f t="shared" si="2"/>
        <v>9</v>
      </c>
      <c r="J12" s="60">
        <f>VLOOKUP($A12,'Return Data'!$B$7:$R$2292,13,0)</f>
        <v>-4.1448</v>
      </c>
      <c r="K12" s="61">
        <f t="shared" si="3"/>
        <v>9</v>
      </c>
      <c r="L12" s="60">
        <f>VLOOKUP($A12,'Return Data'!$B$7:$R$2292,17,0)</f>
        <v>7.4505999999999997</v>
      </c>
      <c r="M12" s="61">
        <f t="shared" si="4"/>
        <v>7</v>
      </c>
      <c r="N12" s="60"/>
      <c r="O12" s="61"/>
      <c r="P12" s="60"/>
      <c r="Q12" s="61"/>
      <c r="R12" s="60">
        <f>VLOOKUP($A12,'Return Data'!$B$7:$R$2292,16,0)</f>
        <v>2.0661999999999998</v>
      </c>
      <c r="S12" s="62">
        <f t="shared" si="5"/>
        <v>9</v>
      </c>
    </row>
    <row r="13" spans="1:20" x14ac:dyDescent="0.3">
      <c r="A13" s="108" t="s">
        <v>542</v>
      </c>
      <c r="B13" s="59">
        <f>VLOOKUP($A13,'Return Data'!$B$7:$R$2292,3,0)</f>
        <v>44942</v>
      </c>
      <c r="C13" s="60">
        <f>VLOOKUP($A13,'Return Data'!$B$7:$R$2292,4,0)</f>
        <v>14.989000000000001</v>
      </c>
      <c r="D13" s="60">
        <f>VLOOKUP($A13,'Return Data'!$B$7:$R$2292,10,0)</f>
        <v>2.7841</v>
      </c>
      <c r="E13" s="61">
        <f t="shared" si="0"/>
        <v>4</v>
      </c>
      <c r="F13" s="60">
        <f>VLOOKUP($A13,'Return Data'!$B$7:$R$2292,11,0)</f>
        <v>6.6757</v>
      </c>
      <c r="G13" s="61">
        <f t="shared" si="1"/>
        <v>5</v>
      </c>
      <c r="H13" s="60">
        <f>VLOOKUP($A13,'Return Data'!$B$7:$R$2292,12,0)</f>
        <v>4.2641</v>
      </c>
      <c r="I13" s="61">
        <f t="shared" si="2"/>
        <v>4</v>
      </c>
      <c r="J13" s="60">
        <f>VLOOKUP($A13,'Return Data'!$B$7:$R$2292,13,0)</f>
        <v>2.3489</v>
      </c>
      <c r="K13" s="61">
        <f t="shared" si="3"/>
        <v>5</v>
      </c>
      <c r="L13" s="60">
        <f>VLOOKUP($A13,'Return Data'!$B$7:$R$2292,17,0)</f>
        <v>7.6032000000000002</v>
      </c>
      <c r="M13" s="61">
        <f t="shared" si="4"/>
        <v>6</v>
      </c>
      <c r="N13" s="60">
        <f>VLOOKUP($A13,'Return Data'!$B$7:$R$2292,14,0)</f>
        <v>9.6845999999999997</v>
      </c>
      <c r="O13" s="61">
        <f>RANK(N13,N$8:N$16,0)</f>
        <v>7</v>
      </c>
      <c r="P13" s="60"/>
      <c r="Q13" s="61"/>
      <c r="R13" s="60">
        <f>VLOOKUP($A13,'Return Data'!$B$7:$R$2292,16,0)</f>
        <v>9.5046999999999997</v>
      </c>
      <c r="S13" s="62">
        <f t="shared" si="5"/>
        <v>6</v>
      </c>
    </row>
    <row r="14" spans="1:20" x14ac:dyDescent="0.3">
      <c r="A14" s="58" t="s">
        <v>543</v>
      </c>
      <c r="B14" s="59">
        <f>VLOOKUP($A14,'Return Data'!$B$7:$R$2292,3,0)</f>
        <v>44942</v>
      </c>
      <c r="C14" s="60">
        <f>VLOOKUP($A14,'Return Data'!$B$7:$R$2292,4,0)</f>
        <v>127.0835</v>
      </c>
      <c r="D14" s="60">
        <f>VLOOKUP($A14,'Return Data'!$B$7:$R$2292,10,0)</f>
        <v>2.1404999999999998</v>
      </c>
      <c r="E14" s="61">
        <f t="shared" si="0"/>
        <v>7</v>
      </c>
      <c r="F14" s="60">
        <f>VLOOKUP($A14,'Return Data'!$B$7:$R$2292,11,0)</f>
        <v>6.7647000000000004</v>
      </c>
      <c r="G14" s="61">
        <f t="shared" si="1"/>
        <v>4</v>
      </c>
      <c r="H14" s="60">
        <f>VLOOKUP($A14,'Return Data'!$B$7:$R$2292,12,0)</f>
        <v>4.4778000000000002</v>
      </c>
      <c r="I14" s="61">
        <f t="shared" si="2"/>
        <v>3</v>
      </c>
      <c r="J14" s="60">
        <f>VLOOKUP($A14,'Return Data'!$B$7:$R$2292,13,0)</f>
        <v>2.6612</v>
      </c>
      <c r="K14" s="61">
        <f t="shared" si="3"/>
        <v>4</v>
      </c>
      <c r="L14" s="60">
        <f>VLOOKUP($A14,'Return Data'!$B$7:$R$2292,17,0)</f>
        <v>9.1585000000000001</v>
      </c>
      <c r="M14" s="61">
        <f t="shared" si="4"/>
        <v>4</v>
      </c>
      <c r="N14" s="60">
        <f>VLOOKUP($A14,'Return Data'!$B$7:$R$2292,14,0)</f>
        <v>9.9967000000000006</v>
      </c>
      <c r="O14" s="61">
        <f>RANK(N14,N$8:N$16,0)</f>
        <v>6</v>
      </c>
      <c r="P14" s="60">
        <f>VLOOKUP($A14,'Return Data'!$B$7:$R$2292,15,0)</f>
        <v>7.4368999999999996</v>
      </c>
      <c r="Q14" s="61">
        <f>RANK(P14,P$8:P$16,0)</f>
        <v>4</v>
      </c>
      <c r="R14" s="60">
        <f>VLOOKUP($A14,'Return Data'!$B$7:$R$2292,16,0)</f>
        <v>15.007999999999999</v>
      </c>
      <c r="S14" s="62">
        <f t="shared" si="5"/>
        <v>2</v>
      </c>
    </row>
    <row r="15" spans="1:20" x14ac:dyDescent="0.3">
      <c r="A15" s="58" t="s">
        <v>546</v>
      </c>
      <c r="B15" s="59">
        <f>VLOOKUP($A15,'Return Data'!$B$7:$R$2292,3,0)</f>
        <v>44942</v>
      </c>
      <c r="C15" s="60">
        <f>VLOOKUP($A15,'Return Data'!$B$7:$R$2292,4,0)</f>
        <v>15.324400000000001</v>
      </c>
      <c r="D15" s="60">
        <f>VLOOKUP($A15,'Return Data'!$B$7:$R$2292,10,0)</f>
        <v>2.7820999999999998</v>
      </c>
      <c r="E15" s="61">
        <f t="shared" si="0"/>
        <v>5</v>
      </c>
      <c r="F15" s="60">
        <f>VLOOKUP($A15,'Return Data'!$B$7:$R$2292,11,0)</f>
        <v>7.0266999999999999</v>
      </c>
      <c r="G15" s="61">
        <f t="shared" si="1"/>
        <v>3</v>
      </c>
      <c r="H15" s="60">
        <f>VLOOKUP($A15,'Return Data'!$B$7:$R$2292,12,0)</f>
        <v>4.0537000000000001</v>
      </c>
      <c r="I15" s="61">
        <f t="shared" si="2"/>
        <v>5</v>
      </c>
      <c r="J15" s="60">
        <f>VLOOKUP($A15,'Return Data'!$B$7:$R$2292,13,0)</f>
        <v>3.2822</v>
      </c>
      <c r="K15" s="61">
        <f t="shared" si="3"/>
        <v>3</v>
      </c>
      <c r="L15" s="60">
        <f>VLOOKUP($A15,'Return Data'!$B$7:$R$2292,17,0)</f>
        <v>9.5541</v>
      </c>
      <c r="M15" s="61">
        <f t="shared" si="4"/>
        <v>3</v>
      </c>
      <c r="N15" s="60">
        <f>VLOOKUP($A15,'Return Data'!$B$7:$R$2292,14,0)</f>
        <v>11.929</v>
      </c>
      <c r="O15" s="61">
        <f>RANK(N15,N$8:N$16,0)</f>
        <v>2</v>
      </c>
      <c r="P15" s="60"/>
      <c r="Q15" s="61"/>
      <c r="R15" s="60">
        <f>VLOOKUP($A15,'Return Data'!$B$7:$R$2292,16,0)</f>
        <v>11.351900000000001</v>
      </c>
      <c r="S15" s="62">
        <f t="shared" si="5"/>
        <v>3</v>
      </c>
    </row>
    <row r="16" spans="1:20" x14ac:dyDescent="0.3">
      <c r="A16" s="58" t="s">
        <v>548</v>
      </c>
      <c r="B16" s="59">
        <f>VLOOKUP($A16,'Return Data'!$B$7:$R$2292,3,0)</f>
        <v>44942</v>
      </c>
      <c r="C16" s="60">
        <f>VLOOKUP($A16,'Return Data'!$B$7:$R$2292,4,0)</f>
        <v>15.34</v>
      </c>
      <c r="D16" s="60">
        <f>VLOOKUP($A16,'Return Data'!$B$7:$R$2292,10,0)</f>
        <v>1.9946999999999999</v>
      </c>
      <c r="E16" s="61">
        <f t="shared" si="0"/>
        <v>9</v>
      </c>
      <c r="F16" s="60">
        <f>VLOOKUP($A16,'Return Data'!$B$7:$R$2292,11,0)</f>
        <v>5.7930999999999999</v>
      </c>
      <c r="G16" s="61">
        <f t="shared" si="1"/>
        <v>7</v>
      </c>
      <c r="H16" s="60">
        <f>VLOOKUP($A16,'Return Data'!$B$7:$R$2292,12,0)</f>
        <v>3.0222000000000002</v>
      </c>
      <c r="I16" s="61">
        <f t="shared" si="2"/>
        <v>7</v>
      </c>
      <c r="J16" s="60">
        <f>VLOOKUP($A16,'Return Data'!$B$7:$R$2292,13,0)</f>
        <v>1.1206</v>
      </c>
      <c r="K16" s="61">
        <f t="shared" si="3"/>
        <v>7</v>
      </c>
      <c r="L16" s="60">
        <f>VLOOKUP($A16,'Return Data'!$B$7:$R$2292,17,0)</f>
        <v>5.0073999999999996</v>
      </c>
      <c r="M16" s="61">
        <f t="shared" si="4"/>
        <v>8</v>
      </c>
      <c r="N16" s="60">
        <f>VLOOKUP($A16,'Return Data'!$B$7:$R$2292,14,0)</f>
        <v>10.552899999999999</v>
      </c>
      <c r="O16" s="61">
        <f>RANK(N16,N$8:N$16,0)</f>
        <v>4</v>
      </c>
      <c r="P16" s="60"/>
      <c r="Q16" s="61"/>
      <c r="R16" s="60">
        <f>VLOOKUP($A16,'Return Data'!$B$7:$R$2292,16,0)</f>
        <v>8.8384</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2.8825555555555553</v>
      </c>
      <c r="E18" s="69"/>
      <c r="F18" s="70">
        <f>AVERAGE(F8:F16)</f>
        <v>7.1588111111111106</v>
      </c>
      <c r="G18" s="69"/>
      <c r="H18" s="70">
        <f>AVERAGE(H8:H16)</f>
        <v>4.3012888888888883</v>
      </c>
      <c r="I18" s="69"/>
      <c r="J18" s="70">
        <f>AVERAGE(J8:J16)</f>
        <v>2.9256333333333338</v>
      </c>
      <c r="K18" s="69"/>
      <c r="L18" s="70">
        <f>AVERAGE(L8:L16)</f>
        <v>9.0164888888888903</v>
      </c>
      <c r="M18" s="69"/>
      <c r="N18" s="70">
        <f>AVERAGE(N8:N16)</f>
        <v>10.9064625</v>
      </c>
      <c r="O18" s="69"/>
      <c r="P18" s="70">
        <f>AVERAGE(P8:P16)</f>
        <v>8.5463199999999997</v>
      </c>
      <c r="Q18" s="69"/>
      <c r="R18" s="70">
        <f>AVERAGE(R8:R16)</f>
        <v>10.434655555555556</v>
      </c>
      <c r="S18" s="71"/>
    </row>
    <row r="19" spans="1:19" x14ac:dyDescent="0.3">
      <c r="A19" s="68" t="s">
        <v>28</v>
      </c>
      <c r="B19" s="69"/>
      <c r="C19" s="69"/>
      <c r="D19" s="70">
        <f>MIN(D8:D16)</f>
        <v>1.9946999999999999</v>
      </c>
      <c r="E19" s="69"/>
      <c r="F19" s="70">
        <f>MIN(F8:F16)</f>
        <v>5.0766999999999998</v>
      </c>
      <c r="G19" s="69"/>
      <c r="H19" s="70">
        <f>MIN(H8:H16)</f>
        <v>1.0452999999999999</v>
      </c>
      <c r="I19" s="69"/>
      <c r="J19" s="70">
        <f>MIN(J8:J16)</f>
        <v>-4.1448</v>
      </c>
      <c r="K19" s="69"/>
      <c r="L19" s="70">
        <f>MIN(L8:L16)</f>
        <v>4.5397999999999996</v>
      </c>
      <c r="M19" s="69"/>
      <c r="N19" s="70">
        <f>MIN(N8:N16)</f>
        <v>7.1489000000000003</v>
      </c>
      <c r="O19" s="69"/>
      <c r="P19" s="70">
        <f>MIN(P8:P16)</f>
        <v>6.6204000000000001</v>
      </c>
      <c r="Q19" s="69"/>
      <c r="R19" s="70">
        <f>MIN(R8:R16)</f>
        <v>2.0661999999999998</v>
      </c>
      <c r="S19" s="71"/>
    </row>
    <row r="20" spans="1:19" ht="15" thickBot="1" x14ac:dyDescent="0.35">
      <c r="A20" s="72" t="s">
        <v>29</v>
      </c>
      <c r="B20" s="73"/>
      <c r="C20" s="73"/>
      <c r="D20" s="74">
        <f>MAX(D8:D16)</f>
        <v>5.9340000000000002</v>
      </c>
      <c r="E20" s="73"/>
      <c r="F20" s="74">
        <f>MAX(F8:F16)</f>
        <v>13.866300000000001</v>
      </c>
      <c r="G20" s="73"/>
      <c r="H20" s="74">
        <f>MAX(H8:H16)</f>
        <v>10.233700000000001</v>
      </c>
      <c r="I20" s="73"/>
      <c r="J20" s="74">
        <f>MAX(J8:J16)</f>
        <v>13.335000000000001</v>
      </c>
      <c r="K20" s="73"/>
      <c r="L20" s="74">
        <f>MAX(L8:L16)</f>
        <v>19.522300000000001</v>
      </c>
      <c r="M20" s="73"/>
      <c r="N20" s="74">
        <f>MAX(N8:N16)</f>
        <v>16.7897</v>
      </c>
      <c r="O20" s="73"/>
      <c r="P20" s="74">
        <f>MAX(P8:P16)</f>
        <v>11.086</v>
      </c>
      <c r="Q20" s="73"/>
      <c r="R20" s="74">
        <f>MAX(R8:R16)</f>
        <v>16.845300000000002</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2023-01-17T06:16:52Z</dcterms:modified>
</cp:coreProperties>
</file>